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5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P88" i="12"/>
  <c r="AF88" i="12"/>
  <c r="AU63" i="12"/>
  <c r="AP63" i="12"/>
  <c r="AP23" i="12"/>
  <c r="V23" i="12"/>
  <c r="Q23" i="12"/>
  <c r="AA34" i="12" l="1"/>
  <c r="AA33" i="12" l="1"/>
  <c r="AA35" i="12"/>
  <c r="AA32" i="12"/>
  <c r="AA31" i="12"/>
  <c r="AA29" i="12"/>
  <c r="AA30" i="12"/>
  <c r="AA28" i="12"/>
  <c r="AA7" i="12" l="1"/>
  <c r="AA23" i="12" s="1"/>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35" i="10"/>
  <c r="U34" i="10"/>
  <c r="U35" i="10" s="1"/>
  <c r="U36" i="10" s="1"/>
  <c r="C34" i="10"/>
  <c r="AM34" i="10" l="1"/>
  <c r="AM35" i="10" s="1"/>
  <c r="BE34" i="10"/>
  <c r="BE35" i="10" s="1"/>
  <c r="BE36" i="10" s="1"/>
  <c r="BW34" i="10" s="1"/>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<sst xmlns="http://schemas.openxmlformats.org/spreadsheetml/2006/main" count="1108" uniqueCount="609">
  <si>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</si>
  <si>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</si>
  <si>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</si>
  <si>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</si>
  <si>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</si>
  <si>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</si>
  <si>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</si>
  <si>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</si>
  <si>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</si>
  <si>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</si>
  <si>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</si>
  <si>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</si>
  <si>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</si>
  <si>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</si>
  <si>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</si>
  <si>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</si>
  <si>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</si>
  <si>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</si>
  <si>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</si>
  <si>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</si>
  <si>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</si>
  <si>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</si>
  <si>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</si>
  <si>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</si>
  <si>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</si>
  <si>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</si>
  <si>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</si>
  <si>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</si>
  <si>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</si>
  <si>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</si>
  <si>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</si>
  <si>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</si>
  <si>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</si>
  <si>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</si>
  <si>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</si>
  <si>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</si>
  <si>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</si>
  <si>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</si>
  <si>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</si>
  <si>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</si>
  <si>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</si>
  <si>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</si>
  <si>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</si>
  <si>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</si>
  <si>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</si>
  <si>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</si>
  <si>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</si>
  <si>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</si>
  <si>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</si>
  <si>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</si>
  <si>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</si>
  <si>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</si>
  <si>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</si>
  <si>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</si>
  <si>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</si>
  <si>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</si>
  <si>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</si>
  <si>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</si>
  <si>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</si>
  <si>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</si>
  <si>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</si>
  <si>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</si>
  <si>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</si>
  <si>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</si>
  <si>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</si>
  <si>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</si>
  <si>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</si>
  <si>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</si>
  <si>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</si>
  <si>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</si>
  <si>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</si>
  <si>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</si>
  <si>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</si>
  <si>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</si>
  <si>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</si>
  <si>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</si>
  <si>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</si>
  <si>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</si>
  <si>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</si>
  <si>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</si>
  <si>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</si>
  <si>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</si>
  <si>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</si>
  <si>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</si>
  <si>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</si>
  <si>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</si>
  <si>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</si>
  <si>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</si>
  <si>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</si>
  <si>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</si>
  <si>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</si>
  <si>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</si>
  <si>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</si>
  <si>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</si>
  <si>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</si>
  <si>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</si>
  <si>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</si>
  <si>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</si>
  <si>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</si>
  <si>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</si>
  <si>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</si>
  <si>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</si>
  <si>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</si>
  <si>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</si>
  <si>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</si>
  <si>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</si>
  <si>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</si>
  <si>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</si>
  <si>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</si>
  <si>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</si>
  <si>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</si>
  <si>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</si>
  <si>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</si>
  <si>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</si>
  <si>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</si>
  <si>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</si>
  <si>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</si>
  <si>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</si>
  <si>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</si>
  <si>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</si>
  <si>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</si>
  <si>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</si>
  <si>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</si>
  <si>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</si>
  <si>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</si>
  <si>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</si>
  <si>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</si>
  <si>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</si>
  <si>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</si>
  <si>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</si>
  <si>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</si>
  <si>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</si>
  <si>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</si>
  <si>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</si>
  <si>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</si>
  <si>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</si>
  <si>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</si>
  <si>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</si>
  <si>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</si>
  <si>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</si>
  <si>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</si>
  <si>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</si>
  <si>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</si>
  <si>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</si>
  <si>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</si>
  <si>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</si>
  <si>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</si>
  <si>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</si>
  <si>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</si>
  <si>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</si>
  <si>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</si>
  <si>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</si>
  <si>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</si>
  <si>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</si>
  <si>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</si>
  <si>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</si>
  <si>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</si>
  <si>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</si>
  <si>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</si>
  <si>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</si>
  <si>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</si>
  <si>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</si>
  <si>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</si>
  <si>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</si>
  <si>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</si>
  <si>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</si>
  <si>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</si>
  <si>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</si>
  <si>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</si>
  <si>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</si>
  <si>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</si>
  <si>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</si>
  <si>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</si>
  <si>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</si>
  <si>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</si>
  <si>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</si>
  <si>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</si>
  <si>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</si>
  <si>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</si>
  <si>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</si>
  <si>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</si>
  <si>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</si>
  <si>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</si>
  <si>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</si>
  <si>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</si>
  <si>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</si>
  <si>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</si>
  <si>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</si>
  <si>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</si>
  <si>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</si>
  <si>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</si>
  <si>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</si>
  <si>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</si>
  <si>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</si>
  <si>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</si>
  <si>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</si>
  <si>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</si>
  <si>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</si>
  <si>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</si>
  <si>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</si>
  <si>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</si>
  <si>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</si>
  <si>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</si>
  <si>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</si>
  <si>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</si>
  <si>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</si>
  <si>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</si>
  <si>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</si>
  <si>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</si>
  <si>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</si>
  <si>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</si>
  <si>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</si>
  <si>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</si>
  <si>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宮城県岩沼市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</si>
  <si>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</si>
  <si>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</si>
  <si>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</si>
  <si>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</si>
  <si>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</si>
  <si>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</si>
  <si>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</si>
  <si>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</si>
  <si>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</si>
  <si>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</si>
  <si>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</si>
  <si>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</si>
  <si>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</si>
  <si>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</si>
  <si>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</si>
  <si>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</si>
  <si>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</si>
  <si>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</si>
  <si>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</si>
  <si>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</si>
  <si>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</si>
  <si>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</si>
  <si>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</si>
  <si>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</si>
  <si>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</si>
  <si>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</si>
  <si>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</si>
  <si>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</si>
  <si>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</si>
  <si>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</si>
  <si>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</si>
  <si>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</si>
  <si>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</si>
  <si>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</si>
  <si>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</si>
  <si>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</si>
  <si>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</si>
  <si>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</si>
  <si>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</si>
  <si>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</si>
  <si>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</si>
  <si>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</si>
  <si>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</si>
  <si>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</si>
  <si>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</si>
  <si>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</si>
  <si>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</si>
  <si>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</si>
  <si>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</si>
  <si>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</si>
  <si>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</si>
  <si>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</si>
  <si>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</si>
  <si>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</si>
  <si>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</si>
  <si>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</si>
  <si>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</si>
  <si>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</si>
  <si>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</si>
  <si>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</si>
  <si>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</si>
  <si>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</si>
  <si>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</si>
  <si>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</si>
  <si>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</si>
  <si>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</si>
  <si>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</si>
  <si>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</si>
  <si>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</si>
  <si>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</si>
  <si>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</si>
  <si>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</si>
  <si>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</si>
  <si>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</si>
  <si>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</si>
  <si>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</si>
  <si>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</si>
  <si>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</si>
  <si>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</si>
  <si>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</si>
  <si>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</si>
  <si>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</si>
  <si>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</si>
  <si>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</si>
  <si>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</si>
  <si>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</si>
  <si>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</si>
  <si>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</si>
  <si>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</si>
  <si>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</si>
  <si>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</si>
  <si>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</si>
  <si>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</si>
  <si>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</si>
  <si>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</si>
  <si>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</si>
  <si>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</si>
  <si>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</si>
  <si>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</si>
  <si>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</si>
  <si>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</si>
  <si>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</si>
  <si>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</si>
  <si>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</si>
  <si>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</si>
  <si>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</si>
  <si>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</si>
  <si>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</si>
  <si>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</si>
  <si>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</si>
  <si>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</si>
  <si>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</si>
  <si>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</si>
  <si>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</si>
  <si>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</si>
  <si>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</si>
  <si>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</si>
  <si>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</si>
  <si>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</si>
  <si>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</si>
  <si>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</si>
  <si>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</si>
  <si>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</si>
  <si>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</si>
  <si>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</si>
  <si>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</si>
  <si>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</si>
  <si>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</si>
  <si>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</si>
  <si>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</si>
  <si>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</si>
  <si>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</si>
  <si>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</si>
  <si>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</si>
  <si>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</si>
  <si>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</si>
  <si>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</si>
  <si>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</si>
  <si>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</si>
  <si>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</si>
  <si>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</si>
  <si>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</si>
  <si>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</si>
  <si>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</si>
  <si>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</si>
  <si>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</si>
  <si>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</si>
  <si>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</si>
  <si>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</si>
  <si>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</si>
  <si>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</si>
  <si>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宮城県岩沼市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</si>
  <si>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</si>
  <si>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</si>
  <si>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</si>
  <si>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</si>
  <si>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</si>
  <si>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</si>
  <si>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</si>
  <si>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</si>
  <si>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</si>
  <si>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</si>
  <si>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</si>
  <si>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</si>
  <si>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</si>
  <si>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</si>
  <si>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</si>
  <si>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</si>
  <si>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</si>
  <si>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</si>
  <si>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</si>
  <si>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</si>
  <si>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</si>
  <si>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</si>
  <si>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</si>
  <si>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</si>
  <si>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</si>
  <si>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</si>
  <si>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</si>
  <si>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</si>
  <si>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</si>
  <si>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</si>
  <si>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</si>
  <si>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</si>
  <si>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</si>
  <si>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</si>
  <si>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</si>
  <si>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</si>
  <si>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</si>
  <si>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</si>
  <si>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特定公共下水道事業会計</t>
    <phoneticPr fontId="5"/>
  </si>
  <si>
    <t>公共下水道事業特別会計</t>
    <phoneticPr fontId="5"/>
  </si>
  <si>
    <t>法非適用企業</t>
    <phoneticPr fontId="5"/>
  </si>
  <si>
    <t>農業集落排水事業特別会計</t>
    <phoneticPr fontId="5"/>
  </si>
  <si>
    <t>矢野目西地区土地区画整理事業特別会計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</si>
  <si>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</si>
  <si>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</si>
  <si>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</si>
  <si>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</si>
  <si>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</si>
  <si>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</si>
  <si>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</si>
  <si>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</si>
  <si>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</si>
  <si>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</si>
  <si>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</si>
  <si>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</si>
  <si>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</si>
  <si>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</si>
  <si>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</si>
  <si>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</si>
  <si>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</si>
  <si>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</si>
  <si>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</si>
  <si>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</si>
  <si>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</si>
  <si>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</si>
  <si>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</si>
  <si>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</si>
  <si>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</si>
  <si>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</si>
  <si>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</si>
  <si>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</si>
  <si>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</si>
  <si>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</si>
  <si>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</si>
  <si>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</si>
  <si>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</si>
  <si>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</si>
  <si>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</si>
  <si>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</si>
  <si>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</si>
  <si>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</si>
  <si>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</si>
  <si>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</si>
  <si>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</si>
  <si>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</si>
  <si>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</si>
  <si>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</si>
  <si>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</si>
  <si>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</si>
  <si>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</si>
  <si>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</si>
  <si>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</si>
  <si>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</si>
  <si>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</si>
  <si>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</si>
  <si>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</si>
  <si>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</si>
  <si>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</si>
  <si>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</si>
  <si>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</si>
  <si>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</si>
  <si>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</si>
  <si>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</si>
  <si>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</si>
  <si>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</si>
  <si>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矢野目西地区土地区画整理事業特別会計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</si>
  <si>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</si>
  <si>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</si>
  <si>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</si>
  <si>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</si>
  <si>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</si>
  <si>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</si>
  <si>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</si>
  <si>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</si>
  <si>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</si>
  <si>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</si>
  <si>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</si>
  <si>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</si>
  <si>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</si>
  <si>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</si>
  <si>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</si>
  <si>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</si>
  <si>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</si>
  <si>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</si>
  <si>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</si>
  <si>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</si>
  <si>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</si>
  <si>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</si>
  <si>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</si>
  <si>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</si>
  <si>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</si>
  <si>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</si>
  <si>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</si>
  <si>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</si>
  <si>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</si>
  <si>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</si>
  <si>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</si>
  <si>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</si>
  <si>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</si>
  <si>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</si>
  <si>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</si>
  <si>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</si>
  <si>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</si>
  <si>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</si>
  <si>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</si>
  <si>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</si>
  <si>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</si>
  <si>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</si>
  <si>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</si>
  <si>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</si>
  <si>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</si>
  <si>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</si>
  <si>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</si>
  <si>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</si>
  <si>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</si>
  <si>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</si>
  <si>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</si>
  <si>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</si>
  <si>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</si>
  <si>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</si>
  <si>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</si>
  <si>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</si>
  <si>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</si>
  <si>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</si>
  <si>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</si>
  <si>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</si>
  <si>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</si>
  <si>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</si>
  <si>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</si>
  <si>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</si>
  <si>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</si>
  <si>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</si>
  <si>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</si>
  <si>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</si>
  <si>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</si>
  <si>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</si>
  <si>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</si>
  <si>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</si>
  <si>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</si>
  <si>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</si>
  <si>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</si>
  <si>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</si>
  <si>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</si>
  <si>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</si>
  <si>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</si>
  <si>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</si>
  <si>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</si>
  <si>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</si>
  <si>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</si>
  <si>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</si>
  <si>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</si>
  <si>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</si>
  <si>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</si>
  <si>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</si>
  <si>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</si>
  <si>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</si>
  <si>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</si>
  <si>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7.12</t>
  </si>
  <si>
    <t>▲ 35.73</t>
  </si>
  <si>
    <t>▲ 25.65</t>
  </si>
  <si>
    <t>▲ 16.36</t>
  </si>
  <si>
    <t>一般会計</t>
  </si>
  <si>
    <t>特定公共下水道事業会計</t>
  </si>
  <si>
    <t>水道事業会計</t>
  </si>
  <si>
    <t>公共下水道事業特別会計</t>
  </si>
  <si>
    <t>介護保険事業特別会計</t>
  </si>
  <si>
    <t>国民健康保険事業特別会計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</si>
  <si>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</si>
  <si>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</si>
  <si>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</si>
  <si>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</si>
  <si>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</si>
  <si>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</si>
  <si>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</si>
  <si>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</si>
  <si>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</si>
  <si>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</si>
  <si>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</si>
  <si>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</si>
  <si>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</si>
  <si>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</si>
  <si>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</si>
  <si>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岩沼土地開発公社</t>
    <rPh sb="0" eb="2">
      <t>イワヌマ</t>
    </rPh>
    <rPh sb="2" eb="4">
      <t>トチ</t>
    </rPh>
    <rPh sb="4" eb="6">
      <t>カイハツ</t>
    </rPh>
    <rPh sb="6" eb="8">
      <t>コウシャ</t>
    </rPh>
    <phoneticPr fontId="2"/>
  </si>
  <si>
    <t>㈱エフエムいわぬま</t>
  </si>
  <si>
    <t>○</t>
    <phoneticPr fontId="2"/>
  </si>
  <si>
    <t>施設保全整備基金</t>
    <rPh sb="0" eb="2">
      <t>シセツ</t>
    </rPh>
    <rPh sb="2" eb="4">
      <t>ホゼン</t>
    </rPh>
    <rPh sb="4" eb="6">
      <t>セイビ</t>
    </rPh>
    <rPh sb="6" eb="8">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</si>
  <si>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</si>
  <si>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福祉基金</t>
    <rPh sb="0" eb="2">
      <t>フクシ</t>
    </rPh>
    <rPh sb="2" eb="4">
      <t>キキン</t>
    </rPh>
    <phoneticPr fontId="2"/>
  </si>
  <si>
    <t>震災復興基金</t>
    <rPh sb="0" eb="2">
      <t>シンサイ</t>
    </rPh>
    <rPh sb="2" eb="4">
      <t>フッコウ</t>
    </rPh>
    <rPh sb="4" eb="6">
      <t>キキン</t>
    </rPh>
    <phoneticPr fontId="2"/>
  </si>
  <si>
    <t>空港周辺地域環境整備基金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</si>
  <si>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</si>
  <si>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</si>
  <si>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</si>
  <si>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</si>
  <si>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</si>
  <si>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</si>
  <si>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</si>
  <si>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</si>
  <si>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</si>
  <si>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</si>
  <si>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</si>
  <si>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H30の将来負担比率は昨年に引き続き算定されなかった。これは、一般会計等に係る地方債の現在高が前年に比べ増となったことなどにより将来負担額を増やす結果となってしまった一方で、基準財政需要額算入見込額の増などにより充当可能財源が未だ将来負担額を上回っているためである。また、有形固定資産減価償却率は類似単体と比較すると低い水準にある。これは、復興交付金基金を活用した公共施設の建設等や既存施設の更新が続いたためである。今後は公共施設等総合管理計画に基づく、大規模な各施設の長寿命化への対応が控えている。引き続き、公共施設の更新や建設等の建設事業については、基準財政需要額に算入できる市債を優先し、或いはそのような市債がない場合を想定して充当可能基金への積み増しなどを行うなど、将来負担比率が算定されないように健全な財政運営を継続したい。</t>
    <rPh sb="136" eb="138">
      <t>ユウケイ</t>
    </rPh>
    <rPh sb="138" eb="140">
      <t>コテイ</t>
    </rPh>
    <rPh sb="140" eb="142">
      <t>シサン</t>
    </rPh>
    <rPh sb="142" eb="144">
      <t>ゲンカ</t>
    </rPh>
    <rPh sb="144" eb="146">
      <t>ショウキャク</t>
    </rPh>
    <rPh sb="146" eb="147">
      <t>リツ</t>
    </rPh>
    <rPh sb="148" eb="150">
      <t>ルイジ</t>
    </rPh>
    <rPh sb="150" eb="152">
      <t>タンタイ</t>
    </rPh>
    <rPh sb="153" eb="155">
      <t>ヒカク</t>
    </rPh>
    <rPh sb="158" eb="159">
      <t>ヒク</t>
    </rPh>
    <rPh sb="160" eb="162">
      <t>スイジュン</t>
    </rPh>
    <rPh sb="170" eb="172">
      <t>フッコウ</t>
    </rPh>
    <rPh sb="172" eb="175">
      <t>コウフキン</t>
    </rPh>
    <rPh sb="175" eb="177">
      <t>キキン</t>
    </rPh>
    <rPh sb="178" eb="180">
      <t>カツヨウ</t>
    </rPh>
    <rPh sb="182" eb="184">
      <t>コウキョウ</t>
    </rPh>
    <rPh sb="184" eb="186">
      <t>シセツ</t>
    </rPh>
    <rPh sb="187" eb="189">
      <t>ケンセツ</t>
    </rPh>
    <rPh sb="189" eb="190">
      <t>トウ</t>
    </rPh>
    <rPh sb="191" eb="193">
      <t>キゾン</t>
    </rPh>
    <rPh sb="193" eb="195">
      <t>シセツ</t>
    </rPh>
    <rPh sb="196" eb="198">
      <t>コウシン</t>
    </rPh>
    <rPh sb="199" eb="200">
      <t>ツヅ</t>
    </rPh>
    <rPh sb="208" eb="210">
      <t>コンゴ</t>
    </rPh>
    <rPh sb="211" eb="213">
      <t>コウキョウ</t>
    </rPh>
    <rPh sb="213" eb="215">
      <t>シセツ</t>
    </rPh>
    <rPh sb="215" eb="216">
      <t>トウ</t>
    </rPh>
    <rPh sb="216" eb="218">
      <t>ソウゴウ</t>
    </rPh>
    <rPh sb="218" eb="220">
      <t>カンリ</t>
    </rPh>
    <rPh sb="220" eb="222">
      <t>ケイカク</t>
    </rPh>
    <rPh sb="223" eb="224">
      <t>モト</t>
    </rPh>
    <rPh sb="227" eb="230">
      <t>ダイキボ</t>
    </rPh>
    <rPh sb="231" eb="232">
      <t>カク</t>
    </rPh>
    <rPh sb="232" eb="234">
      <t>シセツ</t>
    </rPh>
    <rPh sb="235" eb="239">
      <t>チョウジュミョウカ</t>
    </rPh>
    <rPh sb="241" eb="243">
      <t>タイオウ</t>
    </rPh>
    <rPh sb="244" eb="245">
      <t>ヒカ</t>
    </rPh>
    <rPh sb="250" eb="251">
      <t>ヒ</t>
    </rPh>
    <rPh sb="252" eb="253">
      <t>ツヅ</t>
    </rPh>
    <rPh sb="255" eb="257">
      <t>コウキョウ</t>
    </rPh>
    <rPh sb="257" eb="259">
      <t>シセツ</t>
    </rPh>
    <rPh sb="260" eb="262">
      <t>コウシン</t>
    </rPh>
    <rPh sb="263" eb="265">
      <t>ケンセツ</t>
    </rPh>
    <rPh sb="265" eb="266">
      <t>トウ</t>
    </rPh>
    <rPh sb="267" eb="269">
      <t>ケンセツ</t>
    </rPh>
    <rPh sb="269" eb="271">
      <t>ジギョウ</t>
    </rPh>
    <rPh sb="277" eb="279">
      <t>キジュン</t>
    </rPh>
    <rPh sb="279" eb="281">
      <t>ザイセイ</t>
    </rPh>
    <rPh sb="281" eb="283">
      <t>ジュヨウ</t>
    </rPh>
    <rPh sb="283" eb="284">
      <t>ガク</t>
    </rPh>
    <rPh sb="285" eb="287">
      <t>サンニュウ</t>
    </rPh>
    <rPh sb="290" eb="292">
      <t>シサイ</t>
    </rPh>
    <rPh sb="293" eb="295">
      <t>ユウセン</t>
    </rPh>
    <rPh sb="297" eb="298">
      <t>アル</t>
    </rPh>
    <rPh sb="305" eb="307">
      <t>シサイ</t>
    </rPh>
    <rPh sb="310" eb="312">
      <t>バアイ</t>
    </rPh>
    <rPh sb="313" eb="315">
      <t>ソウテイ</t>
    </rPh>
    <rPh sb="317" eb="319">
      <t>ジュウトウ</t>
    </rPh>
    <rPh sb="319" eb="321">
      <t>カノウ</t>
    </rPh>
    <rPh sb="321" eb="323">
      <t>キキン</t>
    </rPh>
    <rPh sb="325" eb="326">
      <t>ツ</t>
    </rPh>
    <rPh sb="327" eb="328">
      <t>マ</t>
    </rPh>
    <rPh sb="332" eb="333">
      <t>オコナ</t>
    </rPh>
    <rPh sb="337" eb="339">
      <t>ショウライ</t>
    </rPh>
    <rPh sb="339" eb="341">
      <t>フタン</t>
    </rPh>
    <rPh sb="341" eb="343">
      <t>ヒリツ</t>
    </rPh>
    <rPh sb="344" eb="346">
      <t>サンテイ</t>
    </rPh>
    <rPh sb="353" eb="355">
      <t>ケンゼン</t>
    </rPh>
    <rPh sb="356" eb="358">
      <t>ザイセイ</t>
    </rPh>
    <rPh sb="358" eb="360">
      <t>ウンエイ</t>
    </rPh>
    <rPh sb="361" eb="363">
      <t>ケイゾク</t>
    </rPh>
    <phoneticPr fontId="2"/>
  </si>
  <si>
    <t>H30の将来負担比率は昨年に引き続き算定されなかった。これは、一般会計等に係る地方債の現在高が前年に比べ増となったことなどにより将来負担額を増やす結果となってしまった一方で、基準財政需要額算入見込額の増などにより充当可能財源が未だ将来負担額を上回っているためである。また、実質公債費比率は、公営企業債の元利償還金に対する繰入金が大幅に増加したために元利償還金等から算入公債費等を差し引いた実質公債費比率の分子が前年に比べて増額することとなったが、３か年平均ということで依然としてマイナス値となった。今後も、市債の元利償還金の増高を注視する一方で、公共施設の大規模な長寿命化対策に対する財源として交付税に算入可能な市債を優先し、或いはそのような市債がない場合を想定して充当可能基金への積み増しを行うなど、将来負担比率が算定されないように健全な財政運営を継続したい。</t>
    <rPh sb="94" eb="96">
      <t>サンニュウ</t>
    </rPh>
    <rPh sb="100" eb="101">
      <t>ゾウ</t>
    </rPh>
    <rPh sb="136" eb="138">
      <t>ジッシツ</t>
    </rPh>
    <rPh sb="138" eb="141">
      <t>コウサイヒ</t>
    </rPh>
    <rPh sb="141" eb="143">
      <t>ヒリツ</t>
    </rPh>
    <rPh sb="145" eb="147">
      <t>コウエイ</t>
    </rPh>
    <rPh sb="147" eb="149">
      <t>キギョウ</t>
    </rPh>
    <rPh sb="149" eb="150">
      <t>サイ</t>
    </rPh>
    <rPh sb="151" eb="153">
      <t>ガンリ</t>
    </rPh>
    <rPh sb="153" eb="156">
      <t>ショウカンキン</t>
    </rPh>
    <rPh sb="157" eb="158">
      <t>タイ</t>
    </rPh>
    <rPh sb="160" eb="162">
      <t>クリイレ</t>
    </rPh>
    <rPh sb="162" eb="163">
      <t>キン</t>
    </rPh>
    <rPh sb="164" eb="166">
      <t>オオハバ</t>
    </rPh>
    <rPh sb="167" eb="169">
      <t>ゾウカ</t>
    </rPh>
    <rPh sb="174" eb="176">
      <t>ガンリ</t>
    </rPh>
    <rPh sb="176" eb="179">
      <t>ショウカンキン</t>
    </rPh>
    <rPh sb="179" eb="180">
      <t>トウ</t>
    </rPh>
    <rPh sb="182" eb="184">
      <t>サンニュウ</t>
    </rPh>
    <rPh sb="184" eb="187">
      <t>コウサイヒ</t>
    </rPh>
    <rPh sb="187" eb="188">
      <t>トウ</t>
    </rPh>
    <rPh sb="189" eb="190">
      <t>サ</t>
    </rPh>
    <rPh sb="191" eb="192">
      <t>ヒ</t>
    </rPh>
    <rPh sb="194" eb="196">
      <t>ジッシツ</t>
    </rPh>
    <rPh sb="196" eb="199">
      <t>コウサイヒ</t>
    </rPh>
    <rPh sb="199" eb="201">
      <t>ヒリツ</t>
    </rPh>
    <rPh sb="202" eb="204">
      <t>ブンシ</t>
    </rPh>
    <rPh sb="205" eb="207">
      <t>ゼンネン</t>
    </rPh>
    <rPh sb="208" eb="209">
      <t>クラ</t>
    </rPh>
    <rPh sb="211" eb="213">
      <t>ゾウガク</t>
    </rPh>
    <rPh sb="225" eb="226">
      <t>ネン</t>
    </rPh>
    <rPh sb="226" eb="228">
      <t>ヘイキン</t>
    </rPh>
    <rPh sb="234" eb="236">
      <t>イゼン</t>
    </rPh>
    <rPh sb="243" eb="244">
      <t>チ</t>
    </rPh>
    <rPh sb="249" eb="251">
      <t>コンゴ</t>
    </rPh>
    <rPh sb="253" eb="255">
      <t>シサイ</t>
    </rPh>
    <rPh sb="256" eb="258">
      <t>ガンリ</t>
    </rPh>
    <rPh sb="258" eb="261">
      <t>ショウカンキン</t>
    </rPh>
    <rPh sb="262" eb="264">
      <t>ゾウコウ</t>
    </rPh>
    <rPh sb="265" eb="267">
      <t>チュウシ</t>
    </rPh>
    <rPh sb="269" eb="271">
      <t>イッポウ</t>
    </rPh>
    <rPh sb="273" eb="275">
      <t>コウキョウ</t>
    </rPh>
    <rPh sb="275" eb="277">
      <t>シセツ</t>
    </rPh>
    <rPh sb="278" eb="281">
      <t>ダイキボ</t>
    </rPh>
    <rPh sb="282" eb="286">
      <t>チョウジュミョウカ</t>
    </rPh>
    <rPh sb="286" eb="288">
      <t>タイサク</t>
    </rPh>
    <rPh sb="289" eb="290">
      <t>タイ</t>
    </rPh>
    <rPh sb="292" eb="294">
      <t>ザイゲン</t>
    </rPh>
    <rPh sb="297" eb="300">
      <t>コウフゼイ</t>
    </rPh>
    <rPh sb="301" eb="303">
      <t>サンニュウ</t>
    </rPh>
    <rPh sb="303" eb="305">
      <t>カノウ</t>
    </rPh>
    <rPh sb="306" eb="308">
      <t>シサイ</t>
    </rPh>
    <rPh sb="309" eb="311">
      <t>ユウセン</t>
    </rPh>
    <rPh sb="313" eb="314">
      <t>アル</t>
    </rPh>
    <rPh sb="321" eb="323">
      <t>シサイ</t>
    </rPh>
    <rPh sb="326" eb="328">
      <t>バアイ</t>
    </rPh>
    <rPh sb="329" eb="331">
      <t>ソウテイ</t>
    </rPh>
    <rPh sb="333" eb="335">
      <t>ジュウトウ</t>
    </rPh>
    <rPh sb="335" eb="337">
      <t>カノウ</t>
    </rPh>
    <rPh sb="337" eb="339">
      <t>キキン</t>
    </rPh>
    <rPh sb="341" eb="342">
      <t>ツ</t>
    </rPh>
    <rPh sb="343" eb="344">
      <t>マ</t>
    </rPh>
    <rPh sb="346" eb="347">
      <t>オコナ</t>
    </rPh>
    <rPh sb="351" eb="353">
      <t>ショウライ</t>
    </rPh>
    <rPh sb="353" eb="355">
      <t>フタン</t>
    </rPh>
    <rPh sb="355" eb="357">
      <t>ヒリツ</t>
    </rPh>
    <rPh sb="358" eb="360">
      <t>サンテイ</t>
    </rPh>
    <rPh sb="367" eb="369">
      <t>ケンゼン</t>
    </rPh>
    <rPh sb="370" eb="372">
      <t>ザイセイ</t>
    </rPh>
    <rPh sb="372" eb="374">
      <t>ウンエイ</t>
    </rPh>
    <rPh sb="375" eb="377">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</si>
</sst>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Meiryo UI"/>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c:ext xmlns:c16="http://schemas.microsoft.com/office/drawing/2014/chart" uri="{C3380CC4-5D6E-409C-BE32-E72D297353CC}">
              <c16:uniqueId val="{00000000-00A5-40A6-AF31-E3E7194DC7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290050</c:v>
                </c:pt>
                <c:pt idx="1">
                  <c:v>148659</c:v>
                </c:pt>
                <c:pt idx="2">
                  <c:v>156373</c:v>
                </c:pt>
                <c:pt idx="3">
                  <c:v>134605</c:v>
                </c:pt>
                <c:pt idx="4">
                  <c:v>74015</c:v>
                </c:pt>
              </c:numCache>
            </c:numRef>
          </c:val>
          <c:smooth val="0"/>
          <c:extLst>
            <c:ext xmlns:c16="http://schemas.microsoft.com/office/drawing/2014/chart" uri="{C3380CC4-5D6E-409C-BE32-E72D297353CC}">
              <c16:uniqueId val="{00000001-00A5-40A6-AF31-E3E7194DC7A6}"/>
            </c:ext>
          </c:extLst>
        </c:ser>
        <c:dLbls>
          <c:showLegendKey val="0"/>
          <c:showVal val="0"/>
          <c:showCatName val="0"/>
          <c:showSerName val="0"/>
          <c:showPercent val="0"/>
          <c:showBubbleSize val="0"/>
        </c:dLbls>
        <c:marker val="1"/>
        <c:smooth val="0"/>
        <c:axId val="209823792"/>
        <c:axId val="209825752"/>
      </c:lineChart>
      <c:catAx>
        <c:axId val="20982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25752"/>
        <c:crosses val="autoZero"/>
        <c:auto val="1"/>
        <c:lblAlgn val="ctr"/>
        <c:lblOffset val="100"/>
        <c:tickLblSkip val="1"/>
        <c:tickMarkSkip val="1"/>
        <c:noMultiLvlLbl val="0"/>
      </c:catAx>
      <c:valAx>
        <c:axId val="2098257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2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18.329999999999998</c:v>
                </c:pt>
                <c:pt idx="1">
                  <c:v>13.78</c:v>
                </c:pt>
                <c:pt idx="2">
                  <c:v>26.45</c:v>
                </c:pt>
                <c:pt idx="3">
                  <c:v>15.66</c:v>
                </c:pt>
                <c:pt idx="4">
                  <c:v>13.72</c:v>
                </c:pt>
              </c:numCache>
            </c:numRef>
          </c:val>
          <c:extLst>
            <c:ext xmlns:c16="http://schemas.microsoft.com/office/drawing/2014/chart" uri="{C3380CC4-5D6E-409C-BE32-E72D297353CC}">
              <c16:uniqueId val="{00000000-05CF-40CE-8DF4-77F2F3EBF8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77.349999999999994</c:v>
                </c:pt>
                <c:pt idx="1">
                  <c:v>57.88</c:v>
                </c:pt>
                <c:pt idx="2">
                  <c:v>61.34</c:v>
                </c:pt>
                <c:pt idx="3">
                  <c:v>59.09</c:v>
                </c:pt>
                <c:pt idx="4">
                  <c:v>52.58</c:v>
                </c:pt>
              </c:numCache>
            </c:numRef>
          </c:val>
          <c:extLst>
            <c:ext xmlns:c16="http://schemas.microsoft.com/office/drawing/2014/chart" uri="{C3380CC4-5D6E-409C-BE32-E72D297353CC}">
              <c16:uniqueId val="{00000001-05CF-40CE-8DF4-77F2F3EBF89A}"/>
            </c:ext>
          </c:extLst>
        </c:ser>
        <c:dLbls>
          <c:showLegendKey val="0"/>
          <c:showVal val="0"/>
          <c:showCatName val="0"/>
          <c:showSerName val="0"/>
          <c:showPercent val="0"/>
          <c:showBubbleSize val="0"/>
        </c:dLbls>
        <c:gapWidth val="250"/>
        <c:overlap val="100"/>
        <c:axId val="209123680"/>
        <c:axId val="396926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-7.12</c:v>
                </c:pt>
                <c:pt idx="1">
                  <c:v>-35.729999999999997</c:v>
                </c:pt>
                <c:pt idx="2">
                  <c:v>7.56</c:v>
                </c:pt>
                <c:pt idx="3">
                  <c:v>-25.65</c:v>
                </c:pt>
                <c:pt idx="4">
                  <c:v>-16.36</c:v>
                </c:pt>
              </c:numCache>
            </c:numRef>
          </c:val>
          <c:smooth val="0"/>
          <c:extLst>
            <c:ext xmlns:c16="http://schemas.microsoft.com/office/drawing/2014/chart" uri="{C3380CC4-5D6E-409C-BE32-E72D297353CC}">
              <c16:uniqueId val="{00000002-05CF-40CE-8DF4-77F2F3EBF89A}"/>
            </c:ext>
          </c:extLst>
        </c:ser>
        <c:dLbls>
          <c:showLegendKey val="0"/>
          <c:showVal val="0"/>
          <c:showCatName val="0"/>
          <c:showSerName val="0"/>
          <c:showPercent val="0"/>
          <c:showBubbleSize val="0"/>
        </c:dLbls>
        <c:marker val="1"/>
        <c:smooth val="0"/>
        <c:axId val="209123680"/>
        <c:axId val="396926248"/>
      </c:lineChart>
      <c:catAx>
        <c:axId val="2091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926248"/>
        <c:crosses val="autoZero"/>
        <c:auto val="1"/>
        <c:lblAlgn val="ctr"/>
        <c:lblOffset val="100"/>
        <c:tickLblSkip val="1"/>
        <c:tickMarkSkip val="1"/>
        <c:noMultiLvlLbl val="0"/>
      </c:catAx>
      <c:valAx>
        <c:axId val="396926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12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49A9-437B-A9BD-70DD3F626A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A9-437B-A9BD-70DD3F626A3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2-49A9-437B-A9BD-70DD3F626A3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0.06</c:v>
                </c:pt>
                <c:pt idx="4">
                  <c:v>#N/A</c:v>
                </c:pt>
                <c:pt idx="5">
                  <c:v>0.09</c:v>
                </c:pt>
                <c:pt idx="6">
                  <c:v>#N/A</c:v>
                </c:pt>
                <c:pt idx="7">
                  <c:v>0.13</c:v>
                </c:pt>
                <c:pt idx="8">
                  <c:v>#N/A</c:v>
                </c:pt>
                <c:pt idx="9">
                  <c:v>0.17</c:v>
                </c:pt>
              </c:numCache>
            </c:numRef>
          </c:val>
          <c:extLst>
            <c:ext xmlns:c16="http://schemas.microsoft.com/office/drawing/2014/chart" uri="{C3380CC4-5D6E-409C-BE32-E72D297353CC}">
              <c16:uniqueId val="{00000003-49A9-437B-A9BD-70DD3F626A3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4.16</c:v>
                </c:pt>
                <c:pt idx="2">
                  <c:v>#N/A</c:v>
                </c:pt>
                <c:pt idx="3">
                  <c:v>4.6100000000000003</c:v>
                </c:pt>
                <c:pt idx="4">
                  <c:v>#N/A</c:v>
                </c:pt>
                <c:pt idx="5">
                  <c:v>4.3600000000000003</c:v>
                </c:pt>
                <c:pt idx="6">
                  <c:v>#N/A</c:v>
                </c:pt>
                <c:pt idx="7">
                  <c:v>6.01</c:v>
                </c:pt>
                <c:pt idx="8">
                  <c:v>#N/A</c:v>
                </c:pt>
                <c:pt idx="9">
                  <c:v>1.19</c:v>
                </c:pt>
              </c:numCache>
            </c:numRef>
          </c:val>
          <c:extLst>
            <c:ext xmlns:c16="http://schemas.microsoft.com/office/drawing/2014/chart" uri="{C3380CC4-5D6E-409C-BE32-E72D297353CC}">
              <c16:uniqueId val="{00000004-49A9-437B-A9BD-70DD3F626A3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0.75</c:v>
                </c:pt>
                <c:pt idx="4">
                  <c:v>#N/A</c:v>
                </c:pt>
                <c:pt idx="5">
                  <c:v>1.43</c:v>
                </c:pt>
                <c:pt idx="6">
                  <c:v>#N/A</c:v>
                </c:pt>
                <c:pt idx="7">
                  <c:v>1.71</c:v>
                </c:pt>
                <c:pt idx="8">
                  <c:v>#N/A</c:v>
                </c:pt>
                <c:pt idx="9">
                  <c:v>1.57</c:v>
                </c:pt>
              </c:numCache>
            </c:numRef>
          </c:val>
          <c:extLst>
            <c:ext xmlns:c16="http://schemas.microsoft.com/office/drawing/2014/chart" uri="{C3380CC4-5D6E-409C-BE32-E72D297353CC}">
              <c16:uniqueId val="{00000005-49A9-437B-A9BD-70DD3F626A3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5.22</c:v>
                </c:pt>
                <c:pt idx="2">
                  <c:v>#N/A</c:v>
                </c:pt>
                <c:pt idx="3">
                  <c:v>4.0999999999999996</c:v>
                </c:pt>
                <c:pt idx="4">
                  <c:v>#N/A</c:v>
                </c:pt>
                <c:pt idx="5">
                  <c:v>7.32</c:v>
                </c:pt>
                <c:pt idx="6">
                  <c:v>#N/A</c:v>
                </c:pt>
                <c:pt idx="7">
                  <c:v>1.1399999999999999</c:v>
                </c:pt>
                <c:pt idx="8">
                  <c:v>#N/A</c:v>
                </c:pt>
                <c:pt idx="9">
                  <c:v>8.41</c:v>
                </c:pt>
              </c:numCache>
            </c:numRef>
          </c:val>
          <c:extLst>
            <c:ext xmlns:c16="http://schemas.microsoft.com/office/drawing/2014/chart" uri="{C3380CC4-5D6E-409C-BE32-E72D297353CC}">
              <c16:uniqueId val="{00000006-49A9-437B-A9BD-70DD3F626A3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9.5299999999999994</c:v>
                </c:pt>
                <c:pt idx="2">
                  <c:v>#N/A</c:v>
                </c:pt>
                <c:pt idx="3">
                  <c:v>10.9</c:v>
                </c:pt>
                <c:pt idx="4">
                  <c:v>#N/A</c:v>
                </c:pt>
                <c:pt idx="5">
                  <c:v>11.48</c:v>
                </c:pt>
                <c:pt idx="6">
                  <c:v>#N/A</c:v>
                </c:pt>
                <c:pt idx="7">
                  <c:v>10.19</c:v>
                </c:pt>
                <c:pt idx="8">
                  <c:v>#N/A</c:v>
                </c:pt>
                <c:pt idx="9">
                  <c:v>10.24</c:v>
                </c:pt>
              </c:numCache>
            </c:numRef>
          </c:val>
          <c:extLst>
            <c:ext xmlns:c16="http://schemas.microsoft.com/office/drawing/2014/chart" uri="{C3380CC4-5D6E-409C-BE32-E72D297353CC}">
              <c16:uniqueId val="{00000007-49A9-437B-A9BD-70DD3F626A3C}"/>
            </c:ext>
          </c:extLst>
        </c:ser>
        <c:ser>
          <c:idx val="8"/>
          <c:order val="8"/>
          <c:tx>
            <c:strRef>
              <c:f>データシート!$A$35</c:f>
              <c:strCache>
                <c:ptCount val="1"/>
                <c:pt idx="0">
                  <c:v>特定公共下水道事業会計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9.3800000000000008</c:v>
                </c:pt>
                <c:pt idx="2">
                  <c:v>#N/A</c:v>
                </c:pt>
                <c:pt idx="3">
                  <c:v>10.56</c:v>
                </c:pt>
                <c:pt idx="4">
                  <c:v>#N/A</c:v>
                </c:pt>
                <c:pt idx="5">
                  <c:v>11.54</c:v>
                </c:pt>
                <c:pt idx="6">
                  <c:v>#N/A</c:v>
                </c:pt>
                <c:pt idx="7">
                  <c:v>12.1</c:v>
                </c:pt>
                <c:pt idx="8">
                  <c:v>#N/A</c:v>
                </c:pt>
                <c:pt idx="9">
                  <c:v>11.08</c:v>
                </c:pt>
              </c:numCache>
            </c:numRef>
          </c:val>
          <c:extLst>
            <c:ext xmlns:c16="http://schemas.microsoft.com/office/drawing/2014/chart" uri="{C3380CC4-5D6E-409C-BE32-E72D297353CC}">
              <c16:uniqueId val="{00000008-49A9-437B-A9BD-70DD3F626A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18.32</c:v>
                </c:pt>
                <c:pt idx="2">
                  <c:v>#N/A</c:v>
                </c:pt>
                <c:pt idx="3">
                  <c:v>13.78</c:v>
                </c:pt>
                <c:pt idx="4">
                  <c:v>#N/A</c:v>
                </c:pt>
                <c:pt idx="5">
                  <c:v>26.45</c:v>
                </c:pt>
                <c:pt idx="6">
                  <c:v>#N/A</c:v>
                </c:pt>
                <c:pt idx="7">
                  <c:v>15.65</c:v>
                </c:pt>
                <c:pt idx="8">
                  <c:v>#N/A</c:v>
                </c:pt>
                <c:pt idx="9">
                  <c:v>13.72</c:v>
                </c:pt>
              </c:numCache>
            </c:numRef>
          </c:val>
          <c:extLst>
            <c:ext xmlns:c16="http://schemas.microsoft.com/office/drawing/2014/chart" uri="{C3380CC4-5D6E-409C-BE32-E72D297353CC}">
              <c16:uniqueId val="{00000009-49A9-437B-A9BD-70DD3F626A3C}"/>
            </c:ext>
          </c:extLst>
        </c:ser>
        <c:dLbls>
          <c:showLegendKey val="0"/>
          <c:showVal val="0"/>
          <c:showCatName val="0"/>
          <c:showSerName val="0"/>
          <c:showPercent val="0"/>
          <c:showBubbleSize val="0"/>
        </c:dLbls>
        <c:gapWidth val="150"/>
        <c:overlap val="100"/>
        <c:axId val="396927032"/>
        <c:axId val="396927424"/>
      </c:barChart>
      <c:catAx>
        <c:axId val="39692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927424"/>
        <c:crosses val="autoZero"/>
        <c:auto val="1"/>
        <c:lblAlgn val="ctr"/>
        <c:lblOffset val="100"/>
        <c:tickLblSkip val="1"/>
        <c:tickMarkSkip val="1"/>
        <c:noMultiLvlLbl val="0"/>
      </c:catAx>
      <c:valAx>
        <c:axId val="39692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27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1374</c:v>
                </c:pt>
                <c:pt idx="5">
                  <c:v>1289</c:v>
                </c:pt>
                <c:pt idx="8">
                  <c:v>1397</c:v>
                </c:pt>
                <c:pt idx="11">
                  <c:v>1333</c:v>
                </c:pt>
                <c:pt idx="14">
                  <c:v>1616</c:v>
                </c:pt>
              </c:numCache>
            </c:numRef>
          </c:val>
          <c:extLst>
            <c:ext xmlns:c16="http://schemas.microsoft.com/office/drawing/2014/chart" uri="{C3380CC4-5D6E-409C-BE32-E72D297353CC}">
              <c16:uniqueId val="{00000000-59FF-4707-9C8A-5B947E5A4A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FF-4707-9C8A-5B947E5A4A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14</c:v>
                </c:pt>
                <c:pt idx="6">
                  <c:v>0</c:v>
                </c:pt>
                <c:pt idx="9">
                  <c:v>0</c:v>
                </c:pt>
                <c:pt idx="12">
                  <c:v>0</c:v>
                </c:pt>
              </c:numCache>
            </c:numRef>
          </c:val>
          <c:extLst>
            <c:ext xmlns:c16="http://schemas.microsoft.com/office/drawing/2014/chart" uri="{C3380CC4-5D6E-409C-BE32-E72D297353CC}">
              <c16:uniqueId val="{00000002-59FF-4707-9C8A-5B947E5A4A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6</c:v>
                </c:pt>
                <c:pt idx="6">
                  <c:v>11</c:v>
                </c:pt>
                <c:pt idx="9">
                  <c:v>12</c:v>
                </c:pt>
                <c:pt idx="12">
                  <c:v>21</c:v>
                </c:pt>
              </c:numCache>
            </c:numRef>
          </c:val>
          <c:extLst>
            <c:ext xmlns:c16="http://schemas.microsoft.com/office/drawing/2014/chart" uri="{C3380CC4-5D6E-409C-BE32-E72D297353CC}">
              <c16:uniqueId val="{00000003-59FF-4707-9C8A-5B947E5A4A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120</c:v>
                </c:pt>
                <c:pt idx="3">
                  <c:v>120</c:v>
                </c:pt>
                <c:pt idx="6">
                  <c:v>265</c:v>
                </c:pt>
                <c:pt idx="9">
                  <c:v>77</c:v>
                </c:pt>
                <c:pt idx="12">
                  <c:v>679</c:v>
                </c:pt>
              </c:numCache>
            </c:numRef>
          </c:val>
          <c:extLst>
            <c:ext xmlns:c16="http://schemas.microsoft.com/office/drawing/2014/chart" uri="{C3380CC4-5D6E-409C-BE32-E72D297353CC}">
              <c16:uniqueId val="{00000004-59FF-4707-9C8A-5B947E5A4A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FF-4707-9C8A-5B947E5A4A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FF-4707-9C8A-5B947E5A4A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1141</c:v>
                </c:pt>
                <c:pt idx="3">
                  <c:v>1006</c:v>
                </c:pt>
                <c:pt idx="6">
                  <c:v>991</c:v>
                </c:pt>
                <c:pt idx="9">
                  <c:v>1175</c:v>
                </c:pt>
                <c:pt idx="12">
                  <c:v>987</c:v>
                </c:pt>
              </c:numCache>
            </c:numRef>
          </c:val>
          <c:extLst>
            <c:ext xmlns:c16="http://schemas.microsoft.com/office/drawing/2014/chart" uri="{C3380CC4-5D6E-409C-BE32-E72D297353CC}">
              <c16:uniqueId val="{00000007-59FF-4707-9C8A-5B947E5A4AF0}"/>
            </c:ext>
          </c:extLst>
        </c:ser>
        <c:dLbls>
          <c:showLegendKey val="0"/>
          <c:showVal val="0"/>
          <c:showCatName val="0"/>
          <c:showSerName val="0"/>
          <c:showPercent val="0"/>
          <c:showBubbleSize val="0"/>
        </c:dLbls>
        <c:gapWidth val="100"/>
        <c:overlap val="100"/>
        <c:axId val="396928208"/>
        <c:axId val="396928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c:v>
                </c:pt>
                <c:pt idx="2">
                  <c:v>#N/A</c:v>
                </c:pt>
                <c:pt idx="3">
                  <c:v>#N/A</c:v>
                </c:pt>
                <c:pt idx="4">
                  <c:v>-143</c:v>
                </c:pt>
                <c:pt idx="5">
                  <c:v>#N/A</c:v>
                </c:pt>
                <c:pt idx="6">
                  <c:v>#N/A</c:v>
                </c:pt>
                <c:pt idx="7">
                  <c:v>-130</c:v>
                </c:pt>
                <c:pt idx="8">
                  <c:v>#N/A</c:v>
                </c:pt>
                <c:pt idx="9">
                  <c:v>#N/A</c:v>
                </c:pt>
                <c:pt idx="10">
                  <c:v>-69</c:v>
                </c:pt>
                <c:pt idx="11">
                  <c:v>#N/A</c:v>
                </c:pt>
                <c:pt idx="12">
                  <c:v>#N/A</c:v>
                </c:pt>
                <c:pt idx="13">
                  <c:v>71</c:v>
                </c:pt>
                <c:pt idx="14">
                  <c:v>#N/A</c:v>
                </c:pt>
              </c:numCache>
            </c:numRef>
          </c:val>
          <c:smooth val="0"/>
          <c:extLst>
            <c:ext xmlns:c16="http://schemas.microsoft.com/office/drawing/2014/chart" uri="{C3380CC4-5D6E-409C-BE32-E72D297353CC}">
              <c16:uniqueId val="{00000008-59FF-4707-9C8A-5B947E5A4AF0}"/>
            </c:ext>
          </c:extLst>
        </c:ser>
        <c:dLbls>
          <c:showLegendKey val="0"/>
          <c:showVal val="0"/>
          <c:showCatName val="0"/>
          <c:showSerName val="0"/>
          <c:showPercent val="0"/>
          <c:showBubbleSize val="0"/>
        </c:dLbls>
        <c:marker val="1"/>
        <c:smooth val="0"/>
        <c:axId val="396928208"/>
        <c:axId val="396928600"/>
      </c:lineChart>
      <c:catAx>
        <c:axId val="39692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928600"/>
        <c:crosses val="autoZero"/>
        <c:auto val="1"/>
        <c:lblAlgn val="ctr"/>
        <c:lblOffset val="100"/>
        <c:tickLblSkip val="1"/>
        <c:tickMarkSkip val="1"/>
        <c:noMultiLvlLbl val="0"/>
      </c:catAx>
      <c:valAx>
        <c:axId val="396928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92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13280</c:v>
                </c:pt>
                <c:pt idx="5">
                  <c:v>12560</c:v>
                </c:pt>
                <c:pt idx="8">
                  <c:v>12393</c:v>
                </c:pt>
                <c:pt idx="11">
                  <c:v>12297</c:v>
                </c:pt>
                <c:pt idx="14">
                  <c:v>12401</c:v>
                </c:pt>
              </c:numCache>
            </c:numRef>
          </c:val>
          <c:extLst>
            <c:ext xmlns:c16="http://schemas.microsoft.com/office/drawing/2014/chart" uri="{C3380CC4-5D6E-409C-BE32-E72D297353CC}">
              <c16:uniqueId val="{00000000-222C-4746-BF44-AD7FE8192C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2200</c:v>
                </c:pt>
                <c:pt idx="5">
                  <c:v>1827</c:v>
                </c:pt>
                <c:pt idx="8">
                  <c:v>2366</c:v>
                </c:pt>
                <c:pt idx="11">
                  <c:v>1941</c:v>
                </c:pt>
                <c:pt idx="14">
                  <c:v>3458</c:v>
                </c:pt>
              </c:numCache>
            </c:numRef>
          </c:val>
          <c:extLst>
            <c:ext xmlns:c16="http://schemas.microsoft.com/office/drawing/2014/chart" uri="{C3380CC4-5D6E-409C-BE32-E72D297353CC}">
              <c16:uniqueId val="{00000001-222C-4746-BF44-AD7FE8192C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11590</c:v>
                </c:pt>
                <c:pt idx="5">
                  <c:v>10330</c:v>
                </c:pt>
                <c:pt idx="8">
                  <c:v>10724</c:v>
                </c:pt>
                <c:pt idx="11">
                  <c:v>11800</c:v>
                </c:pt>
                <c:pt idx="14">
                  <c:v>8706</c:v>
                </c:pt>
              </c:numCache>
            </c:numRef>
          </c:val>
          <c:extLst>
            <c:ext xmlns:c16="http://schemas.microsoft.com/office/drawing/2014/chart" uri="{C3380CC4-5D6E-409C-BE32-E72D297353CC}">
              <c16:uniqueId val="{00000002-222C-4746-BF44-AD7FE8192C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2C-4746-BF44-AD7FE8192C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2C-4746-BF44-AD7FE8192C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449</c:v>
                </c:pt>
                <c:pt idx="3">
                  <c:v>442</c:v>
                </c:pt>
                <c:pt idx="6">
                  <c:v>445</c:v>
                </c:pt>
                <c:pt idx="9">
                  <c:v>448</c:v>
                </c:pt>
                <c:pt idx="12">
                  <c:v>462</c:v>
                </c:pt>
              </c:numCache>
            </c:numRef>
          </c:val>
          <c:extLst>
            <c:ext xmlns:c16="http://schemas.microsoft.com/office/drawing/2014/chart" uri="{C3380CC4-5D6E-409C-BE32-E72D297353CC}">
              <c16:uniqueId val="{00000005-222C-4746-BF44-AD7FE8192C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2564</c:v>
                </c:pt>
                <c:pt idx="3">
                  <c:v>2370</c:v>
                </c:pt>
                <c:pt idx="6">
                  <c:v>2303</c:v>
                </c:pt>
                <c:pt idx="9">
                  <c:v>2211</c:v>
                </c:pt>
                <c:pt idx="12">
                  <c:v>1703</c:v>
                </c:pt>
              </c:numCache>
            </c:numRef>
          </c:val>
          <c:extLst>
            <c:ext xmlns:c16="http://schemas.microsoft.com/office/drawing/2014/chart" uri="{C3380CC4-5D6E-409C-BE32-E72D297353CC}">
              <c16:uniqueId val="{00000006-222C-4746-BF44-AD7FE8192C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168</c:v>
                </c:pt>
                <c:pt idx="3">
                  <c:v>386</c:v>
                </c:pt>
                <c:pt idx="6">
                  <c:v>322</c:v>
                </c:pt>
                <c:pt idx="9">
                  <c:v>287</c:v>
                </c:pt>
                <c:pt idx="12">
                  <c:v>272</c:v>
                </c:pt>
              </c:numCache>
            </c:numRef>
          </c:val>
          <c:extLst>
            <c:ext xmlns:c16="http://schemas.microsoft.com/office/drawing/2014/chart" uri="{C3380CC4-5D6E-409C-BE32-E72D297353CC}">
              <c16:uniqueId val="{00000007-222C-4746-BF44-AD7FE8192C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3701</c:v>
                </c:pt>
                <c:pt idx="3">
                  <c:v>1609</c:v>
                </c:pt>
                <c:pt idx="6">
                  <c:v>1539</c:v>
                </c:pt>
                <c:pt idx="9">
                  <c:v>1352</c:v>
                </c:pt>
                <c:pt idx="12">
                  <c:v>3033</c:v>
                </c:pt>
              </c:numCache>
            </c:numRef>
          </c:val>
          <c:extLst>
            <c:ext xmlns:c16="http://schemas.microsoft.com/office/drawing/2014/chart" uri="{C3380CC4-5D6E-409C-BE32-E72D297353CC}">
              <c16:uniqueId val="{00000008-222C-4746-BF44-AD7FE8192C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2C-4746-BF44-AD7FE8192C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10218</c:v>
                </c:pt>
                <c:pt idx="3">
                  <c:v>10144</c:v>
                </c:pt>
                <c:pt idx="6">
                  <c:v>9998</c:v>
                </c:pt>
                <c:pt idx="9">
                  <c:v>10596</c:v>
                </c:pt>
                <c:pt idx="12">
                  <c:v>11460</c:v>
                </c:pt>
              </c:numCache>
            </c:numRef>
          </c:val>
          <c:extLst>
            <c:ext xmlns:c16="http://schemas.microsoft.com/office/drawing/2014/chart" uri="{C3380CC4-5D6E-409C-BE32-E72D297353CC}">
              <c16:uniqueId val="{0000000A-222C-4746-BF44-AD7FE8192CB6}"/>
            </c:ext>
          </c:extLst>
        </c:ser>
        <c:dLbls>
          <c:showLegendKey val="0"/>
          <c:showVal val="0"/>
          <c:showCatName val="0"/>
          <c:showSerName val="0"/>
          <c:showPercent val="0"/>
          <c:showBubbleSize val="0"/>
        </c:dLbls>
        <c:gapWidth val="100"/>
        <c:overlap val="100"/>
        <c:axId val="400655144"/>
        <c:axId val="40065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2C-4746-BF44-AD7FE8192CB6}"/>
            </c:ext>
          </c:extLst>
        </c:ser>
        <c:dLbls>
          <c:showLegendKey val="0"/>
          <c:showVal val="0"/>
          <c:showCatName val="0"/>
          <c:showSerName val="0"/>
          <c:showPercent val="0"/>
          <c:showBubbleSize val="0"/>
        </c:dLbls>
        <c:marker val="1"/>
        <c:smooth val="0"/>
        <c:axId val="400655144"/>
        <c:axId val="400655536"/>
      </c:lineChart>
      <c:catAx>
        <c:axId val="40065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655536"/>
        <c:crosses val="autoZero"/>
        <c:auto val="1"/>
        <c:lblAlgn val="ctr"/>
        <c:lblOffset val="100"/>
        <c:tickLblSkip val="1"/>
        <c:tickMarkSkip val="1"/>
        <c:noMultiLvlLbl val="0"/>
      </c:catAx>
      <c:valAx>
        <c:axId val="40065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65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5658</c:v>
                </c:pt>
                <c:pt idx="1">
                  <c:v>5490</c:v>
                </c:pt>
                <c:pt idx="2">
                  <c:v>4888</c:v>
                </c:pt>
              </c:numCache>
            </c:numRef>
          </c:val>
          <c:extLst>
            <c:ext xmlns:c16="http://schemas.microsoft.com/office/drawing/2014/chart" uri="{C3380CC4-5D6E-409C-BE32-E72D297353CC}">
              <c16:uniqueId val="{00000000-9ED0-4518-A4B6-6B3FD0E00F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636</c:v>
                </c:pt>
                <c:pt idx="1">
                  <c:v>637</c:v>
                </c:pt>
                <c:pt idx="2">
                  <c:v>638</c:v>
                </c:pt>
              </c:numCache>
            </c:numRef>
          </c:val>
          <c:extLst>
            <c:ext xmlns:c16="http://schemas.microsoft.com/office/drawing/2014/chart" uri="{C3380CC4-5D6E-409C-BE32-E72D297353CC}">
              <c16:uniqueId val="{00000001-9ED0-4518-A4B6-6B3FD0E00F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14805</c:v>
                </c:pt>
                <c:pt idx="1">
                  <c:v>13493</c:v>
                </c:pt>
                <c:pt idx="2">
                  <c:v>7590</c:v>
                </c:pt>
              </c:numCache>
            </c:numRef>
          </c:val>
          <c:extLst>
            <c:ext xmlns:c16="http://schemas.microsoft.com/office/drawing/2014/chart" uri="{C3380CC4-5D6E-409C-BE32-E72D297353CC}">
              <c16:uniqueId val="{00000002-9ED0-4518-A4B6-6B3FD0E00FF9}"/>
            </c:ext>
          </c:extLst>
        </c:ser>
        <c:dLbls>
          <c:showLegendKey val="0"/>
          <c:showVal val="0"/>
          <c:showCatName val="0"/>
          <c:showSerName val="0"/>
          <c:showPercent val="0"/>
          <c:showBubbleSize val="0"/>
        </c:dLbls>
        <c:gapWidth val="120"/>
        <c:overlap val="100"/>
        <c:axId val="400654360"/>
        <c:axId val="400656712"/>
      </c:barChart>
      <c:catAx>
        <c:axId val="40065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656712"/>
        <c:crosses val="autoZero"/>
        <c:auto val="1"/>
        <c:lblAlgn val="ctr"/>
        <c:lblOffset val="100"/>
        <c:tickLblSkip val="1"/>
        <c:tickMarkSkip val="1"/>
        <c:noMultiLvlLbl val="0"/>
      </c:catAx>
      <c:valAx>
        <c:axId val="400656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65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{D6ECBA85-2AF1-48A1-9A32-CBFFE20093A0}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742-4C1B-A8A4-0C36389BF6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{80C1BED2-0C84-40F5-BD08-300362929A9E}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42-4C1B-A8A4-0C36389BF6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{753ADAF4-16C7-4E9D-85EE-6084E65E99E2}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42-4C1B-A8A4-0C36389BF6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{1D8A2F73-7CE5-4ADA-A2A8-7AABC2F7A1F7}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42-4C1B-A8A4-0C36389BF6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{6BA8184C-8DA5-4B07-9450-578DB6F052C5}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42-4C1B-A8A4-0C36389BF68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{579C606B-4F61-4B85-B385-DD9D211095BE}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742-4C1B-A8A4-0C36389BF68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{3E4C877A-C6F8-4924-BED6-5DA43742E2E9}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742-4C1B-A8A4-0C36389BF68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{49921D0B-1C44-4244-9C20-E987BE39020D}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742-4C1B-A8A4-0C36389BF68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{CB6042BF-62D8-498E-A785-9462E7BF4465}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742-4C1B-A8A4-0C36389BF6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33.5</c:v>
                </c:pt>
                <c:pt idx="16">
                  <c:v>53.6</c:v>
                </c:pt>
                <c:pt idx="24">
                  <c:v>35.700000000000003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42-4C1B-A8A4-0C36389BF6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{3F0780F7-D737-4572-9FA7-12BF1EA48DF9}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742-4C1B-A8A4-0C36389BF6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{53952021-2FEE-4182-9770-661EC5A0BF00}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42-4C1B-A8A4-0C36389BF6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{F8A13230-00AE-4866-A006-397C42F7DD86}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42-4C1B-A8A4-0C36389BF6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{ADDA2FF2-6774-437B-AA0F-9EB7B80B8706}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42-4C1B-A8A4-0C36389BF6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{E8B732A9-FB64-4C01-982F-22D2E4FED146}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42-4C1B-A8A4-0C36389BF68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{44EA7821-037B-401A-98ED-3033FD219F6C}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742-4C1B-A8A4-0C36389BF68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{94F32A96-A7EE-457A-AC6F-A3C450895EBF}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742-4C1B-A8A4-0C36389BF68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{BD10DF4D-E7ED-4E62-8285-583B240835BA}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742-4C1B-A8A4-0C36389BF68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{58A5A4A1-FE4F-46EA-8AD2-0A17C060B182}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742-4C1B-A8A4-0C36389BF6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numCache>
            </c:numRef>
          </c:xVal>
          <c:yVal>
            <c:numRef>
              <c:f>公会計指標分析・財政指標組合せ分析表!$BP$55:$DC$55</c:f>
              <c:numCache>
                <c:formatCode>#,##0.0;"▲ "#,##0.0</c:formatCode>
                <c:ptCount val="40"/>
                <c:pt idx="8">
                  <c:v>41.5</c:v>
                </c:pt>
                <c:pt idx="16">
                  <c:v>36.6</c:v>
                </c:pt>
                <c:pt idx="24">
                  <c:v>37.700000000000003</c:v>
                </c:pt>
              </c:numCache>
            </c:numRef>
          </c:yVal>
          <c:smooth val="0"/>
          <c:extLst>
            <c:ext xmlns:c16="http://schemas.microsoft.com/office/drawing/2014/chart" uri="{C3380CC4-5D6E-409C-BE32-E72D297353CC}">
              <c16:uniqueId val="{00000013-7742-4C1B-A8A4-0C36389BF68D}"/>
            </c:ext>
          </c:extLst>
        </c:ser>
        <c:dLbls>
          <c:showLegendKey val="0"/>
          <c:showVal val="1"/>
          <c:showCatName val="0"/>
          <c:showSerName val="0"/>
          <c:showPercent val="0"/>
          <c:showBubbleSize val="0"/>
        </c:dLbls>
        <c:axId val="400655928"/>
        <c:axId val="400657888"/>
      </c:scatterChart>
      <c:valAx>
        <c:axId val="400655928"/>
        <c:scaling>
          <c:orientation val="minMax"/>
          <c:max val="59.7"/>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657888"/>
        <c:crosses val="autoZero"/>
        <c:crossBetween val="midCat"/>
      </c:valAx>
      <c:valAx>
        <c:axId val="400657888"/>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655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{A715EB97-0724-409A-B7A7-735DCA9B9BC9}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D8-43A1-A63B-EF8E32E8E3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{6D2321DF-01C8-480E-AD80-4C5289370363}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D8-43A1-A63B-EF8E32E8E3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{5083B8F0-1352-4122-A96B-176D0FDD39D7}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D8-43A1-A63B-EF8E32E8E3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{C5B9655C-9FCA-4EA4-915B-AAC0CB689F69}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D8-43A1-A63B-EF8E32E8E3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{6577149E-A32C-40FC-85CE-C4874C3B35AD}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D8-43A1-A63B-EF8E32E8E3C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{0FAB8416-031E-4C0D-8422-224BBE9A0B3B}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D8-43A1-A63B-EF8E32E8E3C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{BACCB228-4B14-4C04-89BE-2A4330C4C202}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D8-43A1-A63B-EF8E32E8E3C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{FEE3298C-3671-40F2-AC47-4A8C79597B85}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D8-43A1-A63B-EF8E32E8E3C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{A5683D4C-A3AA-4C41-BA5A-427FBD483124}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D8-43A1-A63B-EF8E32E8E3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-0.4</c:v>
                </c:pt>
                <c:pt idx="16">
                  <c:v>-1.5</c:v>
                </c:pt>
                <c:pt idx="24">
                  <c:v>-1.4</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D8-43A1-A63B-EF8E32E8E3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{0FE6597B-E54D-481B-BBF2-DBE399D05BF1}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D8-43A1-A63B-EF8E32E8E3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{8B2EB1FF-685E-4D51-B841-D40950F8D2BE}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D8-43A1-A63B-EF8E32E8E3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{B8F6E08D-868D-436A-B8A3-4B4437C89E01}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D8-43A1-A63B-EF8E32E8E3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{0CF0994B-4FEC-4D9C-B47B-2D23FEC35502}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D8-43A1-A63B-EF8E32E8E3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{06C63A6C-2DC2-4070-AD0C-5F31FB911CC1}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D8-43A1-A63B-EF8E32E8E3C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{E3686634-B581-45EB-80D4-9A03BEB839B9}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D8-43A1-A63B-EF8E32E8E3C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{C83F08BC-14F1-44E4-8A0E-E399EC9B73DD}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D8-43A1-A63B-EF8E32E8E3C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{FAFBD1BE-75B1-47C5-9B43-E1628E531D3D}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D8-43A1-A63B-EF8E32E8E3C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{01946015-8E23-4620-BA11-F605AA17584C}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D8-43A1-A63B-EF8E32E8E3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c:ext xmlns:c16="http://schemas.microsoft.com/office/drawing/2014/chart" uri="{C3380CC4-5D6E-409C-BE32-E72D297353CC}">
              <c16:uniqueId val="{00000013-20D8-43A1-A63B-EF8E32E8E3CE}"/>
            </c:ext>
          </c:extLst>
        </c:ser>
        <c:dLbls>
          <c:showLegendKey val="0"/>
          <c:showVal val="1"/>
          <c:showCatName val="0"/>
          <c:showSerName val="0"/>
          <c:showPercent val="0"/>
          <c:showBubbleSize val="0"/>
        </c:dLbls>
        <c:axId val="396928992"/>
        <c:axId val="438398192"/>
      </c:scatterChart>
      <c:valAx>
        <c:axId val="396928992"/>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398192"/>
        <c:crosses val="autoZero"/>
        <c:crossBetween val="midCat"/>
      </c:valAx>
      <c:valAx>
        <c:axId val="438398192"/>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928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算入公債費等は増額になったことに加え、元利償還金も減額となったものの、公営企業債の元利償還金に対する繰入金が大幅に増加したことにより、実質公債費比率の分子が増加することとなった。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一般会計における地方債残高は、借入抑制措置の効果などもあり着実に減少してきたが、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に引き続き地方債の償還額に比べて借入額が大きく、現在高を増加させ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ため、将来負担額が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に比べ増加した。更に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に比べ減少した。その結果、将来負担比率の分子に対してマイナスの影響を与えたものの、未だ充当可能財源が将来負担額を大きく上回っている状況であり、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は交付税措置がない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を控えるなど全体的な地方債の発行を抑制し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、将来負担が発生することのないように、健全な財政運営を継続する。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宮城県岩沼市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にかけて基金全体額が減少している。これは復興事業の進捗により、復興関連基金が減少していることが理由として挙げられる。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今後は、公共施設等総合管理計画に基づく各公共施設の長寿命化が控えており、多額の費用となることが推計されていることから、施設保全整備基金への更なる積み増しに努める。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東日本大震災復興交付金基金：東日本大震災からの復旧・復興に係るハード面の整備等に対応するための基金。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震災復興基金：東日本大震災からの復旧・復興に係る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に対応するための基金。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施設保全整備基金：施設整備や維持管理経費に対応するための基金。</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東日本大震災復興交付金基金・震災復興基金：震災関連事業の減少に伴い基金残高が減少。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施設保全整備基金：今後の施設の長寿命化や維持管理に対応するために積み増しを行っている。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や震災復興基金については、震災関連事業の減少に伴い基金残高は減少していく一方で、施設保全整備基金については、今後多額の施設更新費用が必要となることが推計されているので、できる限り積立を行い、基金残高の増加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への繰越一財が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に比べ増額したことや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の物件費や繰出金などの経常経費一般財源が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に比べ増額となったことなどにより、財政調整基金が前年度比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景気の動向などにより市税収入が減となった場合など、その財源不足を財政調整基金で補う必要性があることから、ある程度の基金残高を確保している。基金残高の目安としては、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少なくとも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％程度確保することを一つの指針としている。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百万円増加しているのは、運用利子の積立によるものである。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運用効率の高い手段により基金を運用していく。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44,308
44,025
60.45
25,667,597
24,234,595
1,275,664
9,295,101
11,460,085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有形固定資産減価償却率が類似団体より低い水準にあるのは、近年、公共施設等の更新又は東日本大震災復興交付金を活用した公共施設等の新設が続いたことによるものである。</a:t>
          </a:r>
          <a:endParaRPr kumimoji="1" lang="en-US" altLang="ja-JP" sz="105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kumimoji="1" lang="ja-JP" altLang="en-US" sz="105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当市では平成</a:t>
          </a:r>
          <a:r>
            <a:rPr kumimoji="1" lang="en-US" altLang="ja-JP" sz="105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05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に策定した岩沼市公共施設等総合管理計画において、「総量の適正化」「適切かつ効率的な管理運営と有効活用」「超寿命化」を基本方針として、公共施設等の総合的かつ計画的な管理を行うこととしている。</a:t>
          </a:r>
          <a:endParaRPr kumimoji="1" lang="en-US" altLang="ja-JP" sz="105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32</xdr:row>
      <xdr:rowOff>132352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313861"/>
          <a:ext cx="1270" cy="107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136179</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132352</xdr:rowOff>
    </xdr:from>
    <xdr:to>
      <xdr:col>23</xdr:col>
      <xdr:colOff>174625</xdr:colOff>
      <xdr:row>32</xdr:row>
      <xdr:rowOff>132352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39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147592</xdr:rowOff>
    </xdr:from>
    <xdr:to>
      <xdr:col>19</xdr:col>
      <xdr:colOff>187325</xdr:colOff>
      <xdr:row>34</xdr:row>
      <xdr:rowOff>77742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65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34</xdr:row>
      <xdr:rowOff>26942</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3289300" y="6075680"/>
          <a:ext cx="762000" cy="5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43997</xdr:rowOff>
    </xdr:from>
    <xdr:to>
      <xdr:col>11</xdr:col>
      <xdr:colOff>187325</xdr:colOff>
      <xdr:row>34</xdr:row>
      <xdr:rowOff>145597</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476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34</xdr:row>
      <xdr:rowOff>94797</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2527300" y="6075680"/>
          <a:ext cx="762000" cy="61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68869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66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136724</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73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eiryo UI" panose="020B0604030504040204" pitchFamily="50" charset="-128"/>
              <a:ea typeface="Meiryo UI" panose="020B0604030504040204" pitchFamily="50" charset="-128"/>
              <a:cs typeface="+mn-cs"/>
            </a:rPr>
            <a:t>債務償還比率が前年度と比較して増となっている。これは、近年の各種施設の大規模な更新や新規建設事業を反映して地方債の現在高が増加していることなどが主な理由である。しかしながら、類似団体内で比較すると依然として低い水準となっている。</a:t>
          </a:r>
          <a:endParaRPr lang="ja-JP" altLang="ja-JP">
            <a:effectLst/>
            <a:latin typeface="Meiryo UI" panose="020B0604030504040204" pitchFamily="50" charset="-128"/>
            <a:ea typeface="Meiryo UI" panose="020B060403050404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5679</xdr:rowOff>
    </xdr:from>
    <xdr:to>
      <xdr:col>76</xdr:col>
      <xdr:colOff>21589</xdr:colOff>
      <xdr:row>33</xdr:row>
      <xdr:rowOff>33691</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234904"/>
          <a:ext cx="1269" cy="1228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37518</xdr:rowOff>
    </xdr:from>
    <xdr:ext cx="469744"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46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33691</xdr:rowOff>
    </xdr:from>
    <xdr:to>
      <xdr:col>76</xdr:col>
      <xdr:colOff>111125</xdr:colOff>
      <xdr:row>33</xdr:row>
      <xdr:rowOff>33691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46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123806</xdr:rowOff>
    </xdr:from>
    <xdr:ext cx="560923"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10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5679</xdr:rowOff>
    </xdr:from>
    <xdr:to>
      <xdr:col>76</xdr:col>
      <xdr:colOff>111125</xdr:colOff>
      <xdr:row>26</xdr:row>
      <xdr:rowOff>5679</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23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139753</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540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116876</xdr:rowOff>
    </xdr:from>
    <xdr:to>
      <xdr:col>76</xdr:col>
      <xdr:colOff>73025</xdr:colOff>
      <xdr:row>29</xdr:row>
      <xdr:rowOff>47026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6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154042</xdr:rowOff>
    </xdr:from>
    <xdr:to>
      <xdr:col>72</xdr:col>
      <xdr:colOff>123825</xdr:colOff>
      <xdr:row>29</xdr:row>
      <xdr:rowOff>84192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572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154341</xdr:rowOff>
    </xdr:from>
    <xdr:to>
      <xdr:col>76</xdr:col>
      <xdr:colOff>73025</xdr:colOff>
      <xdr:row>33</xdr:row>
      <xdr:rowOff>84491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41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69268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32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54174</xdr:rowOff>
    </xdr:from>
    <xdr:to>
      <xdr:col>72</xdr:col>
      <xdr:colOff>123825</xdr:colOff>
      <xdr:row>34</xdr:row>
      <xdr:rowOff>155774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6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33691</xdr:rowOff>
    </xdr:from>
    <xdr:to>
      <xdr:col>76</xdr:col>
      <xdr:colOff>22225</xdr:colOff>
      <xdr:row>34</xdr:row>
      <xdr:rowOff>104974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463066"/>
          <a:ext cx="711200" cy="2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100719</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50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146901</xdr:rowOff>
    </xdr:from>
    <xdr:ext cx="405111"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3869044" y="674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44,308
44,025
60.45
25,667,597
24,234,595
1,275,664
9,295,101
11,460,085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21590</xdr:rowOff>
    </xdr:from>
    <xdr:to>
      <xdr:col>20</xdr:col>
      <xdr:colOff>38100</xdr:colOff>
      <xdr:row>34</xdr:row>
      <xdr:rowOff>123190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48260</xdr:rowOff>
    </xdr:from>
    <xdr:to>
      <xdr:col>15</xdr:col>
      <xdr:colOff>101600</xdr:colOff>
      <xdr:row>34</xdr:row>
      <xdr:rowOff>149860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2857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72390</xdr:rowOff>
    </xdr:from>
    <xdr:to>
      <xdr:col>19</xdr:col>
      <xdr:colOff>177800</xdr:colOff>
      <xdr:row>34</xdr:row>
      <xdr:rowOff>99060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2908300" y="5901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44450</xdr:rowOff>
    </xdr:from>
    <xdr:to>
      <xdr:col>10</xdr:col>
      <xdr:colOff>165100</xdr:colOff>
      <xdr:row>34</xdr:row>
      <xdr:rowOff>146050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196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95250</xdr:rowOff>
    </xdr:from>
    <xdr:to>
      <xdr:col>15</xdr:col>
      <xdr:colOff>50800</xdr:colOff>
      <xdr:row>34</xdr:row>
      <xdr:rowOff>99060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2019300" y="5924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E00-00004E000000}"/>
            </a:ext>
          </a:extLst>
        </xdr:cNvPr>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139717</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E00-00004F000000}"/>
            </a:ext>
          </a:extLst>
        </xdr:cNvPr>
        <xdr:cNvSpPr txBox="1"/>
      </xdr:nvSpPr>
      <xdr:spPr>
        <a:xfrm>
          <a:off x="3582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166387</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E00-000050000000}"/>
            </a:ext>
          </a:extLst>
        </xdr:cNvPr>
        <xdr:cNvSpPr txBox="1"/>
      </xdr:nvSpPr>
      <xdr:spPr>
        <a:xfrm>
          <a:off x="2705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162577</xdr:rowOff>
    </xdr:from>
    <xdr:ext cx="405111" cy="259045"/>
    <xdr:sp macro="" textlink="">
      <xdr:nvSpPr>
        <xdr:cNvPr id="81" name="n_3mainValue【道路】&#10;有形固定資産減価償却率">
          <a:extLst>
            <a:ext uri="{FF2B5EF4-FFF2-40B4-BE49-F238E27FC236}">
              <a16:creationId xmlns:a16="http://schemas.microsoft.com/office/drawing/2014/main" id="{00000000-0008-0000-0E00-000051000000}"/>
            </a:ext>
          </a:extLst>
        </xdr:cNvPr>
        <xdr:cNvSpPr txBox="1"/>
      </xdr:nvSpPr>
      <xdr:spPr>
        <a:xfrm>
          <a:off x="181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37706</xdr:rowOff>
    </xdr:from>
    <xdr:to>
      <xdr:col>50</xdr:col>
      <xdr:colOff>165100</xdr:colOff>
      <xdr:row>41</xdr:row>
      <xdr:rowOff>139306</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70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112992</xdr:rowOff>
    </xdr:from>
    <xdr:to>
      <xdr:col>46</xdr:col>
      <xdr:colOff>38100</xdr:colOff>
      <xdr:row>41</xdr:row>
      <xdr:rowOff>43142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69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163792</xdr:rowOff>
    </xdr:from>
    <xdr:to>
      <xdr:col>50</xdr:col>
      <xdr:colOff>114300</xdr:colOff>
      <xdr:row>41</xdr:row>
      <xdr:rowOff>88506</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8750300" y="7021792"/>
          <a:ext cx="889000" cy="9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115545</xdr:rowOff>
    </xdr:from>
    <xdr:to>
      <xdr:col>41</xdr:col>
      <xdr:colOff>101600</xdr:colOff>
      <xdr:row>41</xdr:row>
      <xdr:rowOff>45695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7810500" y="69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163792</xdr:rowOff>
    </xdr:from>
    <xdr:to>
      <xdr:col>45</xdr:col>
      <xdr:colOff>177800</xdr:colOff>
      <xdr:row>40</xdr:row>
      <xdr:rowOff>166345</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7861300" y="702179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130433</xdr:rowOff>
    </xdr:from>
    <xdr:ext cx="469744" cy="259045"/>
    <xdr:sp macro="" textlink="">
      <xdr:nvSpPr>
        <xdr:cNvPr id="128" name="n_1mainValue【道路】&#10;一人当たり延長">
          <a:extLst>
            <a:ext uri="{FF2B5EF4-FFF2-40B4-BE49-F238E27FC236}">
              <a16:creationId xmlns:a16="http://schemas.microsoft.com/office/drawing/2014/main" id="{00000000-0008-0000-0E00-000080000000}"/>
            </a:ext>
          </a:extLst>
        </xdr:cNvPr>
        <xdr:cNvSpPr txBox="1"/>
      </xdr:nvSpPr>
      <xdr:spPr>
        <a:xfrm>
          <a:off x="9391727" y="71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34269</xdr:rowOff>
    </xdr:from>
    <xdr:ext cx="534377" cy="259045"/>
    <xdr:sp macro="" textlink="">
      <xdr:nvSpPr>
        <xdr:cNvPr id="129" name="n_2mainValue【道路】&#10;一人当たり延長">
          <a:extLst>
            <a:ext uri="{FF2B5EF4-FFF2-40B4-BE49-F238E27FC236}">
              <a16:creationId xmlns:a16="http://schemas.microsoft.com/office/drawing/2014/main" id="{00000000-0008-0000-0E00-000081000000}"/>
            </a:ext>
          </a:extLst>
        </xdr:cNvPr>
        <xdr:cNvSpPr txBox="1"/>
      </xdr:nvSpPr>
      <xdr:spPr>
        <a:xfrm>
          <a:off x="8483111" y="70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36822</xdr:rowOff>
    </xdr:from>
    <xdr:ext cx="534377" cy="259045"/>
    <xdr:sp macro="" textlink="">
      <xdr:nvSpPr>
        <xdr:cNvPr id="130" name="n_3mainValue【道路】&#10;一人当たり延長">
          <a:extLst>
            <a:ext uri="{FF2B5EF4-FFF2-40B4-BE49-F238E27FC236}">
              <a16:creationId xmlns:a16="http://schemas.microsoft.com/office/drawing/2014/main" id="{00000000-0008-0000-0E00-000082000000}"/>
            </a:ext>
          </a:extLst>
        </xdr:cNvPr>
        <xdr:cNvSpPr txBox="1"/>
      </xdr:nvSpPr>
      <xdr:spPr>
        <a:xfrm>
          <a:off x="7594111" y="70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80010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2908300" y="101307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59</xdr:row>
      <xdr:rowOff>15240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2019300" y="100641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161942</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E00-0000CE000000}"/>
            </a:ext>
          </a:extLst>
        </xdr:cNvPr>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E00-0000D0000000}"/>
            </a:ext>
          </a:extLst>
        </xdr:cNvPr>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E00-0000D2000000}"/>
            </a:ext>
          </a:extLst>
        </xdr:cNvPr>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124463</xdr:rowOff>
    </xdr:from>
    <xdr:to>
      <xdr:col>50</xdr:col>
      <xdr:colOff>165100</xdr:colOff>
      <xdr:row>63</xdr:row>
      <xdr:rowOff>54613</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9588500" y="107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154281</xdr:rowOff>
    </xdr:from>
    <xdr:to>
      <xdr:col>46</xdr:col>
      <xdr:colOff>38100</xdr:colOff>
      <xdr:row>63</xdr:row>
      <xdr:rowOff>84431</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7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3813</xdr:rowOff>
    </xdr:from>
    <xdr:to>
      <xdr:col>50</xdr:col>
      <xdr:colOff>114300</xdr:colOff>
      <xdr:row>63</xdr:row>
      <xdr:rowOff>33631</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750300" y="10805163"/>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156566</xdr:rowOff>
    </xdr:from>
    <xdr:to>
      <xdr:col>41</xdr:col>
      <xdr:colOff>101600</xdr:colOff>
      <xdr:row>63</xdr:row>
      <xdr:rowOff>86716</xdr:rowOff>
    </xdr:to>
    <xdr:sp macro="" textlink="">
      <xdr:nvSpPr>
        <xdr:cNvPr id="223" name="楕円 222">
          <a:extLst>
            <a:ext uri="{FF2B5EF4-FFF2-40B4-BE49-F238E27FC236}">
              <a16:creationId xmlns:a16="http://schemas.microsoft.com/office/drawing/2014/main" id="{00000000-0008-0000-0E00-0000DF000000}"/>
            </a:ext>
          </a:extLst>
        </xdr:cNvPr>
        <xdr:cNvSpPr/>
      </xdr:nvSpPr>
      <xdr:spPr>
        <a:xfrm>
          <a:off x="7810500" y="107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33631</xdr:rowOff>
    </xdr:from>
    <xdr:to>
      <xdr:col>45</xdr:col>
      <xdr:colOff>177800</xdr:colOff>
      <xdr:row>63</xdr:row>
      <xdr:rowOff>35916</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flipV="1">
          <a:off x="7861300" y="108349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45740</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1084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75558</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10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77843</xdr:rowOff>
    </xdr:from>
    <xdr:ext cx="599010" cy="259045"/>
    <xdr:sp macro="" textlink="">
      <xdr:nvSpPr>
        <xdr:cNvPr id="230" name="n_3main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7561795" y="1087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0000000-0008-0000-0E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00000000-0008-0000-0E00-000000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00000000-0008-0000-0E00-000002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00000000-0008-0000-0E00-000004010000}"/>
            </a:ext>
          </a:extLst>
        </xdr:cNvPr>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57786</xdr:rowOff>
    </xdr:from>
    <xdr:to>
      <xdr:col>20</xdr:col>
      <xdr:colOff>38100</xdr:colOff>
      <xdr:row>85</xdr:row>
      <xdr:rowOff>159386</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78739</xdr:rowOff>
    </xdr:from>
    <xdr:to>
      <xdr:col>15</xdr:col>
      <xdr:colOff>101600</xdr:colOff>
      <xdr:row>86</xdr:row>
      <xdr:rowOff>8889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108586</xdr:rowOff>
    </xdr:from>
    <xdr:to>
      <xdr:col>19</xdr:col>
      <xdr:colOff>177800</xdr:colOff>
      <xdr:row>85</xdr:row>
      <xdr:rowOff>129539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2908300" y="14681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273" name="楕円 272">
          <a:extLst>
            <a:ext uri="{FF2B5EF4-FFF2-40B4-BE49-F238E27FC236}">
              <a16:creationId xmlns:a16="http://schemas.microsoft.com/office/drawing/2014/main" id="{00000000-0008-0000-0E00-000011010000}"/>
            </a:ext>
          </a:extLst>
        </xdr:cNvPr>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129539</xdr:rowOff>
    </xdr:from>
    <xdr:to>
      <xdr:col>15</xdr:col>
      <xdr:colOff>50800</xdr:colOff>
      <xdr:row>85</xdr:row>
      <xdr:rowOff>129539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2019300" y="14702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150513</xdr:rowOff>
    </xdr:from>
    <xdr:ext cx="405111" cy="259045"/>
    <xdr:sp macro="" textlink="">
      <xdr:nvSpPr>
        <xdr:cNvPr id="278" name="n_1main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279" name="n_2main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280" name="n_3mainValue【公営住宅】&#10;有形固定資産減価償却率">
          <a:extLst>
            <a:ext uri="{FF2B5EF4-FFF2-40B4-BE49-F238E27FC236}">
              <a16:creationId xmlns:a16="http://schemas.microsoft.com/office/drawing/2014/main" id="{00000000-0008-0000-0E00-000018010000}"/>
            </a:ext>
          </a:extLst>
        </xdr:cNvPr>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03" name="【公営住宅】&#10;一人当たり面積最小値テキスト">
          <a:extLst>
            <a:ext uri="{FF2B5EF4-FFF2-40B4-BE49-F238E27FC236}">
              <a16:creationId xmlns:a16="http://schemas.microsoft.com/office/drawing/2014/main" id="{00000000-0008-0000-0E00-00002F010000}"/>
            </a:ext>
          </a:extLst>
        </xdr:cNvPr>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05" name="【公営住宅】&#10;一人当たり面積最大値テキスト">
          <a:extLst>
            <a:ext uri="{FF2B5EF4-FFF2-40B4-BE49-F238E27FC236}">
              <a16:creationId xmlns:a16="http://schemas.microsoft.com/office/drawing/2014/main" id="{00000000-0008-0000-0E00-000031010000}"/>
            </a:ext>
          </a:extLst>
        </xdr:cNvPr>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71454</xdr:rowOff>
    </xdr:from>
    <xdr:ext cx="469744" cy="259045"/>
    <xdr:sp macro="" textlink="">
      <xdr:nvSpPr>
        <xdr:cNvPr id="307" name="【公営住宅】&#10;一人当たり面積平均値テキスト">
          <a:extLst>
            <a:ext uri="{FF2B5EF4-FFF2-40B4-BE49-F238E27FC236}">
              <a16:creationId xmlns:a16="http://schemas.microsoft.com/office/drawing/2014/main" id="{00000000-0008-0000-0E00-000033010000}"/>
            </a:ext>
          </a:extLst>
        </xdr:cNvPr>
        <xdr:cNvSpPr txBox="1"/>
      </xdr:nvSpPr>
      <xdr:spPr>
        <a:xfrm>
          <a:off x="10515600" y="1464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142314</xdr:rowOff>
    </xdr:from>
    <xdr:to>
      <xdr:col>50</xdr:col>
      <xdr:colOff>165100</xdr:colOff>
      <xdr:row>86</xdr:row>
      <xdr:rowOff>72464</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9588500" y="147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141308</xdr:rowOff>
    </xdr:from>
    <xdr:to>
      <xdr:col>46</xdr:col>
      <xdr:colOff>38100</xdr:colOff>
      <xdr:row>86</xdr:row>
      <xdr:rowOff>71458</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8699500" y="147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20658</xdr:rowOff>
    </xdr:from>
    <xdr:to>
      <xdr:col>50</xdr:col>
      <xdr:colOff>114300</xdr:colOff>
      <xdr:row>86</xdr:row>
      <xdr:rowOff>21664</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8750300" y="1476535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141284</xdr:rowOff>
    </xdr:from>
    <xdr:to>
      <xdr:col>41</xdr:col>
      <xdr:colOff>101600</xdr:colOff>
      <xdr:row>86</xdr:row>
      <xdr:rowOff>71434</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7810500" y="147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20634</xdr:rowOff>
    </xdr:from>
    <xdr:to>
      <xdr:col>45</xdr:col>
      <xdr:colOff>177800</xdr:colOff>
      <xdr:row>86</xdr:row>
      <xdr:rowOff>20658</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7861300" y="14765334"/>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22" name="n_1aveValue【公営住宅】&#10;一人当たり面積">
          <a:extLst>
            <a:ext uri="{FF2B5EF4-FFF2-40B4-BE49-F238E27FC236}">
              <a16:creationId xmlns:a16="http://schemas.microsoft.com/office/drawing/2014/main" id="{00000000-0008-0000-0E00-000042010000}"/>
            </a:ext>
          </a:extLst>
        </xdr:cNvPr>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23" name="n_2aveValue【公営住宅】&#10;一人当たり面積">
          <a:extLst>
            <a:ext uri="{FF2B5EF4-FFF2-40B4-BE49-F238E27FC236}">
              <a16:creationId xmlns:a16="http://schemas.microsoft.com/office/drawing/2014/main" id="{00000000-0008-0000-0E00-000043010000}"/>
            </a:ext>
          </a:extLst>
        </xdr:cNvPr>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24" name="n_3aveValue【公営住宅】&#10;一人当たり面積">
          <a:extLst>
            <a:ext uri="{FF2B5EF4-FFF2-40B4-BE49-F238E27FC236}">
              <a16:creationId xmlns:a16="http://schemas.microsoft.com/office/drawing/2014/main" id="{00000000-0008-0000-0E00-000044010000}"/>
            </a:ext>
          </a:extLst>
        </xdr:cNvPr>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63591</xdr:rowOff>
    </xdr:from>
    <xdr:ext cx="469744" cy="259045"/>
    <xdr:sp macro="" textlink="">
      <xdr:nvSpPr>
        <xdr:cNvPr id="325" name="n_1mainValue【公営住宅】&#10;一人当たり面積">
          <a:extLst>
            <a:ext uri="{FF2B5EF4-FFF2-40B4-BE49-F238E27FC236}">
              <a16:creationId xmlns:a16="http://schemas.microsoft.com/office/drawing/2014/main" id="{00000000-0008-0000-0E00-000045010000}"/>
            </a:ext>
          </a:extLst>
        </xdr:cNvPr>
        <xdr:cNvSpPr txBox="1"/>
      </xdr:nvSpPr>
      <xdr:spPr>
        <a:xfrm>
          <a:off x="9391727" y="1480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62585</xdr:rowOff>
    </xdr:from>
    <xdr:ext cx="469744" cy="259045"/>
    <xdr:sp macro="" textlink="">
      <xdr:nvSpPr>
        <xdr:cNvPr id="326" name="n_2mainValue【公営住宅】&#10;一人当たり面積">
          <a:extLst>
            <a:ext uri="{FF2B5EF4-FFF2-40B4-BE49-F238E27FC236}">
              <a16:creationId xmlns:a16="http://schemas.microsoft.com/office/drawing/2014/main" id="{00000000-0008-0000-0E00-000046010000}"/>
            </a:ext>
          </a:extLst>
        </xdr:cNvPr>
        <xdr:cNvSpPr txBox="1"/>
      </xdr:nvSpPr>
      <xdr:spPr>
        <a:xfrm>
          <a:off x="8515427" y="148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62561</xdr:rowOff>
    </xdr:from>
    <xdr:ext cx="469744" cy="259045"/>
    <xdr:sp macro="" textlink="">
      <xdr:nvSpPr>
        <xdr:cNvPr id="327" name="n_3mainValue【公営住宅】&#10;一人当たり面積">
          <a:extLst>
            <a:ext uri="{FF2B5EF4-FFF2-40B4-BE49-F238E27FC236}">
              <a16:creationId xmlns:a16="http://schemas.microsoft.com/office/drawing/2014/main" id="{00000000-0008-0000-0E00-000047010000}"/>
            </a:ext>
          </a:extLst>
        </xdr:cNvPr>
        <xdr:cNvSpPr txBox="1"/>
      </xdr:nvSpPr>
      <xdr:spPr>
        <a:xfrm>
          <a:off x="7626427" y="148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00000000-0008-0000-0E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00000000-0008-0000-0E00-000071010000}"/>
            </a:ext>
          </a:extLst>
        </xdr:cNvPr>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00000000-0008-0000-0E00-000073010000}"/>
            </a:ext>
          </a:extLst>
        </xdr:cNvPr>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0000000-0008-0000-0E00-000075010000}"/>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135890</xdr:rowOff>
    </xdr:from>
    <xdr:to>
      <xdr:col>81</xdr:col>
      <xdr:colOff>101600</xdr:colOff>
      <xdr:row>35</xdr:row>
      <xdr:rowOff>66040</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15430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19685</xdr:rowOff>
    </xdr:from>
    <xdr:to>
      <xdr:col>76</xdr:col>
      <xdr:colOff>165100</xdr:colOff>
      <xdr:row>35</xdr:row>
      <xdr:rowOff>121285</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70485</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flipV="1">
          <a:off x="14592300" y="60159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19685</xdr:rowOff>
    </xdr:from>
    <xdr:to>
      <xdr:col>72</xdr:col>
      <xdr:colOff>38100</xdr:colOff>
      <xdr:row>35</xdr:row>
      <xdr:rowOff>121285</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1365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70485</xdr:rowOff>
    </xdr:from>
    <xdr:to>
      <xdr:col>76</xdr:col>
      <xdr:colOff>114300</xdr:colOff>
      <xdr:row>35</xdr:row>
      <xdr:rowOff>70485</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3703300" y="6071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00000000-0008-0000-0E00-000085010000}"/>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00000000-0008-0000-0E00-000086010000}"/>
            </a:ext>
          </a:extLst>
        </xdr:cNvPr>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82567</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E00-000087010000}"/>
            </a:ext>
          </a:extLst>
        </xdr:cNvPr>
        <xdr:cNvSpPr txBox="1"/>
      </xdr:nvSpPr>
      <xdr:spPr>
        <a:xfrm>
          <a:off x="152660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id="{00000000-0008-0000-0E00-000088010000}"/>
            </a:ext>
          </a:extLst>
        </xdr:cNvPr>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137812</xdr:rowOff>
    </xdr:from>
    <xdr:ext cx="405111" cy="259045"/>
    <xdr:sp macro="" textlink="">
      <xdr:nvSpPr>
        <xdr:cNvPr id="393" name="n_3mainValue【認定こども園・幼稚園・保育所】&#10;有形固定資産減価償却率">
          <a:extLst>
            <a:ext uri="{FF2B5EF4-FFF2-40B4-BE49-F238E27FC236}">
              <a16:creationId xmlns:a16="http://schemas.microsoft.com/office/drawing/2014/main" id="{00000000-0008-0000-0E00-000089010000}"/>
            </a:ext>
          </a:extLst>
        </xdr:cNvPr>
        <xdr:cNvSpPr txBox="1"/>
      </xdr:nvSpPr>
      <xdr:spPr>
        <a:xfrm>
          <a:off x="13500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id="{00000000-0008-0000-0E00-0000A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id="{00000000-0008-0000-0E00-0000A4010000}"/>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id="{00000000-0008-0000-0E00-0000A6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id="{00000000-0008-0000-0E00-0000A8010000}"/>
            </a:ext>
          </a:extLst>
        </xdr:cNvPr>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102144</xdr:rowOff>
    </xdr:from>
    <xdr:to>
      <xdr:col>112</xdr:col>
      <xdr:colOff>38100</xdr:colOff>
      <xdr:row>42</xdr:row>
      <xdr:rowOff>32294</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2127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105410</xdr:rowOff>
    </xdr:from>
    <xdr:to>
      <xdr:col>107</xdr:col>
      <xdr:colOff>101600</xdr:colOff>
      <xdr:row>42</xdr:row>
      <xdr:rowOff>35560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152944</xdr:rowOff>
    </xdr:from>
    <xdr:to>
      <xdr:col>111</xdr:col>
      <xdr:colOff>177800</xdr:colOff>
      <xdr:row>41</xdr:row>
      <xdr:rowOff>156210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20434300" y="71823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9494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156210</xdr:rowOff>
    </xdr:from>
    <xdr:to>
      <xdr:col>107</xdr:col>
      <xdr:colOff>50800</xdr:colOff>
      <xdr:row>41</xdr:row>
      <xdr:rowOff>156210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9545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00000000-0008-0000-0E00-0000B8010000}"/>
            </a:ext>
          </a:extLst>
        </xdr:cNvPr>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23421</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107572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20199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26687</xdr:rowOff>
    </xdr:from>
    <xdr:ext cx="469744" cy="259045"/>
    <xdr:sp macro="" textlink="">
      <xdr:nvSpPr>
        <xdr:cNvPr id="444" name="n_3main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19310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00000000-0008-0000-0E00-0000D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00000000-0008-0000-0E00-0000D8010000}"/>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00000000-0008-0000-0E00-0000DA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00000000-0008-0000-0E00-0000DC010000}"/>
            </a:ext>
          </a:extLst>
        </xdr:cNvPr>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76563</xdr:rowOff>
    </xdr:from>
    <xdr:to>
      <xdr:col>76</xdr:col>
      <xdr:colOff>165100</xdr:colOff>
      <xdr:row>59</xdr:row>
      <xdr:rowOff>6713</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127363</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4592300" y="99930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58</xdr:row>
      <xdr:rowOff>127363</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3703300" y="10071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491" name="n_1aveValue【学校施設】&#10;有形固定資産減価償却率">
          <a:extLst>
            <a:ext uri="{FF2B5EF4-FFF2-40B4-BE49-F238E27FC236}">
              <a16:creationId xmlns:a16="http://schemas.microsoft.com/office/drawing/2014/main" id="{00000000-0008-0000-0E00-0000EB010000}"/>
            </a:ext>
          </a:extLst>
        </xdr:cNvPr>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492" name="n_2aveValue【学校施設】&#10;有形固定資産減価償却率">
          <a:extLst>
            <a:ext uri="{FF2B5EF4-FFF2-40B4-BE49-F238E27FC236}">
              <a16:creationId xmlns:a16="http://schemas.microsoft.com/office/drawing/2014/main" id="{00000000-0008-0000-0E00-0000EC010000}"/>
            </a:ext>
          </a:extLst>
        </xdr:cNvPr>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493" name="n_3aveValue【学校施設】&#10;有形固定資産減価償却率">
          <a:extLst>
            <a:ext uri="{FF2B5EF4-FFF2-40B4-BE49-F238E27FC236}">
              <a16:creationId xmlns:a16="http://schemas.microsoft.com/office/drawing/2014/main" id="{00000000-0008-0000-0E00-0000ED010000}"/>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494" name="n_1mainValue【学校施設】&#10;有形固定資産減価償却率">
          <a:extLst>
            <a:ext uri="{FF2B5EF4-FFF2-40B4-BE49-F238E27FC236}">
              <a16:creationId xmlns:a16="http://schemas.microsoft.com/office/drawing/2014/main" id="{00000000-0008-0000-0E00-0000EE010000}"/>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495" name="n_2mainValue【学校施設】&#10;有形固定資産減価償却率">
          <a:extLst>
            <a:ext uri="{FF2B5EF4-FFF2-40B4-BE49-F238E27FC236}">
              <a16:creationId xmlns:a16="http://schemas.microsoft.com/office/drawing/2014/main" id="{00000000-0008-0000-0E00-0000EF010000}"/>
            </a:ext>
          </a:extLst>
        </xdr:cNvPr>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169290</xdr:rowOff>
    </xdr:from>
    <xdr:ext cx="405111" cy="259045"/>
    <xdr:sp macro="" textlink="">
      <xdr:nvSpPr>
        <xdr:cNvPr id="496" name="n_3mainValue【学校施設】&#10;有形固定資産減価償却率">
          <a:extLst>
            <a:ext uri="{FF2B5EF4-FFF2-40B4-BE49-F238E27FC236}">
              <a16:creationId xmlns:a16="http://schemas.microsoft.com/office/drawing/2014/main" id="{00000000-0008-0000-0E00-0000F0010000}"/>
            </a:ext>
          </a:extLst>
        </xdr:cNvPr>
        <xdr:cNvSpPr txBox="1"/>
      </xdr:nvSpPr>
      <xdr:spPr>
        <a:xfrm>
          <a:off x="13500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00000000-0008-0000-0E00-00000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24" name="【学校施設】&#10;一人当たり面積最小値テキスト">
          <a:extLst>
            <a:ext uri="{FF2B5EF4-FFF2-40B4-BE49-F238E27FC236}">
              <a16:creationId xmlns:a16="http://schemas.microsoft.com/office/drawing/2014/main" id="{00000000-0008-0000-0E00-00000C020000}"/>
            </a:ext>
          </a:extLst>
        </xdr:cNvPr>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26" name="【学校施設】&#10;一人当たり面積最大値テキスト">
          <a:extLst>
            <a:ext uri="{FF2B5EF4-FFF2-40B4-BE49-F238E27FC236}">
              <a16:creationId xmlns:a16="http://schemas.microsoft.com/office/drawing/2014/main" id="{00000000-0008-0000-0E00-00000E020000}"/>
            </a:ext>
          </a:extLst>
        </xdr:cNvPr>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28" name="【学校施設】&#10;一人当たり面積平均値テキスト">
          <a:extLst>
            <a:ext uri="{FF2B5EF4-FFF2-40B4-BE49-F238E27FC236}">
              <a16:creationId xmlns:a16="http://schemas.microsoft.com/office/drawing/2014/main" id="{00000000-0008-0000-0E00-000010020000}"/>
            </a:ext>
          </a:extLst>
        </xdr:cNvPr>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60561</xdr:rowOff>
    </xdr:from>
    <xdr:to>
      <xdr:col>112</xdr:col>
      <xdr:colOff>38100</xdr:colOff>
      <xdr:row>63</xdr:row>
      <xdr:rowOff>162161</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21272500" y="10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63174</xdr:rowOff>
    </xdr:from>
    <xdr:to>
      <xdr:col>107</xdr:col>
      <xdr:colOff>101600</xdr:colOff>
      <xdr:row>63</xdr:row>
      <xdr:rowOff>164774</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0383500" y="108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111361</xdr:rowOff>
    </xdr:from>
    <xdr:to>
      <xdr:col>111</xdr:col>
      <xdr:colOff>177800</xdr:colOff>
      <xdr:row>63</xdr:row>
      <xdr:rowOff>113974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0434300" y="1091271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61867</xdr:rowOff>
    </xdr:from>
    <xdr:to>
      <xdr:col>102</xdr:col>
      <xdr:colOff>165100</xdr:colOff>
      <xdr:row>63</xdr:row>
      <xdr:rowOff>163467</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9494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112667</xdr:rowOff>
    </xdr:from>
    <xdr:to>
      <xdr:col>107</xdr:col>
      <xdr:colOff>50800</xdr:colOff>
      <xdr:row>63</xdr:row>
      <xdr:rowOff>113974</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9545300" y="1091401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43" name="n_1aveValue【学校施設】&#10;一人当たり面積">
          <a:extLst>
            <a:ext uri="{FF2B5EF4-FFF2-40B4-BE49-F238E27FC236}">
              <a16:creationId xmlns:a16="http://schemas.microsoft.com/office/drawing/2014/main" id="{00000000-0008-0000-0E00-00001F020000}"/>
            </a:ext>
          </a:extLst>
        </xdr:cNvPr>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44" name="n_2aveValue【学校施設】&#10;一人当たり面積">
          <a:extLst>
            <a:ext uri="{FF2B5EF4-FFF2-40B4-BE49-F238E27FC236}">
              <a16:creationId xmlns:a16="http://schemas.microsoft.com/office/drawing/2014/main" id="{00000000-0008-0000-0E00-000020020000}"/>
            </a:ext>
          </a:extLst>
        </xdr:cNvPr>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45" name="n_3aveValue【学校施設】&#10;一人当たり面積">
          <a:extLst>
            <a:ext uri="{FF2B5EF4-FFF2-40B4-BE49-F238E27FC236}">
              <a16:creationId xmlns:a16="http://schemas.microsoft.com/office/drawing/2014/main" id="{00000000-0008-0000-0E00-000021020000}"/>
            </a:ext>
          </a:extLst>
        </xdr:cNvPr>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153288</xdr:rowOff>
    </xdr:from>
    <xdr:ext cx="469744" cy="259045"/>
    <xdr:sp macro="" textlink="">
      <xdr:nvSpPr>
        <xdr:cNvPr id="546" name="n_1mainValue【学校施設】&#10;一人当たり面積">
          <a:extLst>
            <a:ext uri="{FF2B5EF4-FFF2-40B4-BE49-F238E27FC236}">
              <a16:creationId xmlns:a16="http://schemas.microsoft.com/office/drawing/2014/main" id="{00000000-0008-0000-0E00-000022020000}"/>
            </a:ext>
          </a:extLst>
        </xdr:cNvPr>
        <xdr:cNvSpPr txBox="1"/>
      </xdr:nvSpPr>
      <xdr:spPr>
        <a:xfrm>
          <a:off x="21075727" y="1095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155901</xdr:rowOff>
    </xdr:from>
    <xdr:ext cx="469744" cy="259045"/>
    <xdr:sp macro="" textlink="">
      <xdr:nvSpPr>
        <xdr:cNvPr id="547" name="n_2mainValue【学校施設】&#10;一人当たり面積">
          <a:extLst>
            <a:ext uri="{FF2B5EF4-FFF2-40B4-BE49-F238E27FC236}">
              <a16:creationId xmlns:a16="http://schemas.microsoft.com/office/drawing/2014/main" id="{00000000-0008-0000-0E00-000023020000}"/>
            </a:ext>
          </a:extLst>
        </xdr:cNvPr>
        <xdr:cNvSpPr txBox="1"/>
      </xdr:nvSpPr>
      <xdr:spPr>
        <a:xfrm>
          <a:off x="20199427" y="1095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154594</xdr:rowOff>
    </xdr:from>
    <xdr:ext cx="469744" cy="259045"/>
    <xdr:sp macro="" textlink="">
      <xdr:nvSpPr>
        <xdr:cNvPr id="548" name="n_3mainValue【学校施設】&#10;一人当たり面積">
          <a:extLst>
            <a:ext uri="{FF2B5EF4-FFF2-40B4-BE49-F238E27FC236}">
              <a16:creationId xmlns:a16="http://schemas.microsoft.com/office/drawing/2014/main" id="{00000000-0008-0000-0E00-000024020000}"/>
            </a:ext>
          </a:extLst>
        </xdr:cNvPr>
        <xdr:cNvSpPr txBox="1"/>
      </xdr:nvSpPr>
      <xdr:spPr>
        <a:xfrm>
          <a:off x="19310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00000000-0008-0000-0E00-00003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84</xdr:row>
      <xdr:rowOff>36195</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6318864" y="1343215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40022</xdr:rowOff>
    </xdr:from>
    <xdr:ext cx="405111" cy="259045"/>
    <xdr:sp macro="" textlink="">
      <xdr:nvSpPr>
        <xdr:cNvPr id="574" name="【児童館】&#10;有形固定資産減価償却率最小値テキスト">
          <a:extLst>
            <a:ext uri="{FF2B5EF4-FFF2-40B4-BE49-F238E27FC236}">
              <a16:creationId xmlns:a16="http://schemas.microsoft.com/office/drawing/2014/main" id="{00000000-0008-0000-0E00-00003E020000}"/>
            </a:ext>
          </a:extLst>
        </xdr:cNvPr>
        <xdr:cNvSpPr txBox="1"/>
      </xdr:nvSpPr>
      <xdr:spPr>
        <a:xfrm>
          <a:off x="16357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36195</xdr:rowOff>
    </xdr:from>
    <xdr:to>
      <xdr:col>86</xdr:col>
      <xdr:colOff>25400</xdr:colOff>
      <xdr:row>84</xdr:row>
      <xdr:rowOff>36195</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44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576" name="【児童館】&#10;有形固定資産減価償却率最大値テキスト">
          <a:extLst>
            <a:ext uri="{FF2B5EF4-FFF2-40B4-BE49-F238E27FC236}">
              <a16:creationId xmlns:a16="http://schemas.microsoft.com/office/drawing/2014/main" id="{00000000-0008-0000-0E00-000040020000}"/>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578" name="【児童館】&#10;有形固定資産減価償却率平均値テキスト">
          <a:extLst>
            <a:ext uri="{FF2B5EF4-FFF2-40B4-BE49-F238E27FC236}">
              <a16:creationId xmlns:a16="http://schemas.microsoft.com/office/drawing/2014/main" id="{00000000-0008-0000-0E00-000042020000}"/>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12064</xdr:rowOff>
    </xdr:from>
    <xdr:to>
      <xdr:col>81</xdr:col>
      <xdr:colOff>101600</xdr:colOff>
      <xdr:row>81</xdr:row>
      <xdr:rowOff>113664</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430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166370</xdr:rowOff>
    </xdr:from>
    <xdr:to>
      <xdr:col>76</xdr:col>
      <xdr:colOff>165100</xdr:colOff>
      <xdr:row>81</xdr:row>
      <xdr:rowOff>96520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4541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38736</xdr:rowOff>
    </xdr:from>
    <xdr:to>
      <xdr:col>72</xdr:col>
      <xdr:colOff>38100</xdr:colOff>
      <xdr:row>81</xdr:row>
      <xdr:rowOff>140336</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3652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143511</xdr:rowOff>
    </xdr:from>
    <xdr:to>
      <xdr:col>76</xdr:col>
      <xdr:colOff>165100</xdr:colOff>
      <xdr:row>86</xdr:row>
      <xdr:rowOff>73661</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4541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22861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4592300" y="14737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116839</xdr:rowOff>
    </xdr:from>
    <xdr:to>
      <xdr:col>72</xdr:col>
      <xdr:colOff>38100</xdr:colOff>
      <xdr:row>86</xdr:row>
      <xdr:rowOff>46989</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365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167639</xdr:rowOff>
    </xdr:from>
    <xdr:to>
      <xdr:col>76</xdr:col>
      <xdr:colOff>114300</xdr:colOff>
      <xdr:row>86</xdr:row>
      <xdr:rowOff>22861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3703300" y="14740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130191</xdr:rowOff>
    </xdr:from>
    <xdr:ext cx="405111" cy="259045"/>
    <xdr:sp macro="" textlink="">
      <xdr:nvSpPr>
        <xdr:cNvPr id="593" name="n_1aveValue【児童館】&#10;有形固定資産減価償却率">
          <a:extLst>
            <a:ext uri="{FF2B5EF4-FFF2-40B4-BE49-F238E27FC236}">
              <a16:creationId xmlns:a16="http://schemas.microsoft.com/office/drawing/2014/main" id="{00000000-0008-0000-0E00-000051020000}"/>
            </a:ext>
          </a:extLst>
        </xdr:cNvPr>
        <xdr:cNvSpPr txBox="1"/>
      </xdr:nvSpPr>
      <xdr:spPr>
        <a:xfrm>
          <a:off x="15266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113047</xdr:rowOff>
    </xdr:from>
    <xdr:ext cx="405111" cy="259045"/>
    <xdr:sp macro="" textlink="">
      <xdr:nvSpPr>
        <xdr:cNvPr id="594" name="n_2aveValue【児童館】&#10;有形固定資産減価償却率">
          <a:extLst>
            <a:ext uri="{FF2B5EF4-FFF2-40B4-BE49-F238E27FC236}">
              <a16:creationId xmlns:a16="http://schemas.microsoft.com/office/drawing/2014/main" id="{00000000-0008-0000-0E00-000052020000}"/>
            </a:ext>
          </a:extLst>
        </xdr:cNvPr>
        <xdr:cNvSpPr txBox="1"/>
      </xdr:nvSpPr>
      <xdr:spPr>
        <a:xfrm>
          <a:off x="14389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156863</xdr:rowOff>
    </xdr:from>
    <xdr:ext cx="405111" cy="259045"/>
    <xdr:sp macro="" textlink="">
      <xdr:nvSpPr>
        <xdr:cNvPr id="595" name="n_3aveValue【児童館】&#10;有形固定資産減価償却率">
          <a:extLst>
            <a:ext uri="{FF2B5EF4-FFF2-40B4-BE49-F238E27FC236}">
              <a16:creationId xmlns:a16="http://schemas.microsoft.com/office/drawing/2014/main" id="{00000000-0008-0000-0E00-000053020000}"/>
            </a:ext>
          </a:extLst>
        </xdr:cNvPr>
        <xdr:cNvSpPr txBox="1"/>
      </xdr:nvSpPr>
      <xdr:spPr>
        <a:xfrm>
          <a:off x="13500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596" name="n_1mainValue【児童館】&#10;有形固定資産減価償却率">
          <a:extLst>
            <a:ext uri="{FF2B5EF4-FFF2-40B4-BE49-F238E27FC236}">
              <a16:creationId xmlns:a16="http://schemas.microsoft.com/office/drawing/2014/main" id="{00000000-0008-0000-0E00-000054020000}"/>
            </a:ext>
          </a:extLst>
        </xdr:cNvPr>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64788</xdr:rowOff>
    </xdr:from>
    <xdr:ext cx="405111" cy="259045"/>
    <xdr:sp macro="" textlink="">
      <xdr:nvSpPr>
        <xdr:cNvPr id="597" name="n_2mainValue【児童館】&#10;有形固定資産減価償却率">
          <a:extLst>
            <a:ext uri="{FF2B5EF4-FFF2-40B4-BE49-F238E27FC236}">
              <a16:creationId xmlns:a16="http://schemas.microsoft.com/office/drawing/2014/main" id="{00000000-0008-0000-0E00-000055020000}"/>
            </a:ext>
          </a:extLst>
        </xdr:cNvPr>
        <xdr:cNvSpPr txBox="1"/>
      </xdr:nvSpPr>
      <xdr:spPr>
        <a:xfrm>
          <a:off x="14389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38116</xdr:rowOff>
    </xdr:from>
    <xdr:ext cx="405111" cy="259045"/>
    <xdr:sp macro="" textlink="">
      <xdr:nvSpPr>
        <xdr:cNvPr id="598" name="n_3mainValue【児童館】&#10;有形固定資産減価償却率">
          <a:extLst>
            <a:ext uri="{FF2B5EF4-FFF2-40B4-BE49-F238E27FC236}">
              <a16:creationId xmlns:a16="http://schemas.microsoft.com/office/drawing/2014/main" id="{00000000-0008-0000-0E00-000056020000}"/>
            </a:ext>
          </a:extLst>
        </xdr:cNvPr>
        <xdr:cNvSpPr txBox="1"/>
      </xdr:nvSpPr>
      <xdr:spPr>
        <a:xfrm>
          <a:off x="13500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00000000-0008-0000-0E00-00006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23" name="【児童館】&#10;一人当たり面積最小値テキスト">
          <a:extLst>
            <a:ext uri="{FF2B5EF4-FFF2-40B4-BE49-F238E27FC236}">
              <a16:creationId xmlns:a16="http://schemas.microsoft.com/office/drawing/2014/main" id="{00000000-0008-0000-0E00-00006F020000}"/>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25" name="【児童館】&#10;一人当たり面積最大値テキスト">
          <a:extLst>
            <a:ext uri="{FF2B5EF4-FFF2-40B4-BE49-F238E27FC236}">
              <a16:creationId xmlns:a16="http://schemas.microsoft.com/office/drawing/2014/main" id="{00000000-0008-0000-0E00-000071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627" name="【児童館】&#10;一人当たり面積平均値テキスト">
          <a:extLst>
            <a:ext uri="{FF2B5EF4-FFF2-40B4-BE49-F238E27FC236}">
              <a16:creationId xmlns:a16="http://schemas.microsoft.com/office/drawing/2014/main" id="{00000000-0008-0000-0E00-000073020000}"/>
            </a:ext>
          </a:extLst>
        </xdr:cNvPr>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20434300" y="14455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9494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121920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flipV="1">
          <a:off x="19545300" y="14478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42" name="n_1aveValue【児童館】&#10;一人当たり面積">
          <a:extLst>
            <a:ext uri="{FF2B5EF4-FFF2-40B4-BE49-F238E27FC236}">
              <a16:creationId xmlns:a16="http://schemas.microsoft.com/office/drawing/2014/main" id="{00000000-0008-0000-0E00-000082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43" name="n_2aveValue【児童館】&#10;一人当たり面積">
          <a:extLst>
            <a:ext uri="{FF2B5EF4-FFF2-40B4-BE49-F238E27FC236}">
              <a16:creationId xmlns:a16="http://schemas.microsoft.com/office/drawing/2014/main" id="{00000000-0008-0000-0E00-000083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44" name="n_3aveValue【児童館】&#10;一人当たり面積">
          <a:extLst>
            <a:ext uri="{FF2B5EF4-FFF2-40B4-BE49-F238E27FC236}">
              <a16:creationId xmlns:a16="http://schemas.microsoft.com/office/drawing/2014/main" id="{00000000-0008-0000-0E00-000084020000}"/>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120666</xdr:rowOff>
    </xdr:from>
    <xdr:ext cx="469744" cy="259045"/>
    <xdr:sp macro="" textlink="">
      <xdr:nvSpPr>
        <xdr:cNvPr id="645" name="n_1mainValue【児童館】&#10;一人当たり面積">
          <a:extLst>
            <a:ext uri="{FF2B5EF4-FFF2-40B4-BE49-F238E27FC236}">
              <a16:creationId xmlns:a16="http://schemas.microsoft.com/office/drawing/2014/main" id="{00000000-0008-0000-0E00-000085020000}"/>
            </a:ext>
          </a:extLst>
        </xdr:cNvPr>
        <xdr:cNvSpPr txBox="1"/>
      </xdr:nvSpPr>
      <xdr:spPr>
        <a:xfrm>
          <a:off x="21075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46" name="n_2mainValue【児童館】&#10;一人当たり面積">
          <a:extLst>
            <a:ext uri="{FF2B5EF4-FFF2-40B4-BE49-F238E27FC236}">
              <a16:creationId xmlns:a16="http://schemas.microsoft.com/office/drawing/2014/main" id="{00000000-0008-0000-0E00-000086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47" name="n_3mainValue【児童館】&#10;一人当たり面積">
          <a:extLst>
            <a:ext uri="{FF2B5EF4-FFF2-40B4-BE49-F238E27FC236}">
              <a16:creationId xmlns:a16="http://schemas.microsoft.com/office/drawing/2014/main" id="{00000000-0008-0000-0E00-000087020000}"/>
            </a:ext>
          </a:extLst>
        </xdr:cNvPr>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00000000-0008-0000-0E00-00009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71" name="【公民館】&#10;有形固定資産減価償却率最小値テキスト">
          <a:extLst>
            <a:ext uri="{FF2B5EF4-FFF2-40B4-BE49-F238E27FC236}">
              <a16:creationId xmlns:a16="http://schemas.microsoft.com/office/drawing/2014/main" id="{00000000-0008-0000-0E00-00009F020000}"/>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73" name="【公民館】&#10;有形固定資産減価償却率最大値テキスト">
          <a:extLst>
            <a:ext uri="{FF2B5EF4-FFF2-40B4-BE49-F238E27FC236}">
              <a16:creationId xmlns:a16="http://schemas.microsoft.com/office/drawing/2014/main" id="{00000000-0008-0000-0E00-0000A1020000}"/>
            </a:ext>
          </a:extLst>
        </xdr:cNvPr>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5" name="【公民館】&#10;有形固定資産減価償却率平均値テキスト">
          <a:extLst>
            <a:ext uri="{FF2B5EF4-FFF2-40B4-BE49-F238E27FC236}">
              <a16:creationId xmlns:a16="http://schemas.microsoft.com/office/drawing/2014/main" id="{00000000-0008-0000-0E00-0000A3020000}"/>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148844</xdr:rowOff>
    </xdr:from>
    <xdr:to>
      <xdr:col>81</xdr:col>
      <xdr:colOff>101600</xdr:colOff>
      <xdr:row>105</xdr:row>
      <xdr:rowOff>78994</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5430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29972</xdr:rowOff>
    </xdr:from>
    <xdr:to>
      <xdr:col>76</xdr:col>
      <xdr:colOff>165100</xdr:colOff>
      <xdr:row>105</xdr:row>
      <xdr:rowOff>131572</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4541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28194</xdr:rowOff>
    </xdr:from>
    <xdr:to>
      <xdr:col>81</xdr:col>
      <xdr:colOff>50800</xdr:colOff>
      <xdr:row>105</xdr:row>
      <xdr:rowOff>80772</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4592300" y="1803044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29972</xdr:rowOff>
    </xdr:from>
    <xdr:to>
      <xdr:col>72</xdr:col>
      <xdr:colOff>38100</xdr:colOff>
      <xdr:row>105</xdr:row>
      <xdr:rowOff>131572</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3652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80772</xdr:rowOff>
    </xdr:from>
    <xdr:to>
      <xdr:col>76</xdr:col>
      <xdr:colOff>114300</xdr:colOff>
      <xdr:row>105</xdr:row>
      <xdr:rowOff>80772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3703300" y="18083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70121</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122699</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148099</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780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00000000-0008-0000-0E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22" name="【公民館】&#10;一人当たり面積最小値テキスト">
          <a:extLst>
            <a:ext uri="{FF2B5EF4-FFF2-40B4-BE49-F238E27FC236}">
              <a16:creationId xmlns:a16="http://schemas.microsoft.com/office/drawing/2014/main" id="{00000000-0008-0000-0E00-0000D2020000}"/>
            </a:ext>
          </a:extLst>
        </xdr:cNvPr>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24" name="【公民館】&#10;一人当たり面積最大値テキスト">
          <a:extLst>
            <a:ext uri="{FF2B5EF4-FFF2-40B4-BE49-F238E27FC236}">
              <a16:creationId xmlns:a16="http://schemas.microsoft.com/office/drawing/2014/main" id="{00000000-0008-0000-0E00-0000D402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726" name="【公民館】&#10;一人当たり面積平均値テキスト">
          <a:extLst>
            <a:ext uri="{FF2B5EF4-FFF2-40B4-BE49-F238E27FC236}">
              <a16:creationId xmlns:a16="http://schemas.microsoft.com/office/drawing/2014/main" id="{00000000-0008-0000-0E00-0000D6020000}"/>
            </a:ext>
          </a:extLst>
        </xdr:cNvPr>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37012</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20434300" y="185438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37012</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9545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41" name="n_1aveValue【公民館】&#10;一人当たり面積">
          <a:extLst>
            <a:ext uri="{FF2B5EF4-FFF2-40B4-BE49-F238E27FC236}">
              <a16:creationId xmlns:a16="http://schemas.microsoft.com/office/drawing/2014/main" id="{00000000-0008-0000-0E00-0000E5020000}"/>
            </a:ext>
          </a:extLst>
        </xdr:cNvPr>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42" name="n_2aveValue【公民館】&#10;一人当たり面積">
          <a:extLst>
            <a:ext uri="{FF2B5EF4-FFF2-40B4-BE49-F238E27FC236}">
              <a16:creationId xmlns:a16="http://schemas.microsoft.com/office/drawing/2014/main" id="{00000000-0008-0000-0E00-0000E6020000}"/>
            </a:ext>
          </a:extLst>
        </xdr:cNvPr>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43" name="n_3aveValue【公民館】&#10;一人当たり面積">
          <a:extLst>
            <a:ext uri="{FF2B5EF4-FFF2-40B4-BE49-F238E27FC236}">
              <a16:creationId xmlns:a16="http://schemas.microsoft.com/office/drawing/2014/main" id="{00000000-0008-0000-0E00-0000E7020000}"/>
            </a:ext>
          </a:extLst>
        </xdr:cNvPr>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44" name="n_1mainValue【公民館】&#10;一人当たり面積">
          <a:extLst>
            <a:ext uri="{FF2B5EF4-FFF2-40B4-BE49-F238E27FC236}">
              <a16:creationId xmlns:a16="http://schemas.microsoft.com/office/drawing/2014/main" id="{00000000-0008-0000-0E00-0000E8020000}"/>
            </a:ext>
          </a:extLst>
        </xdr:cNvPr>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45" name="n_2mainValue【公民館】&#10;一人当たり面積">
          <a:extLst>
            <a:ext uri="{FF2B5EF4-FFF2-40B4-BE49-F238E27FC236}">
              <a16:creationId xmlns:a16="http://schemas.microsoft.com/office/drawing/2014/main" id="{00000000-0008-0000-0E00-0000E902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746" name="n_3mainValue【公民館】&#10;一人当たり面積">
          <a:extLst>
            <a:ext uri="{FF2B5EF4-FFF2-40B4-BE49-F238E27FC236}">
              <a16:creationId xmlns:a16="http://schemas.microsoft.com/office/drawing/2014/main" id="{00000000-0008-0000-0E00-0000EA020000}"/>
            </a:ext>
          </a:extLst>
        </xdr:cNvPr>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類似団体より有形固定資産減価償却率が</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特に</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高い水準にあるのは道路、保育所</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で</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あ</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る</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。道路</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については</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有形固定資産減価償却率</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90</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％と高い数値であるが、職員の目視による随時点検を行うことで維持管理・修繕・更新の実施を行っていく予定である</a:t>
          </a:r>
          <a:r>
            <a:rPr kumimoji="1"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保育所については、</a:t>
          </a:r>
          <a:r>
            <a:rPr kumimoji="1" lang="ja-JP"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100" b="1">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被災して仮の施設での運営となっている東保育所を除いた市内３保育所がいずれも築</a:t>
          </a:r>
          <a:r>
            <a:rPr kumimoji="1" lang="en-US" altLang="ja-JP"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年以上経過していることにより、有形固定資産減価償却率平が高い数値となっているが、平成</a:t>
          </a:r>
          <a:r>
            <a:rPr kumimoji="1" lang="en-US" altLang="ja-JP"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月に東保育所が新しく建設されたこと、令和</a:t>
          </a:r>
          <a:r>
            <a:rPr kumimoji="1" lang="en-US" altLang="ja-JP"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月に亀塚保育所が閉所予定であることから、今後の有形固定資産減価償却率の低下を見込んでいる。</a:t>
          </a:r>
          <a:endParaRPr lang="ja-JP" altLang="ja-JP" sz="1400" b="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類似団体より有形固定資産減価償却率が特に低い水準にあるのは公営住宅、児童館である。</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公営住宅については、</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年に</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東日本大震災復興交付金を活用した災害公営住宅の整備</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を行ったこと、</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児童館については、放課後児童クラブ利用者の需要増により分室の新設</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を行ったことが</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減価償却率が低くなる要因となった。</a:t>
          </a:r>
          <a:endPar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いずれについても岩沼市公共施設等総合管理計画</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に基づき長寿命化を図ることにより、</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計画的に維持管理・修繕・更新等の実施</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行って</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いく予定である。　</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44,308
44,025
60.45
25,667,597
24,234,595
1,275,664
9,295,101
11,460,085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39024</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79846</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107043</xdr:rowOff>
    </xdr:from>
    <xdr:to>
      <xdr:col>10</xdr:col>
      <xdr:colOff>165100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53720</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120106</xdr:rowOff>
    </xdr:from>
    <xdr:to>
      <xdr:col>20</xdr:col>
      <xdr:colOff>38100</xdr:colOff>
      <xdr:row>41</xdr:row>
      <xdr:rowOff>50256</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164193</xdr:rowOff>
    </xdr:from>
    <xdr:to>
      <xdr:col>15</xdr:col>
      <xdr:colOff>101600</xdr:colOff>
      <xdr:row>41</xdr:row>
      <xdr:rowOff>94343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170906</xdr:rowOff>
    </xdr:from>
    <xdr:to>
      <xdr:col>19</xdr:col>
      <xdr:colOff>177800</xdr:colOff>
      <xdr:row>41</xdr:row>
      <xdr:rowOff>43543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70289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164193</xdr:rowOff>
    </xdr:from>
    <xdr:to>
      <xdr:col>10</xdr:col>
      <xdr:colOff>165100</xdr:colOff>
      <xdr:row>41</xdr:row>
      <xdr:rowOff>94343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43543</xdr:rowOff>
    </xdr:from>
    <xdr:to>
      <xdr:col>15</xdr:col>
      <xdr:colOff>50800</xdr:colOff>
      <xdr:row>41</xdr:row>
      <xdr:rowOff>43543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707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41383</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85470</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85470</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711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36484</xdr:rowOff>
    </xdr:from>
    <xdr:ext cx="469744" cy="259045"/>
    <xdr:sp macro="" textlink="">
      <xdr:nvSpPr>
        <xdr:cNvPr id="117" name="n_1aveValue【図書館】&#10;一人当たり面積">
          <a:extLst>
            <a:ext uri="{FF2B5EF4-FFF2-40B4-BE49-F238E27FC236}">
              <a16:creationId xmlns:a16="http://schemas.microsoft.com/office/drawing/2014/main" id="{00000000-0008-0000-0F00-000075000000}"/>
            </a:ext>
          </a:extLst>
        </xdr:cNvPr>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101799</xdr:rowOff>
    </xdr:from>
    <xdr:ext cx="469744" cy="259045"/>
    <xdr:sp macro="" textlink="">
      <xdr:nvSpPr>
        <xdr:cNvPr id="119" name="n_2aveValue【図書館】&#10;一人当たり面積">
          <a:extLst>
            <a:ext uri="{FF2B5EF4-FFF2-40B4-BE49-F238E27FC236}">
              <a16:creationId xmlns:a16="http://schemas.microsoft.com/office/drawing/2014/main" id="{00000000-0008-0000-0F00-000077000000}"/>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90715</xdr:rowOff>
    </xdr:from>
    <xdr:to>
      <xdr:col>41</xdr:col>
      <xdr:colOff>101600</xdr:colOff>
      <xdr:row>41</xdr:row>
      <xdr:rowOff>20865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41</xdr:row>
      <xdr:rowOff>11992</xdr:rowOff>
    </xdr:from>
    <xdr:ext cx="469744" cy="259045"/>
    <xdr:sp macro="" textlink="">
      <xdr:nvSpPr>
        <xdr:cNvPr id="121" name="n_3aveValue【図書館】&#10;一人当たり面積">
          <a:extLst>
            <a:ext uri="{FF2B5EF4-FFF2-40B4-BE49-F238E27FC236}">
              <a16:creationId xmlns:a16="http://schemas.microsoft.com/office/drawing/2014/main" id="{00000000-0008-0000-0F00-000079000000}"/>
            </a:ext>
          </a:extLst>
        </xdr:cNvPr>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115207</xdr:rowOff>
    </xdr:from>
    <xdr:to>
      <xdr:col>50</xdr:col>
      <xdr:colOff>165100</xdr:colOff>
      <xdr:row>38</xdr:row>
      <xdr:rowOff>45357</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958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131536</xdr:rowOff>
    </xdr:from>
    <xdr:to>
      <xdr:col>46</xdr:col>
      <xdr:colOff>38100</xdr:colOff>
      <xdr:row>38</xdr:row>
      <xdr:rowOff>61686</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166007</xdr:rowOff>
    </xdr:from>
    <xdr:to>
      <xdr:col>50</xdr:col>
      <xdr:colOff>114300</xdr:colOff>
      <xdr:row>38</xdr:row>
      <xdr:rowOff>10885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131536</xdr:rowOff>
    </xdr:from>
    <xdr:to>
      <xdr:col>41</xdr:col>
      <xdr:colOff>101600</xdr:colOff>
      <xdr:row>38</xdr:row>
      <xdr:rowOff>61686</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10885</xdr:rowOff>
    </xdr:from>
    <xdr:to>
      <xdr:col>45</xdr:col>
      <xdr:colOff>177800</xdr:colOff>
      <xdr:row>38</xdr:row>
      <xdr:rowOff>10885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525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32" name="n_1mainValue【図書館】&#10;一人当たり面積">
          <a:extLst>
            <a:ext uri="{FF2B5EF4-FFF2-40B4-BE49-F238E27FC236}">
              <a16:creationId xmlns:a16="http://schemas.microsoft.com/office/drawing/2014/main" id="{00000000-0008-0000-0F00-000084000000}"/>
            </a:ext>
          </a:extLst>
        </xdr:cNvPr>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78213</xdr:rowOff>
    </xdr:from>
    <xdr:ext cx="469744" cy="259045"/>
    <xdr:sp macro="" textlink="">
      <xdr:nvSpPr>
        <xdr:cNvPr id="133" name="n_2mainValue【図書館】&#10;一人当たり面積">
          <a:extLst>
            <a:ext uri="{FF2B5EF4-FFF2-40B4-BE49-F238E27FC236}">
              <a16:creationId xmlns:a16="http://schemas.microsoft.com/office/drawing/2014/main" id="{00000000-0008-0000-0F00-000085000000}"/>
            </a:ext>
          </a:extLst>
        </xdr:cNvPr>
        <xdr:cNvSpPr txBox="1"/>
      </xdr:nvSpPr>
      <xdr:spPr>
        <a:xfrm>
          <a:off x="8515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78213</xdr:rowOff>
    </xdr:from>
    <xdr:ext cx="469744" cy="259045"/>
    <xdr:sp macro="" textlink="">
      <xdr:nvSpPr>
        <xdr:cNvPr id="134" name="n_3mainValue【図書館】&#10;一人当たり面積">
          <a:extLst>
            <a:ext uri="{FF2B5EF4-FFF2-40B4-BE49-F238E27FC236}">
              <a16:creationId xmlns:a16="http://schemas.microsoft.com/office/drawing/2014/main" id="{00000000-0008-0000-0F00-000086000000}"/>
            </a:ext>
          </a:extLst>
        </xdr:cNvPr>
        <xdr:cNvSpPr txBox="1"/>
      </xdr:nvSpPr>
      <xdr:spPr>
        <a:xfrm>
          <a:off x="7626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00000000-0008-0000-0F00-0000A0000000}"/>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2" name="【体育館・プール】&#10;有形固定資産減価償却率最大値テキスト">
          <a:extLst>
            <a:ext uri="{FF2B5EF4-FFF2-40B4-BE49-F238E27FC236}">
              <a16:creationId xmlns:a16="http://schemas.microsoft.com/office/drawing/2014/main" id="{00000000-0008-0000-0F00-0000A2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00000000-0008-0000-0F00-0000A4000000}"/>
            </a:ext>
          </a:extLst>
        </xdr:cNvPr>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67" name="n_1aveValue【体育館・プール】&#10;有形固定資産減価償却率">
          <a:extLst>
            <a:ext uri="{FF2B5EF4-FFF2-40B4-BE49-F238E27FC236}">
              <a16:creationId xmlns:a16="http://schemas.microsoft.com/office/drawing/2014/main" id="{00000000-0008-0000-0F00-0000A700000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114935</xdr:rowOff>
    </xdr:from>
    <xdr:to>
      <xdr:col>15</xdr:col>
      <xdr:colOff>101600</xdr:colOff>
      <xdr:row>60</xdr:row>
      <xdr:rowOff>45085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61612</xdr:rowOff>
    </xdr:from>
    <xdr:ext cx="405111" cy="259045"/>
    <xdr:sp macro="" textlink="">
      <xdr:nvSpPr>
        <xdr:cNvPr id="169" name="n_2aveValue【体育館・プール】&#10;有形固定資産減価償却率">
          <a:extLst>
            <a:ext uri="{FF2B5EF4-FFF2-40B4-BE49-F238E27FC236}">
              <a16:creationId xmlns:a16="http://schemas.microsoft.com/office/drawing/2014/main" id="{00000000-0008-0000-0F00-0000A9000000}"/>
            </a:ext>
          </a:extLst>
        </xdr:cNvPr>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154940</xdr:rowOff>
    </xdr:from>
    <xdr:to>
      <xdr:col>10</xdr:col>
      <xdr:colOff>165100</xdr:colOff>
      <xdr:row>60</xdr:row>
      <xdr:rowOff>85090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101617</xdr:rowOff>
    </xdr:from>
    <xdr:ext cx="405111" cy="259045"/>
    <xdr:sp macro="" textlink="">
      <xdr:nvSpPr>
        <xdr:cNvPr id="171" name="n_3ave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141605</xdr:rowOff>
    </xdr:from>
    <xdr:to>
      <xdr:col>20</xdr:col>
      <xdr:colOff>38100</xdr:colOff>
      <xdr:row>61</xdr:row>
      <xdr:rowOff>71755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3746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xdr:rowOff>
    </xdr:from>
    <xdr:to>
      <xdr:col>15</xdr:col>
      <xdr:colOff>101600</xdr:colOff>
      <xdr:row>61</xdr:row>
      <xdr:rowOff>113665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20955</xdr:rowOff>
    </xdr:from>
    <xdr:to>
      <xdr:col>19</xdr:col>
      <xdr:colOff>177800</xdr:colOff>
      <xdr:row>61</xdr:row>
      <xdr:rowOff>62865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2908300" y="10479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xdr:rowOff>
    </xdr:from>
    <xdr:to>
      <xdr:col>10</xdr:col>
      <xdr:colOff>165100</xdr:colOff>
      <xdr:row>61</xdr:row>
      <xdr:rowOff>113665</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196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62865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2019300" y="10521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62882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F00-0000B7000000}"/>
            </a:ext>
          </a:extLst>
        </xdr:cNvPr>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104792</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1816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00000000-0008-0000-0F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9" name="【体育館・プール】&#10;一人当たり面積最小値テキスト">
          <a:extLst>
            <a:ext uri="{FF2B5EF4-FFF2-40B4-BE49-F238E27FC236}">
              <a16:creationId xmlns:a16="http://schemas.microsoft.com/office/drawing/2014/main" id="{00000000-0008-0000-0F00-0000D1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11" name="【体育館・プール】&#10;一人当たり面積最大値テキスト">
          <a:extLst>
            <a:ext uri="{FF2B5EF4-FFF2-40B4-BE49-F238E27FC236}">
              <a16:creationId xmlns:a16="http://schemas.microsoft.com/office/drawing/2014/main" id="{00000000-0008-0000-0F00-0000D3000000}"/>
            </a:ext>
          </a:extLst>
        </xdr:cNvPr>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13" name="【体育館・プール】&#10;一人当たり面積平均値テキスト">
          <a:extLst>
            <a:ext uri="{FF2B5EF4-FFF2-40B4-BE49-F238E27FC236}">
              <a16:creationId xmlns:a16="http://schemas.microsoft.com/office/drawing/2014/main" id="{00000000-0008-0000-0F00-0000D5000000}"/>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97172</xdr:rowOff>
    </xdr:from>
    <xdr:ext cx="469744" cy="259045"/>
    <xdr:sp macro="" textlink="">
      <xdr:nvSpPr>
        <xdr:cNvPr id="216" name="n_1aveValue【体育館・プール】&#10;一人当たり面積">
          <a:extLst>
            <a:ext uri="{FF2B5EF4-FFF2-40B4-BE49-F238E27FC236}">
              <a16:creationId xmlns:a16="http://schemas.microsoft.com/office/drawing/2014/main" id="{00000000-0008-0000-0F00-0000D8000000}"/>
            </a:ext>
          </a:extLst>
        </xdr:cNvPr>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153035</xdr:rowOff>
    </xdr:from>
    <xdr:to>
      <xdr:col>46</xdr:col>
      <xdr:colOff>38100</xdr:colOff>
      <xdr:row>61</xdr:row>
      <xdr:rowOff>83185</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74312</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F00-0000DA000000}"/>
            </a:ext>
          </a:extLst>
        </xdr:cNvPr>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19685</xdr:rowOff>
    </xdr:from>
    <xdr:to>
      <xdr:col>41</xdr:col>
      <xdr:colOff>101600</xdr:colOff>
      <xdr:row>61</xdr:row>
      <xdr:rowOff>121285</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112412</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F00-0000DC000000}"/>
            </a:ext>
          </a:extLst>
        </xdr:cNvPr>
        <xdr:cNvSpPr txBox="1"/>
      </xdr:nvSpPr>
      <xdr:spPr>
        <a:xfrm>
          <a:off x="7626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118745</xdr:rowOff>
    </xdr:from>
    <xdr:to>
      <xdr:col>50</xdr:col>
      <xdr:colOff>165100</xdr:colOff>
      <xdr:row>61</xdr:row>
      <xdr:rowOff>48895</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9588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130175</xdr:rowOff>
    </xdr:from>
    <xdr:to>
      <xdr:col>46</xdr:col>
      <xdr:colOff>38100</xdr:colOff>
      <xdr:row>61</xdr:row>
      <xdr:rowOff>60325</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869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169545</xdr:rowOff>
    </xdr:from>
    <xdr:to>
      <xdr:col>50</xdr:col>
      <xdr:colOff>114300</xdr:colOff>
      <xdr:row>61</xdr:row>
      <xdr:rowOff>9525</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8750300" y="10456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128270</xdr:rowOff>
    </xdr:from>
    <xdr:to>
      <xdr:col>41</xdr:col>
      <xdr:colOff>101600</xdr:colOff>
      <xdr:row>61</xdr:row>
      <xdr:rowOff>58420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781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xdr:rowOff>
    </xdr:from>
    <xdr:to>
      <xdr:col>45</xdr:col>
      <xdr:colOff>177800</xdr:colOff>
      <xdr:row>61</xdr:row>
      <xdr:rowOff>9525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861300" y="1046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65422</xdr:rowOff>
    </xdr:from>
    <xdr:ext cx="469744" cy="259045"/>
    <xdr:sp macro="" textlink="">
      <xdr:nvSpPr>
        <xdr:cNvPr id="231" name="n_1mainValue【体育館・プール】&#10;一人当たり面積">
          <a:extLst>
            <a:ext uri="{FF2B5EF4-FFF2-40B4-BE49-F238E27FC236}">
              <a16:creationId xmlns:a16="http://schemas.microsoft.com/office/drawing/2014/main" id="{00000000-0008-0000-0F00-0000E7000000}"/>
            </a:ext>
          </a:extLst>
        </xdr:cNvPr>
        <xdr:cNvSpPr txBox="1"/>
      </xdr:nvSpPr>
      <xdr:spPr>
        <a:xfrm>
          <a:off x="93917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76852</xdr:rowOff>
    </xdr:from>
    <xdr:ext cx="469744" cy="259045"/>
    <xdr:sp macro="" textlink="">
      <xdr:nvSpPr>
        <xdr:cNvPr id="232" name="n_2mainValue【体育館・プール】&#10;一人当たり面積">
          <a:extLst>
            <a:ext uri="{FF2B5EF4-FFF2-40B4-BE49-F238E27FC236}">
              <a16:creationId xmlns:a16="http://schemas.microsoft.com/office/drawing/2014/main" id="{00000000-0008-0000-0F00-0000E8000000}"/>
            </a:ext>
          </a:extLst>
        </xdr:cNvPr>
        <xdr:cNvSpPr txBox="1"/>
      </xdr:nvSpPr>
      <xdr:spPr>
        <a:xfrm>
          <a:off x="8515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74947</xdr:rowOff>
    </xdr:from>
    <xdr:ext cx="469744" cy="259045"/>
    <xdr:sp macro="" textlink="">
      <xdr:nvSpPr>
        <xdr:cNvPr id="233" name="n_3mainValue【体育館・プール】&#10;一人当たり面積">
          <a:extLst>
            <a:ext uri="{FF2B5EF4-FFF2-40B4-BE49-F238E27FC236}">
              <a16:creationId xmlns:a16="http://schemas.microsoft.com/office/drawing/2014/main" id="{00000000-0008-0000-0F00-0000E9000000}"/>
            </a:ext>
          </a:extLst>
        </xdr:cNvPr>
        <xdr:cNvSpPr txBox="1"/>
      </xdr:nvSpPr>
      <xdr:spPr>
        <a:xfrm>
          <a:off x="7626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59" name="【福祉施設】&#10;有形固定資産減価償却率最小値テキスト">
          <a:extLst>
            <a:ext uri="{FF2B5EF4-FFF2-40B4-BE49-F238E27FC236}">
              <a16:creationId xmlns:a16="http://schemas.microsoft.com/office/drawing/2014/main" id="{00000000-0008-0000-0F00-000003010000}"/>
            </a:ext>
          </a:extLst>
        </xdr:cNvPr>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1" name="【福祉施設】&#10;有形固定資産減価償却率最大値テキスト">
          <a:extLst>
            <a:ext uri="{FF2B5EF4-FFF2-40B4-BE49-F238E27FC236}">
              <a16:creationId xmlns:a16="http://schemas.microsoft.com/office/drawing/2014/main" id="{00000000-0008-0000-0F00-000005010000}"/>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00000000-0008-0000-0F00-000007010000}"/>
            </a:ext>
          </a:extLst>
        </xdr:cNvPr>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12082</xdr:rowOff>
    </xdr:from>
    <xdr:ext cx="405111" cy="259045"/>
    <xdr:sp macro="" textlink="">
      <xdr:nvSpPr>
        <xdr:cNvPr id="266" name="n_1aveValue【福祉施設】&#10;有形固定資産減価償却率">
          <a:extLst>
            <a:ext uri="{FF2B5EF4-FFF2-40B4-BE49-F238E27FC236}">
              <a16:creationId xmlns:a16="http://schemas.microsoft.com/office/drawing/2014/main" id="{00000000-0008-0000-0F00-00000A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15875</xdr:rowOff>
    </xdr:from>
    <xdr:to>
      <xdr:col>15</xdr:col>
      <xdr:colOff>101600</xdr:colOff>
      <xdr:row>82</xdr:row>
      <xdr:rowOff>117475</xdr:rowOff>
    </xdr:to>
    <xdr:sp macro="" textlink="">
      <xdr:nvSpPr>
        <xdr:cNvPr id="267" name="フローチャート: 判断 266">
          <a:extLst>
            <a:ext uri="{FF2B5EF4-FFF2-40B4-BE49-F238E27FC236}">
              <a16:creationId xmlns:a16="http://schemas.microsoft.com/office/drawing/2014/main" id="{00000000-0008-0000-0F00-00000B010000}"/>
            </a:ext>
          </a:extLst>
        </xdr:cNvPr>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134002</xdr:rowOff>
    </xdr:from>
    <xdr:ext cx="405111" cy="259045"/>
    <xdr:sp macro="" textlink="">
      <xdr:nvSpPr>
        <xdr:cNvPr id="268" name="n_2aveValue【福祉施設】&#10;有形固定資産減価償却率">
          <a:extLst>
            <a:ext uri="{FF2B5EF4-FFF2-40B4-BE49-F238E27FC236}">
              <a16:creationId xmlns:a16="http://schemas.microsoft.com/office/drawing/2014/main" id="{00000000-0008-0000-0F00-00000C010000}"/>
            </a:ext>
          </a:extLst>
        </xdr:cNvPr>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42545</xdr:rowOff>
    </xdr:from>
    <xdr:to>
      <xdr:col>15</xdr:col>
      <xdr:colOff>101600</xdr:colOff>
      <xdr:row>84</xdr:row>
      <xdr:rowOff>144145</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93345</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2908300" y="144360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196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93345</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2019300" y="1449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76216</xdr:rowOff>
    </xdr:from>
    <xdr:ext cx="405111" cy="259045"/>
    <xdr:sp macro="" textlink="">
      <xdr:nvSpPr>
        <xdr:cNvPr id="281" name="n_1mainValue【福祉施設】&#10;有形固定資産減価償却率">
          <a:extLst>
            <a:ext uri="{FF2B5EF4-FFF2-40B4-BE49-F238E27FC236}">
              <a16:creationId xmlns:a16="http://schemas.microsoft.com/office/drawing/2014/main" id="{00000000-0008-0000-0F00-000019010000}"/>
            </a:ext>
          </a:extLst>
        </xdr:cNvPr>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282" name="n_2mainValue【福祉施設】&#10;有形固定資産減価償却率">
          <a:extLst>
            <a:ext uri="{FF2B5EF4-FFF2-40B4-BE49-F238E27FC236}">
              <a16:creationId xmlns:a16="http://schemas.microsoft.com/office/drawing/2014/main" id="{00000000-0008-0000-0F00-00001A010000}"/>
            </a:ext>
          </a:extLst>
        </xdr:cNvPr>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283" name="n_3mainValue【福祉施設】&#10;有形固定資産減価償却率">
          <a:extLst>
            <a:ext uri="{FF2B5EF4-FFF2-40B4-BE49-F238E27FC236}">
              <a16:creationId xmlns:a16="http://schemas.microsoft.com/office/drawing/2014/main" id="{00000000-0008-0000-0F00-00001B010000}"/>
            </a:ext>
          </a:extLst>
        </xdr:cNvPr>
        <xdr:cNvSpPr txBox="1"/>
      </xdr:nvSpPr>
      <xdr:spPr>
        <a:xfrm>
          <a:off x="1816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a:extLst>
            <a:ext uri="{FF2B5EF4-FFF2-40B4-BE49-F238E27FC236}">
              <a16:creationId xmlns:a16="http://schemas.microsoft.com/office/drawing/2014/main" id="{00000000-0008-0000-0F00-00003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0" name="【福祉施設】&#10;一人当たり面積最小値テキスト">
          <a:extLst>
            <a:ext uri="{FF2B5EF4-FFF2-40B4-BE49-F238E27FC236}">
              <a16:creationId xmlns:a16="http://schemas.microsoft.com/office/drawing/2014/main" id="{00000000-0008-0000-0F00-000036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12" name="【福祉施設】&#10;一人当たり面積最大値テキスト">
          <a:extLst>
            <a:ext uri="{FF2B5EF4-FFF2-40B4-BE49-F238E27FC236}">
              <a16:creationId xmlns:a16="http://schemas.microsoft.com/office/drawing/2014/main" id="{00000000-0008-0000-0F00-000038010000}"/>
            </a:ext>
          </a:extLst>
        </xdr:cNvPr>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14" name="【福祉施設】&#10;一人当たり面積平均値テキスト">
          <a:extLst>
            <a:ext uri="{FF2B5EF4-FFF2-40B4-BE49-F238E27FC236}">
              <a16:creationId xmlns:a16="http://schemas.microsoft.com/office/drawing/2014/main" id="{00000000-0008-0000-0F00-00003A010000}"/>
            </a:ext>
          </a:extLst>
        </xdr:cNvPr>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18885</xdr:rowOff>
    </xdr:from>
    <xdr:ext cx="469744" cy="259045"/>
    <xdr:sp macro="" textlink="">
      <xdr:nvSpPr>
        <xdr:cNvPr id="317" name="n_1aveValue【福祉施設】&#10;一人当たり面積">
          <a:extLst>
            <a:ext uri="{FF2B5EF4-FFF2-40B4-BE49-F238E27FC236}">
              <a16:creationId xmlns:a16="http://schemas.microsoft.com/office/drawing/2014/main" id="{00000000-0008-0000-0F00-00003D010000}"/>
            </a:ext>
          </a:extLst>
        </xdr:cNvPr>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95069</xdr:rowOff>
    </xdr:from>
    <xdr:to>
      <xdr:col>46</xdr:col>
      <xdr:colOff>38100</xdr:colOff>
      <xdr:row>85</xdr:row>
      <xdr:rowOff>25219</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41746</xdr:rowOff>
    </xdr:from>
    <xdr:ext cx="469744" cy="259045"/>
    <xdr:sp macro="" textlink="">
      <xdr:nvSpPr>
        <xdr:cNvPr id="319" name="n_2aveValue【福祉施設】&#10;一人当たり面積">
          <a:extLst>
            <a:ext uri="{FF2B5EF4-FFF2-40B4-BE49-F238E27FC236}">
              <a16:creationId xmlns:a16="http://schemas.microsoft.com/office/drawing/2014/main" id="{00000000-0008-0000-0F00-00003F010000}"/>
            </a:ext>
          </a:extLst>
        </xdr:cNvPr>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82006</xdr:rowOff>
    </xdr:from>
    <xdr:to>
      <xdr:col>41</xdr:col>
      <xdr:colOff>101600</xdr:colOff>
      <xdr:row>85</xdr:row>
      <xdr:rowOff>12156</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28683</xdr:rowOff>
    </xdr:from>
    <xdr:ext cx="469744" cy="259045"/>
    <xdr:sp macro="" textlink="">
      <xdr:nvSpPr>
        <xdr:cNvPr id="321" name="n_3aveValue【福祉施設】&#10;一人当たり面積">
          <a:extLst>
            <a:ext uri="{FF2B5EF4-FFF2-40B4-BE49-F238E27FC236}">
              <a16:creationId xmlns:a16="http://schemas.microsoft.com/office/drawing/2014/main" id="{00000000-0008-0000-0F00-000041010000}"/>
            </a:ext>
          </a:extLst>
        </xdr:cNvPr>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6894</xdr:rowOff>
    </xdr:from>
    <xdr:to>
      <xdr:col>46</xdr:col>
      <xdr:colOff>38100</xdr:colOff>
      <xdr:row>86</xdr:row>
      <xdr:rowOff>108494</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8699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51163</xdr:rowOff>
    </xdr:from>
    <xdr:to>
      <xdr:col>50</xdr:col>
      <xdr:colOff>114300</xdr:colOff>
      <xdr:row>86</xdr:row>
      <xdr:rowOff>57694</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8750300" y="1479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3629</xdr:rowOff>
    </xdr:from>
    <xdr:to>
      <xdr:col>41</xdr:col>
      <xdr:colOff>101600</xdr:colOff>
      <xdr:row>86</xdr:row>
      <xdr:rowOff>105229</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7810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57694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861300" y="1479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93090</xdr:rowOff>
    </xdr:from>
    <xdr:ext cx="469744" cy="259045"/>
    <xdr:sp macro="" textlink="">
      <xdr:nvSpPr>
        <xdr:cNvPr id="332" name="n_1mainValue【福祉施設】&#10;一人当たり面積">
          <a:extLst>
            <a:ext uri="{FF2B5EF4-FFF2-40B4-BE49-F238E27FC236}">
              <a16:creationId xmlns:a16="http://schemas.microsoft.com/office/drawing/2014/main" id="{00000000-0008-0000-0F00-00004C010000}"/>
            </a:ext>
          </a:extLst>
        </xdr:cNvPr>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99621</xdr:rowOff>
    </xdr:from>
    <xdr:ext cx="469744" cy="259045"/>
    <xdr:sp macro="" textlink="">
      <xdr:nvSpPr>
        <xdr:cNvPr id="333" name="n_2mainValue【福祉施設】&#10;一人当たり面積">
          <a:extLst>
            <a:ext uri="{FF2B5EF4-FFF2-40B4-BE49-F238E27FC236}">
              <a16:creationId xmlns:a16="http://schemas.microsoft.com/office/drawing/2014/main" id="{00000000-0008-0000-0F00-00004D010000}"/>
            </a:ext>
          </a:extLst>
        </xdr:cNvPr>
        <xdr:cNvSpPr txBox="1"/>
      </xdr:nvSpPr>
      <xdr:spPr>
        <a:xfrm>
          <a:off x="8515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96356</xdr:rowOff>
    </xdr:from>
    <xdr:ext cx="469744" cy="259045"/>
    <xdr:sp macro="" textlink="">
      <xdr:nvSpPr>
        <xdr:cNvPr id="334" name="n_3mainValue【福祉施設】&#10;一人当たり面積">
          <a:extLst>
            <a:ext uri="{FF2B5EF4-FFF2-40B4-BE49-F238E27FC236}">
              <a16:creationId xmlns:a16="http://schemas.microsoft.com/office/drawing/2014/main" id="{00000000-0008-0000-0F00-00004E010000}"/>
            </a:ext>
          </a:extLst>
        </xdr:cNvPr>
        <xdr:cNvSpPr txBox="1"/>
      </xdr:nvSpPr>
      <xdr:spPr>
        <a:xfrm>
          <a:off x="7626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a:extLst>
            <a:ext uri="{FF2B5EF4-FFF2-40B4-BE49-F238E27FC236}">
              <a16:creationId xmlns:a16="http://schemas.microsoft.com/office/drawing/2014/main" id="{00000000-0008-0000-0F00-00006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61" name="【市民会館】&#10;有形固定資産減価償却率最小値テキスト">
          <a:extLst>
            <a:ext uri="{FF2B5EF4-FFF2-40B4-BE49-F238E27FC236}">
              <a16:creationId xmlns:a16="http://schemas.microsoft.com/office/drawing/2014/main" id="{00000000-0008-0000-0F00-000069010000}"/>
            </a:ext>
          </a:extLst>
        </xdr:cNvPr>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3" name="【市民会館】&#10;有形固定資産減価償却率最大値テキスト">
          <a:extLst>
            <a:ext uri="{FF2B5EF4-FFF2-40B4-BE49-F238E27FC236}">
              <a16:creationId xmlns:a16="http://schemas.microsoft.com/office/drawing/2014/main" id="{00000000-0008-0000-0F00-00006B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65" name="【市民会館】&#10;有形固定資産減価償却率平均値テキスト">
          <a:extLst>
            <a:ext uri="{FF2B5EF4-FFF2-40B4-BE49-F238E27FC236}">
              <a16:creationId xmlns:a16="http://schemas.microsoft.com/office/drawing/2014/main" id="{00000000-0008-0000-0F00-00006D010000}"/>
            </a:ext>
          </a:extLst>
        </xdr:cNvPr>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49547</xdr:rowOff>
    </xdr:from>
    <xdr:ext cx="405111" cy="259045"/>
    <xdr:sp macro="" textlink="">
      <xdr:nvSpPr>
        <xdr:cNvPr id="368" name="n_1aveValue【市民会館】&#10;有形固定資産減価償却率">
          <a:extLst>
            <a:ext uri="{FF2B5EF4-FFF2-40B4-BE49-F238E27FC236}">
              <a16:creationId xmlns:a16="http://schemas.microsoft.com/office/drawing/2014/main" id="{00000000-0008-0000-0F00-000070010000}"/>
            </a:ext>
          </a:extLst>
        </xdr:cNvPr>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100165</xdr:rowOff>
    </xdr:from>
    <xdr:ext cx="405111" cy="259045"/>
    <xdr:sp macro="" textlink="">
      <xdr:nvSpPr>
        <xdr:cNvPr id="370" name="n_2aveValue【市民会館】&#10;有形固定資産減価償却率">
          <a:extLst>
            <a:ext uri="{FF2B5EF4-FFF2-40B4-BE49-F238E27FC236}">
              <a16:creationId xmlns:a16="http://schemas.microsoft.com/office/drawing/2014/main" id="{00000000-0008-0000-0F00-000072010000}"/>
            </a:ext>
          </a:extLst>
        </xdr:cNvPr>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103432</xdr:rowOff>
    </xdr:from>
    <xdr:ext cx="405111" cy="259045"/>
    <xdr:sp macro="" textlink="">
      <xdr:nvSpPr>
        <xdr:cNvPr id="372" name="n_3aveValue【市民会館】&#10;有形固定資産減価償却率">
          <a:extLst>
            <a:ext uri="{FF2B5EF4-FFF2-40B4-BE49-F238E27FC236}">
              <a16:creationId xmlns:a16="http://schemas.microsoft.com/office/drawing/2014/main" id="{00000000-0008-0000-0F00-000074010000}"/>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170724</xdr:rowOff>
    </xdr:from>
    <xdr:to>
      <xdr:col>20</xdr:col>
      <xdr:colOff>38100</xdr:colOff>
      <xdr:row>103</xdr:row>
      <xdr:rowOff>100874</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3746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33564</xdr:rowOff>
    </xdr:from>
    <xdr:to>
      <xdr:col>15</xdr:col>
      <xdr:colOff>101600</xdr:colOff>
      <xdr:row>103</xdr:row>
      <xdr:rowOff>135164</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50074</xdr:rowOff>
    </xdr:from>
    <xdr:to>
      <xdr:col>19</xdr:col>
      <xdr:colOff>177800</xdr:colOff>
      <xdr:row>103</xdr:row>
      <xdr:rowOff>84364</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2908300" y="1770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84364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2019300" y="1774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117401</xdr:rowOff>
    </xdr:from>
    <xdr:ext cx="405111" cy="259045"/>
    <xdr:sp macro="" textlink="">
      <xdr:nvSpPr>
        <xdr:cNvPr id="383" name="n_1mainValue【市民会館】&#10;有形固定資産減価償却率">
          <a:extLst>
            <a:ext uri="{FF2B5EF4-FFF2-40B4-BE49-F238E27FC236}">
              <a16:creationId xmlns:a16="http://schemas.microsoft.com/office/drawing/2014/main" id="{00000000-0008-0000-0F00-00007F010000}"/>
            </a:ext>
          </a:extLst>
        </xdr:cNvPr>
        <xdr:cNvSpPr txBox="1"/>
      </xdr:nvSpPr>
      <xdr:spPr>
        <a:xfrm>
          <a:off x="35820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384" name="n_2mainValue【市民会館】&#10;有形固定資産減価償却率">
          <a:extLst>
            <a:ext uri="{FF2B5EF4-FFF2-40B4-BE49-F238E27FC236}">
              <a16:creationId xmlns:a16="http://schemas.microsoft.com/office/drawing/2014/main" id="{00000000-0008-0000-0F00-000080010000}"/>
            </a:ext>
          </a:extLst>
        </xdr:cNvPr>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385" name="n_3mainValue【市民会館】&#10;有形固定資産減価償却率">
          <a:extLst>
            <a:ext uri="{FF2B5EF4-FFF2-40B4-BE49-F238E27FC236}">
              <a16:creationId xmlns:a16="http://schemas.microsoft.com/office/drawing/2014/main" id="{00000000-0008-0000-0F00-000081010000}"/>
            </a:ext>
          </a:extLst>
        </xdr:cNvPr>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a:extLst>
            <a:ext uri="{FF2B5EF4-FFF2-40B4-BE49-F238E27FC236}">
              <a16:creationId xmlns:a16="http://schemas.microsoft.com/office/drawing/2014/main" id="{00000000-0008-0000-0F00-00009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12" name="【市民会館】&#10;一人当たり面積最小値テキスト">
          <a:extLst>
            <a:ext uri="{FF2B5EF4-FFF2-40B4-BE49-F238E27FC236}">
              <a16:creationId xmlns:a16="http://schemas.microsoft.com/office/drawing/2014/main" id="{00000000-0008-0000-0F00-00009C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14" name="【市民会館】&#10;一人当たり面積最大値テキスト">
          <a:extLst>
            <a:ext uri="{FF2B5EF4-FFF2-40B4-BE49-F238E27FC236}">
              <a16:creationId xmlns:a16="http://schemas.microsoft.com/office/drawing/2014/main" id="{00000000-0008-0000-0F00-00009E010000}"/>
            </a:ext>
          </a:extLst>
        </xdr:cNvPr>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16" name="【市民会館】&#10;一人当たり面積平均値テキスト">
          <a:extLst>
            <a:ext uri="{FF2B5EF4-FFF2-40B4-BE49-F238E27FC236}">
              <a16:creationId xmlns:a16="http://schemas.microsoft.com/office/drawing/2014/main" id="{00000000-0008-0000-0F00-0000A0010000}"/>
            </a:ext>
          </a:extLst>
        </xdr:cNvPr>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164754</xdr:rowOff>
    </xdr:from>
    <xdr:ext cx="469744" cy="259045"/>
    <xdr:sp macro="" textlink="">
      <xdr:nvSpPr>
        <xdr:cNvPr id="419" name="n_1aveValue【市民会館】&#10;一人当たり面積">
          <a:extLst>
            <a:ext uri="{FF2B5EF4-FFF2-40B4-BE49-F238E27FC236}">
              <a16:creationId xmlns:a16="http://schemas.microsoft.com/office/drawing/2014/main" id="{00000000-0008-0000-0F00-0000A3010000}"/>
            </a:ext>
          </a:extLst>
        </xdr:cNvPr>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25400</xdr:rowOff>
    </xdr:from>
    <xdr:to>
      <xdr:col>46</xdr:col>
      <xdr:colOff>38100</xdr:colOff>
      <xdr:row>107</xdr:row>
      <xdr:rowOff>127000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143527</xdr:rowOff>
    </xdr:from>
    <xdr:ext cx="469744" cy="259045"/>
    <xdr:sp macro="" textlink="">
      <xdr:nvSpPr>
        <xdr:cNvPr id="421" name="n_2aveValue【市民会館】&#10;一人当たり面積">
          <a:extLst>
            <a:ext uri="{FF2B5EF4-FFF2-40B4-BE49-F238E27FC236}">
              <a16:creationId xmlns:a16="http://schemas.microsoft.com/office/drawing/2014/main" id="{00000000-0008-0000-0F00-0000A5010000}"/>
            </a:ext>
          </a:extLst>
        </xdr:cNvPr>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15602</xdr:rowOff>
    </xdr:from>
    <xdr:to>
      <xdr:col>41</xdr:col>
      <xdr:colOff>101600</xdr:colOff>
      <xdr:row>107</xdr:row>
      <xdr:rowOff>117202</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133729</xdr:rowOff>
    </xdr:from>
    <xdr:ext cx="469744" cy="259045"/>
    <xdr:sp macro="" textlink="">
      <xdr:nvSpPr>
        <xdr:cNvPr id="423" name="n_3aveValue【市民会館】&#10;一人当たり面積">
          <a:extLst>
            <a:ext uri="{FF2B5EF4-FFF2-40B4-BE49-F238E27FC236}">
              <a16:creationId xmlns:a16="http://schemas.microsoft.com/office/drawing/2014/main" id="{00000000-0008-0000-0F00-0000A7010000}"/>
            </a:ext>
          </a:extLst>
        </xdr:cNvPr>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156029</xdr:rowOff>
    </xdr:from>
    <xdr:to>
      <xdr:col>50</xdr:col>
      <xdr:colOff>165100</xdr:colOff>
      <xdr:row>108</xdr:row>
      <xdr:rowOff>86179</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9588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159294</xdr:rowOff>
    </xdr:from>
    <xdr:to>
      <xdr:col>46</xdr:col>
      <xdr:colOff>38100</xdr:colOff>
      <xdr:row>108</xdr:row>
      <xdr:rowOff>89444</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8699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35379</xdr:rowOff>
    </xdr:from>
    <xdr:to>
      <xdr:col>50</xdr:col>
      <xdr:colOff>114300</xdr:colOff>
      <xdr:row>108</xdr:row>
      <xdr:rowOff>38644</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8750300" y="185519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159294</xdr:rowOff>
    </xdr:from>
    <xdr:to>
      <xdr:col>41</xdr:col>
      <xdr:colOff>101600</xdr:colOff>
      <xdr:row>108</xdr:row>
      <xdr:rowOff>89444</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7810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38644</xdr:rowOff>
    </xdr:from>
    <xdr:to>
      <xdr:col>45</xdr:col>
      <xdr:colOff>177800</xdr:colOff>
      <xdr:row>108</xdr:row>
      <xdr:rowOff>38644</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7861300" y="18555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77306</xdr:rowOff>
    </xdr:from>
    <xdr:ext cx="469744" cy="259045"/>
    <xdr:sp macro="" textlink="">
      <xdr:nvSpPr>
        <xdr:cNvPr id="434" name="n_1mainValue【市民会館】&#10;一人当たり面積">
          <a:extLst>
            <a:ext uri="{FF2B5EF4-FFF2-40B4-BE49-F238E27FC236}">
              <a16:creationId xmlns:a16="http://schemas.microsoft.com/office/drawing/2014/main" id="{00000000-0008-0000-0F00-0000B2010000}"/>
            </a:ext>
          </a:extLst>
        </xdr:cNvPr>
        <xdr:cNvSpPr txBox="1"/>
      </xdr:nvSpPr>
      <xdr:spPr>
        <a:xfrm>
          <a:off x="9391727" y="185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80571</xdr:rowOff>
    </xdr:from>
    <xdr:ext cx="469744" cy="259045"/>
    <xdr:sp macro="" textlink="">
      <xdr:nvSpPr>
        <xdr:cNvPr id="435" name="n_2mainValue【市民会館】&#10;一人当たり面積">
          <a:extLst>
            <a:ext uri="{FF2B5EF4-FFF2-40B4-BE49-F238E27FC236}">
              <a16:creationId xmlns:a16="http://schemas.microsoft.com/office/drawing/2014/main" id="{00000000-0008-0000-0F00-0000B3010000}"/>
            </a:ext>
          </a:extLst>
        </xdr:cNvPr>
        <xdr:cNvSpPr txBox="1"/>
      </xdr:nvSpPr>
      <xdr:spPr>
        <a:xfrm>
          <a:off x="8515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80571</xdr:rowOff>
    </xdr:from>
    <xdr:ext cx="469744" cy="259045"/>
    <xdr:sp macro="" textlink="">
      <xdr:nvSpPr>
        <xdr:cNvPr id="436" name="n_3mainValue【市民会館】&#10;一人当たり面積">
          <a:extLst>
            <a:ext uri="{FF2B5EF4-FFF2-40B4-BE49-F238E27FC236}">
              <a16:creationId xmlns:a16="http://schemas.microsoft.com/office/drawing/2014/main" id="{00000000-0008-0000-0F00-0000B4010000}"/>
            </a:ext>
          </a:extLst>
        </xdr:cNvPr>
        <xdr:cNvSpPr txBox="1"/>
      </xdr:nvSpPr>
      <xdr:spPr>
        <a:xfrm>
          <a:off x="7626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a:extLst>
            <a:ext uri="{FF2B5EF4-FFF2-40B4-BE49-F238E27FC236}">
              <a16:creationId xmlns:a16="http://schemas.microsoft.com/office/drawing/2014/main" id="{00000000-0008-0000-0F00-0000C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62" name="【一般廃棄物処理施設】&#10;有形固定資産減価償却率最小値テキスト">
          <a:extLst>
            <a:ext uri="{FF2B5EF4-FFF2-40B4-BE49-F238E27FC236}">
              <a16:creationId xmlns:a16="http://schemas.microsoft.com/office/drawing/2014/main" id="{00000000-0008-0000-0F00-0000CE010000}"/>
            </a:ext>
          </a:extLst>
        </xdr:cNvPr>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64" name="【一般廃棄物処理施設】&#10;有形固定資産減価償却率最大値テキスト">
          <a:extLst>
            <a:ext uri="{FF2B5EF4-FFF2-40B4-BE49-F238E27FC236}">
              <a16:creationId xmlns:a16="http://schemas.microsoft.com/office/drawing/2014/main" id="{00000000-0008-0000-0F00-0000D0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66" name="【一般廃棄物処理施設】&#10;有形固定資産減価償却率平均値テキスト">
          <a:extLst>
            <a:ext uri="{FF2B5EF4-FFF2-40B4-BE49-F238E27FC236}">
              <a16:creationId xmlns:a16="http://schemas.microsoft.com/office/drawing/2014/main" id="{00000000-0008-0000-0F00-0000D2010000}"/>
            </a:ext>
          </a:extLst>
        </xdr:cNvPr>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80662</xdr:rowOff>
    </xdr:from>
    <xdr:ext cx="405111" cy="259045"/>
    <xdr:sp macro="" textlink="">
      <xdr:nvSpPr>
        <xdr:cNvPr id="469" name="n_1aveValue【一般廃棄物処理施設】&#10;有形固定資産減価償却率">
          <a:extLst>
            <a:ext uri="{FF2B5EF4-FFF2-40B4-BE49-F238E27FC236}">
              <a16:creationId xmlns:a16="http://schemas.microsoft.com/office/drawing/2014/main" id="{00000000-0008-0000-0F00-0000D5010000}"/>
            </a:ext>
          </a:extLst>
        </xdr:cNvPr>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2540</xdr:rowOff>
    </xdr:from>
    <xdr:to>
      <xdr:col>76</xdr:col>
      <xdr:colOff>165100</xdr:colOff>
      <xdr:row>38</xdr:row>
      <xdr:rowOff>104140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120667</xdr:rowOff>
    </xdr:from>
    <xdr:ext cx="405111" cy="259045"/>
    <xdr:sp macro="" textlink="">
      <xdr:nvSpPr>
        <xdr:cNvPr id="471" name="n_2aveValue【一般廃棄物処理施設】&#10;有形固定資産減価償却率">
          <a:extLst>
            <a:ext uri="{FF2B5EF4-FFF2-40B4-BE49-F238E27FC236}">
              <a16:creationId xmlns:a16="http://schemas.microsoft.com/office/drawing/2014/main" id="{00000000-0008-0000-0F00-0000D7010000}"/>
            </a:ext>
          </a:extLst>
        </xdr:cNvPr>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46355</xdr:rowOff>
    </xdr:from>
    <xdr:to>
      <xdr:col>72</xdr:col>
      <xdr:colOff>38100</xdr:colOff>
      <xdr:row>38</xdr:row>
      <xdr:rowOff>147955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164482</xdr:rowOff>
    </xdr:from>
    <xdr:ext cx="405111" cy="259045"/>
    <xdr:sp macro="" textlink="">
      <xdr:nvSpPr>
        <xdr:cNvPr id="473" name="n_3aveValue【一般廃棄物処理施設】&#10;有形固定資産減価償却率">
          <a:extLst>
            <a:ext uri="{FF2B5EF4-FFF2-40B4-BE49-F238E27FC236}">
              <a16:creationId xmlns:a16="http://schemas.microsoft.com/office/drawing/2014/main" id="{00000000-0008-0000-0F00-0000D9010000}"/>
            </a:ext>
          </a:extLst>
        </xdr:cNvPr>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xdr:rowOff>
    </xdr:from>
    <xdr:to>
      <xdr:col>81</xdr:col>
      <xdr:colOff>50800</xdr:colOff>
      <xdr:row>41</xdr:row>
      <xdr:rowOff>64770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14592300" y="70313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43832</xdr:rowOff>
    </xdr:from>
    <xdr:ext cx="405111" cy="259045"/>
    <xdr:sp macro="" textlink="">
      <xdr:nvSpPr>
        <xdr:cNvPr id="482" name="n_1mainValue【一般廃棄物処理施設】&#10;有形固定資産減価償却率">
          <a:extLst>
            <a:ext uri="{FF2B5EF4-FFF2-40B4-BE49-F238E27FC236}">
              <a16:creationId xmlns:a16="http://schemas.microsoft.com/office/drawing/2014/main" id="{00000000-0008-0000-0F00-0000E2010000}"/>
            </a:ext>
          </a:extLst>
        </xdr:cNvPr>
        <xdr:cNvSpPr txBox="1"/>
      </xdr:nvSpPr>
      <xdr:spPr>
        <a:xfrm>
          <a:off x="15266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83" name="n_2mainValue【一般廃棄物処理施設】&#10;有形固定資産減価償却率">
          <a:extLst>
            <a:ext uri="{FF2B5EF4-FFF2-40B4-BE49-F238E27FC236}">
              <a16:creationId xmlns:a16="http://schemas.microsoft.com/office/drawing/2014/main" id="{00000000-0008-0000-0F00-0000E3010000}"/>
            </a:ext>
          </a:extLst>
        </xdr:cNvPr>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一般廃棄物処理施設】&#10;一人当たり有形固定資産（償却資産）額グラフ枠">
          <a:extLst>
            <a:ext uri="{FF2B5EF4-FFF2-40B4-BE49-F238E27FC236}">
              <a16:creationId xmlns:a16="http://schemas.microsoft.com/office/drawing/2014/main" id="{00000000-0008-0000-0F00-0000F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06" name="【一般廃棄物処理施設】&#10;一人当たり有形固定資産（償却資産）額最小値テキスト">
          <a:extLst>
            <a:ext uri="{FF2B5EF4-FFF2-40B4-BE49-F238E27FC236}">
              <a16:creationId xmlns:a16="http://schemas.microsoft.com/office/drawing/2014/main" id="{00000000-0008-0000-0F00-0000FA010000}"/>
            </a:ext>
          </a:extLst>
        </xdr:cNvPr>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08" name="【一般廃棄物処理施設】&#10;一人当たり有形固定資産（償却資産）額最大値テキスト">
          <a:extLst>
            <a:ext uri="{FF2B5EF4-FFF2-40B4-BE49-F238E27FC236}">
              <a16:creationId xmlns:a16="http://schemas.microsoft.com/office/drawing/2014/main" id="{00000000-0008-0000-0F00-0000FC010000}"/>
            </a:ext>
          </a:extLst>
        </xdr:cNvPr>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10" name="【一般廃棄物処理施設】&#10;一人当たり有形固定資産（償却資産）額平均値テキスト">
          <a:extLst>
            <a:ext uri="{FF2B5EF4-FFF2-40B4-BE49-F238E27FC236}">
              <a16:creationId xmlns:a16="http://schemas.microsoft.com/office/drawing/2014/main" id="{00000000-0008-0000-0F00-0000FE010000}"/>
            </a:ext>
          </a:extLst>
        </xdr:cNvPr>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115825</xdr:rowOff>
    </xdr:from>
    <xdr:ext cx="534377" cy="259045"/>
    <xdr:sp macro="" textlink="">
      <xdr:nvSpPr>
        <xdr:cNvPr id="513" name="n_1ave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159241</xdr:rowOff>
    </xdr:from>
    <xdr:to>
      <xdr:col>107</xdr:col>
      <xdr:colOff>101600</xdr:colOff>
      <xdr:row>39</xdr:row>
      <xdr:rowOff>89391</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105918</xdr:rowOff>
    </xdr:from>
    <xdr:ext cx="534377" cy="259045"/>
    <xdr:sp macro="" textlink="">
      <xdr:nvSpPr>
        <xdr:cNvPr id="515" name="n_2aveValue【一般廃棄物処理施設】&#10;一人当たり有形固定資産（償却資産）額">
          <a:extLst>
            <a:ext uri="{FF2B5EF4-FFF2-40B4-BE49-F238E27FC236}">
              <a16:creationId xmlns:a16="http://schemas.microsoft.com/office/drawing/2014/main" id="{00000000-0008-0000-0F00-000003020000}"/>
            </a:ext>
          </a:extLst>
        </xdr:cNvPr>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23315</xdr:rowOff>
    </xdr:from>
    <xdr:to>
      <xdr:col>102</xdr:col>
      <xdr:colOff>165100</xdr:colOff>
      <xdr:row>39</xdr:row>
      <xdr:rowOff>124915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141442</xdr:rowOff>
    </xdr:from>
    <xdr:ext cx="534377" cy="259045"/>
    <xdr:sp macro="" textlink="">
      <xdr:nvSpPr>
        <xdr:cNvPr id="517" name="n_3ave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56499</xdr:rowOff>
    </xdr:from>
    <xdr:to>
      <xdr:col>112</xdr:col>
      <xdr:colOff>38100</xdr:colOff>
      <xdr:row>40</xdr:row>
      <xdr:rowOff>158099</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21272500" y="69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56993</xdr:rowOff>
    </xdr:from>
    <xdr:to>
      <xdr:col>107</xdr:col>
      <xdr:colOff>101600</xdr:colOff>
      <xdr:row>40</xdr:row>
      <xdr:rowOff>158593</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20383500" y="69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107299</xdr:rowOff>
    </xdr:from>
    <xdr:to>
      <xdr:col>111</xdr:col>
      <xdr:colOff>177800</xdr:colOff>
      <xdr:row>40</xdr:row>
      <xdr:rowOff>107793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0434300" y="696529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149226</xdr:rowOff>
    </xdr:from>
    <xdr:ext cx="534377" cy="259045"/>
    <xdr:sp macro="" textlink="">
      <xdr:nvSpPr>
        <xdr:cNvPr id="526" name="n_1main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21043411" y="70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149720</xdr:rowOff>
    </xdr:from>
    <xdr:ext cx="534377" cy="259045"/>
    <xdr:sp macro="" textlink="">
      <xdr:nvSpPr>
        <xdr:cNvPr id="527" name="n_2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0167111" y="70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a:extLst>
            <a:ext uri="{FF2B5EF4-FFF2-40B4-BE49-F238E27FC236}">
              <a16:creationId xmlns:a16="http://schemas.microsoft.com/office/drawing/2014/main" id="{00000000-0008-0000-0F00-00002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51" name="【保健センター・保健所】&#10;有形固定資産減価償却率最小値テキスト">
          <a:extLst>
            <a:ext uri="{FF2B5EF4-FFF2-40B4-BE49-F238E27FC236}">
              <a16:creationId xmlns:a16="http://schemas.microsoft.com/office/drawing/2014/main" id="{00000000-0008-0000-0F00-00002702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53" name="【保健センター・保健所】&#10;有形固定資産減価償却率最大値テキスト">
          <a:extLst>
            <a:ext uri="{FF2B5EF4-FFF2-40B4-BE49-F238E27FC236}">
              <a16:creationId xmlns:a16="http://schemas.microsoft.com/office/drawing/2014/main" id="{00000000-0008-0000-0F00-000029020000}"/>
            </a:ext>
          </a:extLst>
        </xdr:cNvPr>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55" name="【保健センター・保健所】&#10;有形固定資産減価償却率平均値テキスト">
          <a:extLst>
            <a:ext uri="{FF2B5EF4-FFF2-40B4-BE49-F238E27FC236}">
              <a16:creationId xmlns:a16="http://schemas.microsoft.com/office/drawing/2014/main" id="{00000000-0008-0000-0F00-00002B020000}"/>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92219</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133367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157226</xdr:rowOff>
    </xdr:from>
    <xdr:to>
      <xdr:col>72</xdr:col>
      <xdr:colOff>38100</xdr:colOff>
      <xdr:row>63</xdr:row>
      <xdr:rowOff>87376</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63</xdr:row>
      <xdr:rowOff>78503</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3500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36068</xdr:rowOff>
    </xdr:from>
    <xdr:to>
      <xdr:col>81</xdr:col>
      <xdr:colOff>101600</xdr:colOff>
      <xdr:row>60</xdr:row>
      <xdr:rowOff>137668</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5430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86868</xdr:rowOff>
    </xdr:from>
    <xdr:to>
      <xdr:col>81</xdr:col>
      <xdr:colOff>50800</xdr:colOff>
      <xdr:row>60</xdr:row>
      <xdr:rowOff>137160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4592300" y="103738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60</xdr:row>
      <xdr:rowOff>137160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3703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75" name="n_3main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3500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00000000-0008-0000-0F00-00005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00000000-0008-0000-0F00-000056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00000000-0008-0000-0F00-000058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00000000-0008-0000-0F00-00005A02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85615</xdr:rowOff>
    </xdr:from>
    <xdr:ext cx="469744" cy="259045"/>
    <xdr:sp macro="" textlink="">
      <xdr:nvSpPr>
        <xdr:cNvPr id="605" name="n_1aveValue【保健センター・保健所】&#10;一人当たり面積">
          <a:extLst>
            <a:ext uri="{FF2B5EF4-FFF2-40B4-BE49-F238E27FC236}">
              <a16:creationId xmlns:a16="http://schemas.microsoft.com/office/drawing/2014/main" id="{00000000-0008-0000-0F00-00005D02000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152654</xdr:rowOff>
    </xdr:from>
    <xdr:to>
      <xdr:col>107</xdr:col>
      <xdr:colOff>101600</xdr:colOff>
      <xdr:row>62</xdr:row>
      <xdr:rowOff>82804</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99331</xdr:rowOff>
    </xdr:from>
    <xdr:ext cx="469744" cy="259045"/>
    <xdr:sp macro="" textlink="">
      <xdr:nvSpPr>
        <xdr:cNvPr id="607" name="n_2aveValue【保健センター・保健所】&#10;一人当たり面積">
          <a:extLst>
            <a:ext uri="{FF2B5EF4-FFF2-40B4-BE49-F238E27FC236}">
              <a16:creationId xmlns:a16="http://schemas.microsoft.com/office/drawing/2014/main" id="{00000000-0008-0000-0F00-00005F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45212</xdr:rowOff>
    </xdr:from>
    <xdr:to>
      <xdr:col>102</xdr:col>
      <xdr:colOff>165100</xdr:colOff>
      <xdr:row>62</xdr:row>
      <xdr:rowOff>146812</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163339</xdr:rowOff>
    </xdr:from>
    <xdr:ext cx="469744" cy="259045"/>
    <xdr:sp macro="" textlink="">
      <xdr:nvSpPr>
        <xdr:cNvPr id="609" name="n_3aveValue【保健センター・保健所】&#10;一人当たり面積">
          <a:extLst>
            <a:ext uri="{FF2B5EF4-FFF2-40B4-BE49-F238E27FC236}">
              <a16:creationId xmlns:a16="http://schemas.microsoft.com/office/drawing/2014/main" id="{00000000-0008-0000-0F00-000061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108221</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622" name="n_3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1" name="【消防施設】&#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59707</xdr:rowOff>
    </xdr:from>
    <xdr:ext cx="405111" cy="259045"/>
    <xdr:sp macro="" textlink="">
      <xdr:nvSpPr>
        <xdr:cNvPr id="656" name="n_1aveValue【消防施設】&#10;有形固定資産減価償却率">
          <a:extLst>
            <a:ext uri="{FF2B5EF4-FFF2-40B4-BE49-F238E27FC236}">
              <a16:creationId xmlns:a16="http://schemas.microsoft.com/office/drawing/2014/main" id="{00000000-0008-0000-0F00-000090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55880</xdr:rowOff>
    </xdr:from>
    <xdr:to>
      <xdr:col>76</xdr:col>
      <xdr:colOff>165100</xdr:colOff>
      <xdr:row>81</xdr:row>
      <xdr:rowOff>157480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2557</xdr:rowOff>
    </xdr:from>
    <xdr:ext cx="405111" cy="259045"/>
    <xdr:sp macro="" textlink="">
      <xdr:nvSpPr>
        <xdr:cNvPr id="658" name="n_2aveValue【消防施設】&#10;有形固定資産減価償却率">
          <a:extLst>
            <a:ext uri="{FF2B5EF4-FFF2-40B4-BE49-F238E27FC236}">
              <a16:creationId xmlns:a16="http://schemas.microsoft.com/office/drawing/2014/main" id="{00000000-0008-0000-0F00-000092020000}"/>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168548</xdr:rowOff>
    </xdr:from>
    <xdr:to>
      <xdr:col>72</xdr:col>
      <xdr:colOff>38100</xdr:colOff>
      <xdr:row>81</xdr:row>
      <xdr:rowOff>98698</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115225</xdr:rowOff>
    </xdr:from>
    <xdr:ext cx="405111" cy="259045"/>
    <xdr:sp macro="" textlink="">
      <xdr:nvSpPr>
        <xdr:cNvPr id="660" name="n_3aveValue【消防施設】&#10;有形固定資産減価償却率">
          <a:extLst>
            <a:ext uri="{FF2B5EF4-FFF2-40B4-BE49-F238E27FC236}">
              <a16:creationId xmlns:a16="http://schemas.microsoft.com/office/drawing/2014/main" id="{00000000-0008-0000-0F00-000094020000}"/>
            </a:ext>
          </a:extLst>
        </xdr:cNvPr>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142421</xdr:rowOff>
    </xdr:from>
    <xdr:to>
      <xdr:col>76</xdr:col>
      <xdr:colOff>165100</xdr:colOff>
      <xdr:row>85</xdr:row>
      <xdr:rowOff>72571</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4541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xdr:rowOff>
    </xdr:from>
    <xdr:to>
      <xdr:col>81</xdr:col>
      <xdr:colOff>50800</xdr:colOff>
      <xdr:row>85</xdr:row>
      <xdr:rowOff>21771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4592300" y="1457379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142421</xdr:rowOff>
    </xdr:from>
    <xdr:to>
      <xdr:col>72</xdr:col>
      <xdr:colOff>38100</xdr:colOff>
      <xdr:row>85</xdr:row>
      <xdr:rowOff>72571</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3652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21771</xdr:rowOff>
    </xdr:from>
    <xdr:to>
      <xdr:col>76</xdr:col>
      <xdr:colOff>114300</xdr:colOff>
      <xdr:row>85</xdr:row>
      <xdr:rowOff>21771</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3703300" y="14595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42471</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63698</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63698</xdr:rowOff>
    </xdr:from>
    <xdr:ext cx="405111" cy="259045"/>
    <xdr:sp macro="" textlink="">
      <xdr:nvSpPr>
        <xdr:cNvPr id="673" name="n_3mainValue【消防施設】&#10;有形固定資産減価償却率">
          <a:extLst>
            <a:ext uri="{FF2B5EF4-FFF2-40B4-BE49-F238E27FC236}">
              <a16:creationId xmlns:a16="http://schemas.microsoft.com/office/drawing/2014/main" id="{00000000-0008-0000-0F00-0000A1020000}"/>
            </a:ext>
          </a:extLst>
        </xdr:cNvPr>
        <xdr:cNvSpPr txBox="1"/>
      </xdr:nvSpPr>
      <xdr:spPr>
        <a:xfrm>
          <a:off x="13500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F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F00-0000BA020000}"/>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F00-0000BC020000}"/>
            </a:ext>
          </a:extLst>
        </xdr:cNvPr>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F00-0000BE020000}"/>
            </a:ext>
          </a:extLst>
        </xdr:cNvPr>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76471</xdr:rowOff>
    </xdr:from>
    <xdr:ext cx="469744" cy="259045"/>
    <xdr:sp macro="" textlink="">
      <xdr:nvSpPr>
        <xdr:cNvPr id="705" name="n_1aveValue【消防施設】&#10;一人当たり面積">
          <a:extLst>
            <a:ext uri="{FF2B5EF4-FFF2-40B4-BE49-F238E27FC236}">
              <a16:creationId xmlns:a16="http://schemas.microsoft.com/office/drawing/2014/main" id="{00000000-0008-0000-0F00-0000C1020000}"/>
            </a:ext>
          </a:extLst>
        </xdr:cNvPr>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166370</xdr:rowOff>
    </xdr:from>
    <xdr:to>
      <xdr:col>107</xdr:col>
      <xdr:colOff>101600</xdr:colOff>
      <xdr:row>86</xdr:row>
      <xdr:rowOff>96520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113047</xdr:rowOff>
    </xdr:from>
    <xdr:ext cx="469744" cy="259045"/>
    <xdr:sp macro="" textlink="">
      <xdr:nvSpPr>
        <xdr:cNvPr id="707" name="n_2aveValue【消防施設】&#10;一人当たり面積">
          <a:extLst>
            <a:ext uri="{FF2B5EF4-FFF2-40B4-BE49-F238E27FC236}">
              <a16:creationId xmlns:a16="http://schemas.microsoft.com/office/drawing/2014/main" id="{00000000-0008-0000-0F00-0000C3020000}"/>
            </a:ext>
          </a:extLst>
        </xdr:cNvPr>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170942</xdr:rowOff>
    </xdr:from>
    <xdr:to>
      <xdr:col>102</xdr:col>
      <xdr:colOff>165100</xdr:colOff>
      <xdr:row>86</xdr:row>
      <xdr:rowOff>101092</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117619</xdr:rowOff>
    </xdr:from>
    <xdr:ext cx="469744" cy="259045"/>
    <xdr:sp macro="" textlink="">
      <xdr:nvSpPr>
        <xdr:cNvPr id="709" name="n_3aveValue【消防施設】&#10;一人当たり面積">
          <a:extLst>
            <a:ext uri="{FF2B5EF4-FFF2-40B4-BE49-F238E27FC236}">
              <a16:creationId xmlns:a16="http://schemas.microsoft.com/office/drawing/2014/main" id="{00000000-0008-0000-0F00-0000C5020000}"/>
            </a:ext>
          </a:extLst>
        </xdr:cNvPr>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11685</xdr:rowOff>
    </xdr:from>
    <xdr:to>
      <xdr:col>107</xdr:col>
      <xdr:colOff>101600</xdr:colOff>
      <xdr:row>86</xdr:row>
      <xdr:rowOff>113285</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62485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0434300" y="148056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11685</xdr:rowOff>
    </xdr:from>
    <xdr:to>
      <xdr:col>102</xdr:col>
      <xdr:colOff>165100</xdr:colOff>
      <xdr:row>86</xdr:row>
      <xdr:rowOff>113285</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9494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62485</xdr:rowOff>
    </xdr:from>
    <xdr:to>
      <xdr:col>107</xdr:col>
      <xdr:colOff>50800</xdr:colOff>
      <xdr:row>86</xdr:row>
      <xdr:rowOff>62485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9545300" y="1480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102888</xdr:rowOff>
    </xdr:from>
    <xdr:ext cx="469744" cy="259045"/>
    <xdr:sp macro="" textlink="">
      <xdr:nvSpPr>
        <xdr:cNvPr id="720" name="n_1mainValue【消防施設】&#10;一人当たり面積">
          <a:extLst>
            <a:ext uri="{FF2B5EF4-FFF2-40B4-BE49-F238E27FC236}">
              <a16:creationId xmlns:a16="http://schemas.microsoft.com/office/drawing/2014/main" id="{00000000-0008-0000-0F00-0000D0020000}"/>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104412</xdr:rowOff>
    </xdr:from>
    <xdr:ext cx="469744" cy="259045"/>
    <xdr:sp macro="" textlink="">
      <xdr:nvSpPr>
        <xdr:cNvPr id="721" name="n_2mainValue【消防施設】&#10;一人当たり面積">
          <a:extLst>
            <a:ext uri="{FF2B5EF4-FFF2-40B4-BE49-F238E27FC236}">
              <a16:creationId xmlns:a16="http://schemas.microsoft.com/office/drawing/2014/main" id="{00000000-0008-0000-0F00-0000D1020000}"/>
            </a:ext>
          </a:extLst>
        </xdr:cNvPr>
        <xdr:cNvSpPr txBox="1"/>
      </xdr:nvSpPr>
      <xdr:spPr>
        <a:xfrm>
          <a:off x="20199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104412</xdr:rowOff>
    </xdr:from>
    <xdr:ext cx="469744" cy="259045"/>
    <xdr:sp macro="" textlink="">
      <xdr:nvSpPr>
        <xdr:cNvPr id="722" name="n_3mainValue【消防施設】&#10;一人当たり面積">
          <a:extLst>
            <a:ext uri="{FF2B5EF4-FFF2-40B4-BE49-F238E27FC236}">
              <a16:creationId xmlns:a16="http://schemas.microsoft.com/office/drawing/2014/main" id="{00000000-0008-0000-0F00-0000D2020000}"/>
            </a:ext>
          </a:extLst>
        </xdr:cNvPr>
        <xdr:cNvSpPr txBox="1"/>
      </xdr:nvSpPr>
      <xdr:spPr>
        <a:xfrm>
          <a:off x="19310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00000000-0008-0000-0F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49" name="【庁舎】&#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51" name="【庁舎】&#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53" name="【庁舎】&#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150784</xdr:rowOff>
    </xdr:from>
    <xdr:ext cx="405111" cy="259045"/>
    <xdr:sp macro="" textlink="">
      <xdr:nvSpPr>
        <xdr:cNvPr id="756" name="n_1aveValue【庁舎】&#10;有形固定資産減価償却率">
          <a:extLst>
            <a:ext uri="{FF2B5EF4-FFF2-40B4-BE49-F238E27FC236}">
              <a16:creationId xmlns:a16="http://schemas.microsoft.com/office/drawing/2014/main" id="{00000000-0008-0000-0F00-0000F4020000}"/>
            </a:ext>
          </a:extLst>
        </xdr:cNvPr>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58" name="n_2aveValue【庁舎】&#10;有形固定資産減価償却率">
          <a:extLst>
            <a:ext uri="{FF2B5EF4-FFF2-40B4-BE49-F238E27FC236}">
              <a16:creationId xmlns:a16="http://schemas.microsoft.com/office/drawing/2014/main" id="{00000000-0008-0000-0F00-0000F6020000}"/>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10705</xdr:rowOff>
    </xdr:from>
    <xdr:to>
      <xdr:col>72</xdr:col>
      <xdr:colOff>38100</xdr:colOff>
      <xdr:row>103</xdr:row>
      <xdr:rowOff>112305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103432</xdr:rowOff>
    </xdr:from>
    <xdr:ext cx="405111" cy="259045"/>
    <xdr:sp macro="" textlink="">
      <xdr:nvSpPr>
        <xdr:cNvPr id="760" name="n_3aveValue【庁舎】&#10;有形固定資産減価償却率">
          <a:extLst>
            <a:ext uri="{FF2B5EF4-FFF2-40B4-BE49-F238E27FC236}">
              <a16:creationId xmlns:a16="http://schemas.microsoft.com/office/drawing/2014/main" id="{00000000-0008-0000-0F00-0000F8020000}"/>
            </a:ext>
          </a:extLst>
        </xdr:cNvPr>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101</xdr:row>
      <xdr:rowOff>110489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4592300" y="17358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59689</xdr:rowOff>
    </xdr:from>
    <xdr:to>
      <xdr:col>72</xdr:col>
      <xdr:colOff>38100</xdr:colOff>
      <xdr:row>101</xdr:row>
      <xdr:rowOff>161289</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110489</xdr:rowOff>
    </xdr:from>
    <xdr:to>
      <xdr:col>76</xdr:col>
      <xdr:colOff>114300</xdr:colOff>
      <xdr:row>101</xdr:row>
      <xdr:rowOff>110489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7426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109238</xdr:rowOff>
    </xdr:from>
    <xdr:ext cx="405111" cy="259045"/>
    <xdr:sp macro="" textlink="">
      <xdr:nvSpPr>
        <xdr:cNvPr id="771" name="n_1mainValue【庁舎】&#10;有形固定資産減価償却率">
          <a:extLst>
            <a:ext uri="{FF2B5EF4-FFF2-40B4-BE49-F238E27FC236}">
              <a16:creationId xmlns:a16="http://schemas.microsoft.com/office/drawing/2014/main" id="{00000000-0008-0000-0F00-000003030000}"/>
            </a:ext>
          </a:extLst>
        </xdr:cNvPr>
        <xdr:cNvSpPr txBox="1"/>
      </xdr:nvSpPr>
      <xdr:spPr>
        <a:xfrm>
          <a:off x="15266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772" name="n_2mainValue【庁舎】&#10;有形固定資産減価償却率">
          <a:extLst>
            <a:ext uri="{FF2B5EF4-FFF2-40B4-BE49-F238E27FC236}">
              <a16:creationId xmlns:a16="http://schemas.microsoft.com/office/drawing/2014/main" id="{00000000-0008-0000-0F00-000004030000}"/>
            </a:ext>
          </a:extLst>
        </xdr:cNvPr>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6366</xdr:rowOff>
    </xdr:from>
    <xdr:ext cx="405111" cy="259045"/>
    <xdr:sp macro="" textlink="">
      <xdr:nvSpPr>
        <xdr:cNvPr id="773" name="n_3mainValue【庁舎】&#10;有形固定資産減価償却率">
          <a:extLst>
            <a:ext uri="{FF2B5EF4-FFF2-40B4-BE49-F238E27FC236}">
              <a16:creationId xmlns:a16="http://schemas.microsoft.com/office/drawing/2014/main" id="{00000000-0008-0000-0F00-000005030000}"/>
            </a:ext>
          </a:extLst>
        </xdr:cNvPr>
        <xdr:cNvSpPr txBox="1"/>
      </xdr:nvSpPr>
      <xdr:spPr>
        <a:xfrm>
          <a:off x="13500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a:extLst>
            <a:ext uri="{FF2B5EF4-FFF2-40B4-BE49-F238E27FC236}">
              <a16:creationId xmlns:a16="http://schemas.microsoft.com/office/drawing/2014/main" id="{00000000-0008-0000-0F00-00001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00" name="【庁舎】&#10;一人当たり面積最小値テキスト">
          <a:extLst>
            <a:ext uri="{FF2B5EF4-FFF2-40B4-BE49-F238E27FC236}">
              <a16:creationId xmlns:a16="http://schemas.microsoft.com/office/drawing/2014/main" id="{00000000-0008-0000-0F00-000020030000}"/>
            </a:ext>
          </a:extLst>
        </xdr:cNvPr>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02" name="【庁舎】&#10;一人当たり面積最大値テキスト">
          <a:extLst>
            <a:ext uri="{FF2B5EF4-FFF2-40B4-BE49-F238E27FC236}">
              <a16:creationId xmlns:a16="http://schemas.microsoft.com/office/drawing/2014/main" id="{00000000-0008-0000-0F00-000022030000}"/>
            </a:ext>
          </a:extLst>
        </xdr:cNvPr>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04" name="【庁舎】&#10;一人当たり面積平均値テキスト">
          <a:extLst>
            <a:ext uri="{FF2B5EF4-FFF2-40B4-BE49-F238E27FC236}">
              <a16:creationId xmlns:a16="http://schemas.microsoft.com/office/drawing/2014/main" id="{00000000-0008-0000-0F00-000024030000}"/>
            </a:ext>
          </a:extLst>
        </xdr:cNvPr>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9633</xdr:rowOff>
    </xdr:from>
    <xdr:ext cx="469744" cy="259045"/>
    <xdr:sp macro="" textlink="">
      <xdr:nvSpPr>
        <xdr:cNvPr id="807" name="n_1aveValue【庁舎】&#10;一人当たり面積">
          <a:extLst>
            <a:ext uri="{FF2B5EF4-FFF2-40B4-BE49-F238E27FC236}">
              <a16:creationId xmlns:a16="http://schemas.microsoft.com/office/drawing/2014/main" id="{00000000-0008-0000-0F00-000027030000}"/>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809" name="n_2aveValue【庁舎】&#10;一人当たり面積">
          <a:extLst>
            <a:ext uri="{FF2B5EF4-FFF2-40B4-BE49-F238E27FC236}">
              <a16:creationId xmlns:a16="http://schemas.microsoft.com/office/drawing/2014/main" id="{00000000-0008-0000-0F00-000029030000}"/>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76019</xdr:rowOff>
    </xdr:from>
    <xdr:to>
      <xdr:col>102</xdr:col>
      <xdr:colOff>165100</xdr:colOff>
      <xdr:row>107</xdr:row>
      <xdr:rowOff>6169</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22696</xdr:rowOff>
    </xdr:from>
    <xdr:ext cx="469744" cy="259045"/>
    <xdr:sp macro="" textlink="">
      <xdr:nvSpPr>
        <xdr:cNvPr id="811" name="n_3aveValue【庁舎】&#10;一人当たり面積">
          <a:extLst>
            <a:ext uri="{FF2B5EF4-FFF2-40B4-BE49-F238E27FC236}">
              <a16:creationId xmlns:a16="http://schemas.microsoft.com/office/drawing/2014/main" id="{00000000-0008-0000-0F00-00002B030000}"/>
            </a:ext>
          </a:extLst>
        </xdr:cNvPr>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126819</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0434300" y="18432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126819</xdr:rowOff>
    </xdr:from>
    <xdr:to>
      <xdr:col>107</xdr:col>
      <xdr:colOff>50800</xdr:colOff>
      <xdr:row>107</xdr:row>
      <xdr:rowOff>126819</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9545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822" name="n_1mainValue【庁舎】&#10;一人当たり面積">
          <a:extLst>
            <a:ext uri="{FF2B5EF4-FFF2-40B4-BE49-F238E27FC236}">
              <a16:creationId xmlns:a16="http://schemas.microsoft.com/office/drawing/2014/main" id="{00000000-0008-0000-0F00-000036030000}"/>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823" name="n_2mainValue【庁舎】&#10;一人当たり面積">
          <a:extLst>
            <a:ext uri="{FF2B5EF4-FFF2-40B4-BE49-F238E27FC236}">
              <a16:creationId xmlns:a16="http://schemas.microsoft.com/office/drawing/2014/main" id="{00000000-0008-0000-0F00-000037030000}"/>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168746</xdr:rowOff>
    </xdr:from>
    <xdr:ext cx="469744" cy="259045"/>
    <xdr:sp macro="" textlink="">
      <xdr:nvSpPr>
        <xdr:cNvPr id="824" name="n_3mainValue【庁舎】&#10;一人当たり面積">
          <a:extLst>
            <a:ext uri="{FF2B5EF4-FFF2-40B4-BE49-F238E27FC236}">
              <a16:creationId xmlns:a16="http://schemas.microsoft.com/office/drawing/2014/main" id="{00000000-0008-0000-0F00-000038030000}"/>
            </a:ext>
          </a:extLst>
        </xdr:cNvPr>
        <xdr:cNvSpPr txBox="1"/>
      </xdr:nvSpPr>
      <xdr:spPr>
        <a:xfrm>
          <a:off x="19310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類似団体より有形固定資産減価償却率が特に高い水準にあるのは保健センター、庁舎であるが、今後も岩沼市公共施設等総合管理計画に基づき長寿命化を図ることにより、計画的に維持管理・修繕・更新等の実施を行っていく予定である。</a:t>
          </a:r>
          <a:endParaRPr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なお、市民会館については、有形固定資産減価償却率が類似団体内平均値よりやや高いものの、施設内部の設備等の更新が予定されている。</a:t>
          </a:r>
        </a:p>
        <a:p>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類似団体より有形固定資産減価償却率が特に低い水準にあるのは</a:t>
          </a:r>
          <a:r>
            <a:rPr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図書館、消防施設</a:t>
          </a:r>
          <a:r>
            <a:rPr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、一般廃棄物処理施設（岩沼東部環境センターぽぽか）であるが、これらはいずれも</a:t>
          </a:r>
          <a:r>
            <a:rPr kumimoji="1" lang="ja-JP"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近年施設の更新を行ったことによるもので、</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図書館は岩沼市公共施設等総合管理計画、</a:t>
          </a:r>
          <a:endPar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消防施設（平成</a:t>
          </a:r>
          <a:r>
            <a:rPr kumimoji="1" lang="en-US" altLang="ja-JP"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31</a:t>
          </a:r>
          <a:r>
            <a:rPr kumimoji="1" lang="ja-JP" altLang="en-US" sz="11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年度より一部事務組合へ移行）、一般廃棄物処理施設についてはそれぞれの事務組合の計画により、維持管理・修繕・更新等の実施を行っていく予定である。</a:t>
          </a:r>
          <a:endParaRPr lang="ja-JP" altLang="ja-JP" sz="1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44,308
44,025
60.45
25,667,597
24,234,595
1,275,664
9,295,101
11,460,085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ここ数年は類似団体平均、全国平均、県平均を大きく上回る数値で推移している。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市税は震災前の水準に回復している状況だが、コロナウイルス等による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マインドの落ち込み等を注視しながら、引き続き健全な財政運営に努める。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72572</xdr:rowOff>
    </xdr:from>
    <xdr:to>
      <xdr:col>23</xdr:col>
      <xdr:colOff>133350</xdr:colOff>
      <xdr:row>37</xdr:row>
      <xdr:rowOff>72572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16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72572</xdr:rowOff>
    </xdr:from>
    <xdr:to>
      <xdr:col>19</xdr:col>
      <xdr:colOff>133350</xdr:colOff>
      <xdr:row>37</xdr:row>
      <xdr:rowOff>89807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124278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38</xdr:row>
      <xdr:rowOff>4535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4679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21772</xdr:rowOff>
    </xdr:from>
    <xdr:to>
      <xdr:col>23</xdr:col>
      <xdr:colOff>184150</xdr:colOff>
      <xdr:row>37</xdr:row>
      <xdr:rowOff>123372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1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21772</xdr:rowOff>
    </xdr:from>
    <xdr:to>
      <xdr:col>19</xdr:col>
      <xdr:colOff>184150</xdr:colOff>
      <xdr:row>37</xdr:row>
      <xdr:rowOff>123372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133549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3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125186</xdr:rowOff>
    </xdr:from>
    <xdr:to>
      <xdr:col>7</xdr:col>
      <xdr:colOff>31750</xdr:colOff>
      <xdr:row>38</xdr:row>
      <xdr:rowOff>55336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65513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経常一般財源については、市税や地方譲与税、地方消費税交付金、地方特例交付金などの増により前年度比</a:t>
          </a:r>
          <a:r>
            <a:rPr kumimoji="1" lang="en-US" altLang="ja-JP" sz="1100">
              <a:latin typeface="ＭＳ Ｐゴシック" panose="020B0600070205080204" pitchFamily="50" charset="-128"/>
              <a:ea typeface="ＭＳ Ｐゴシック" panose="020B0600070205080204" pitchFamily="50" charset="-128"/>
            </a:rPr>
            <a:t>77,904</a:t>
          </a:r>
          <a:r>
            <a:rPr kumimoji="1" lang="ja-JP" altLang="en-US" sz="1100">
              <a:latin typeface="ＭＳ Ｐゴシック" panose="020B0600070205080204" pitchFamily="50" charset="-128"/>
              <a:ea typeface="ＭＳ Ｐゴシック" panose="020B0600070205080204" pitchFamily="50" charset="-128"/>
            </a:rPr>
            <a:t>千円の増となり、経常経費一般財源については、人件費や物件費などの増により前年度比</a:t>
          </a:r>
          <a:r>
            <a:rPr kumimoji="1" lang="en-US" altLang="ja-JP" sz="1100">
              <a:latin typeface="ＭＳ Ｐゴシック" panose="020B0600070205080204" pitchFamily="50" charset="-128"/>
              <a:ea typeface="ＭＳ Ｐゴシック" panose="020B0600070205080204" pitchFamily="50" charset="-128"/>
            </a:rPr>
            <a:t>167,665</a:t>
          </a:r>
          <a:r>
            <a:rPr kumimoji="1" lang="ja-JP" altLang="en-US" sz="1100">
              <a:latin typeface="ＭＳ Ｐゴシック" panose="020B0600070205080204" pitchFamily="50" charset="-128"/>
              <a:ea typeface="ＭＳ Ｐゴシック" panose="020B0600070205080204" pitchFamily="50" charset="-128"/>
            </a:rPr>
            <a:t>千円の増となった。経常一般財源の増加額に比べ、経常経費一般財源の増加額が大きいことで経常収支比率にマイナスの影響を与えたことから、臨時財政対策債を考慮しない経常収支比率については、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ポイント悪化の</a:t>
          </a:r>
          <a:r>
            <a:rPr kumimoji="1" lang="en-US" altLang="ja-JP" sz="1100">
              <a:latin typeface="ＭＳ Ｐゴシック" panose="020B0600070205080204" pitchFamily="50" charset="-128"/>
              <a:ea typeface="ＭＳ Ｐゴシック" panose="020B0600070205080204" pitchFamily="50" charset="-128"/>
            </a:rPr>
            <a:t>100.8</a:t>
          </a:r>
          <a:r>
            <a:rPr kumimoji="1" lang="ja-JP" altLang="en-US" sz="1100">
              <a:latin typeface="ＭＳ Ｐゴシック" panose="020B0600070205080204" pitchFamily="50" charset="-128"/>
              <a:ea typeface="ＭＳ Ｐゴシック" panose="020B0600070205080204" pitchFamily="50" charset="-128"/>
            </a:rPr>
            <a:t>％となったが、臨時財政対策債を考慮すると、前年度比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ポイント改善の</a:t>
          </a:r>
          <a:r>
            <a:rPr kumimoji="1" lang="en-US" altLang="ja-JP" sz="1100">
              <a:latin typeface="ＭＳ Ｐゴシック" panose="020B0600070205080204" pitchFamily="50" charset="-128"/>
              <a:ea typeface="ＭＳ Ｐゴシック" panose="020B0600070205080204" pitchFamily="50" charset="-128"/>
            </a:rPr>
            <a:t>93.3</a:t>
          </a:r>
          <a:r>
            <a:rPr kumimoji="1" lang="ja-JP" altLang="en-US" sz="1100">
              <a:latin typeface="ＭＳ Ｐゴシック" panose="020B0600070205080204" pitchFamily="50" charset="-128"/>
              <a:ea typeface="ＭＳ Ｐゴシック" panose="020B0600070205080204" pitchFamily="50" charset="-128"/>
            </a:rPr>
            <a:t>％となった。結果として、県平均を下回ったものの、依然として、全国平均より若干高い水準となっている。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168063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604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168063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363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9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23283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53357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若干ではあるが</a:t>
          </a:r>
          <a:r>
            <a:rPr kumimoji="1" lang="ja-JP" altLang="en-US" sz="1100">
              <a:latin typeface="ＭＳ Ｐゴシック" panose="020B0600070205080204" pitchFamily="50" charset="-128"/>
              <a:ea typeface="ＭＳ Ｐゴシック" panose="020B0600070205080204" pitchFamily="50" charset="-128"/>
            </a:rPr>
            <a:t>悪化した。これは、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物件費が学校給食の委託業務や新火葬場の運転管理業務委託等で増となったことに加え、人件費においても若干の増加が見られたことによる。しかしながら、依然として全国及び県平均を下回っている状況であり、引き続き人件費や物件費等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169601</xdr:rowOff>
    </xdr:from>
    <xdr:to>
      <xdr:col>23</xdr:col>
      <xdr:colOff>133350</xdr:colOff>
      <xdr:row>81</xdr:row>
      <xdr:rowOff>12543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85601"/>
          <a:ext cx="838200" cy="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169601</xdr:rowOff>
    </xdr:from>
    <xdr:to>
      <xdr:col>19</xdr:col>
      <xdr:colOff>133350</xdr:colOff>
      <xdr:row>81</xdr:row>
      <xdr:rowOff>7750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885601"/>
          <a:ext cx="889000" cy="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164649</xdr:rowOff>
    </xdr:from>
    <xdr:to>
      <xdr:col>15</xdr:col>
      <xdr:colOff>82550</xdr:colOff>
      <xdr:row>81</xdr:row>
      <xdr:rowOff>7750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80649"/>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137092</xdr:rowOff>
    </xdr:from>
    <xdr:to>
      <xdr:col>11</xdr:col>
      <xdr:colOff>31750</xdr:colOff>
      <xdr:row>80</xdr:row>
      <xdr:rowOff>164649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53092"/>
          <a:ext cx="889000" cy="2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133193</xdr:rowOff>
    </xdr:from>
    <xdr:to>
      <xdr:col>23</xdr:col>
      <xdr:colOff>184150</xdr:colOff>
      <xdr:row>81</xdr:row>
      <xdr:rowOff>63343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54470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7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118801</xdr:rowOff>
    </xdr:from>
    <xdr:to>
      <xdr:col>19</xdr:col>
      <xdr:colOff>184150</xdr:colOff>
      <xdr:row>81</xdr:row>
      <xdr:rowOff>48951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59128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0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128400</xdr:rowOff>
    </xdr:from>
    <xdr:to>
      <xdr:col>15</xdr:col>
      <xdr:colOff>133350</xdr:colOff>
      <xdr:row>81</xdr:row>
      <xdr:rowOff>58550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68727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113849</xdr:rowOff>
    </xdr:from>
    <xdr:to>
      <xdr:col>11</xdr:col>
      <xdr:colOff>82550</xdr:colOff>
      <xdr:row>81</xdr:row>
      <xdr:rowOff>43999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54176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9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86292</xdr:rowOff>
    </xdr:from>
    <xdr:to>
      <xdr:col>7</xdr:col>
      <xdr:colOff>31750</xdr:colOff>
      <xdr:row>81</xdr:row>
      <xdr:rowOff>16442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26619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依然として、全国市平均よりは低い数値となり、今後も適正な給与水準の維持に努める。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109361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9051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136172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441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84</xdr:row>
      <xdr:rowOff>42334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9667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計画）により、新規採用の抑制や業務の民間委託を推進するなど、職員数を削減してきたが、東日本大震災などの影響による業務量の増加及び地方創生関連事業の増加に伴い、一人当たりの業務量が増加している。多様な行政ニーズに対応できる行財政組織体制を構築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結果、効率的に行政組織を運営できており、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90068</xdr:rowOff>
    </xdr:from>
    <xdr:to>
      <xdr:col>81</xdr:col>
      <xdr:colOff>44450</xdr:colOff>
      <xdr:row>60</xdr:row>
      <xdr:rowOff>136398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77068"/>
          <a:ext cx="8382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132537</xdr:rowOff>
    </xdr:from>
    <xdr:to>
      <xdr:col>77</xdr:col>
      <xdr:colOff>44450</xdr:colOff>
      <xdr:row>60</xdr:row>
      <xdr:rowOff>136398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953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132537</xdr:rowOff>
    </xdr:from>
    <xdr:to>
      <xdr:col>72</xdr:col>
      <xdr:colOff>203200</xdr:colOff>
      <xdr:row>60</xdr:row>
      <xdr:rowOff>133020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1953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121438</xdr:rowOff>
    </xdr:from>
    <xdr:to>
      <xdr:col>68</xdr:col>
      <xdr:colOff>152400</xdr:colOff>
      <xdr:row>60</xdr:row>
      <xdr:rowOff>133020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843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39268</xdr:rowOff>
    </xdr:from>
    <xdr:to>
      <xdr:col>81</xdr:col>
      <xdr:colOff>95250</xdr:colOff>
      <xdr:row>60</xdr:row>
      <xdr:rowOff>140868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131995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85598</xdr:rowOff>
    </xdr:from>
    <xdr:to>
      <xdr:col>77</xdr:col>
      <xdr:colOff>95250</xdr:colOff>
      <xdr:row>61</xdr:row>
      <xdr:rowOff>15748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81737</xdr:rowOff>
    </xdr:from>
    <xdr:to>
      <xdr:col>73</xdr:col>
      <xdr:colOff>44450</xdr:colOff>
      <xdr:row>61</xdr:row>
      <xdr:rowOff>11887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22064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82220</xdr:rowOff>
    </xdr:from>
    <xdr:to>
      <xdr:col>68</xdr:col>
      <xdr:colOff>203200</xdr:colOff>
      <xdr:row>61</xdr:row>
      <xdr:rowOff>12370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22547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70638</xdr:rowOff>
    </xdr:from>
    <xdr:to>
      <xdr:col>64</xdr:col>
      <xdr:colOff>152400</xdr:colOff>
      <xdr:row>61</xdr:row>
      <xdr:rowOff>788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10965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ポイント悪化した。これは、公共下水道事業会計に係る準元利償還金算入額が</a:t>
          </a:r>
          <a:r>
            <a:rPr kumimoji="1" lang="en-US" altLang="ja-JP" sz="1100">
              <a:latin typeface="ＭＳ Ｐゴシック" panose="020B0600070205080204" pitchFamily="50" charset="-128"/>
              <a:ea typeface="ＭＳ Ｐゴシック" panose="020B0600070205080204" pitchFamily="50" charset="-128"/>
            </a:rPr>
            <a:t>606,232</a:t>
          </a:r>
          <a:r>
            <a:rPr kumimoji="1" lang="ja-JP" altLang="en-US" sz="1100">
              <a:latin typeface="ＭＳ Ｐゴシック" panose="020B0600070205080204" pitchFamily="50" charset="-128"/>
              <a:ea typeface="ＭＳ Ｐゴシック" panose="020B0600070205080204" pitchFamily="50" charset="-128"/>
            </a:rPr>
            <a:t>千円の皆増となり、実質公債費が増加したためである。しかしながら、依然として全国及び県平均を下回っている状況にあり、今後も引き続き起債許可団体の判定ラインとなる早期健全化基準以下の水準を保つよう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125222</xdr:rowOff>
    </xdr:from>
    <xdr:to>
      <xdr:col>81</xdr:col>
      <xdr:colOff>44450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1259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115570</xdr:rowOff>
    </xdr:from>
    <xdr:to>
      <xdr:col>77</xdr:col>
      <xdr:colOff>44450</xdr:colOff>
      <xdr:row>35</xdr:row>
      <xdr:rowOff>125222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115570</xdr:rowOff>
    </xdr:from>
    <xdr:to>
      <xdr:col>72</xdr:col>
      <xdr:colOff>203200</xdr:colOff>
      <xdr:row>36</xdr:row>
      <xdr:rowOff>50292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1163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50292</xdr:rowOff>
    </xdr:from>
    <xdr:to>
      <xdr:col>68</xdr:col>
      <xdr:colOff>152400</xdr:colOff>
      <xdr:row>38</xdr:row>
      <xdr:rowOff>16256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22249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161290</xdr:rowOff>
    </xdr:from>
    <xdr:to>
      <xdr:col>81</xdr:col>
      <xdr:colOff>95250</xdr:colOff>
      <xdr:row>36</xdr:row>
      <xdr:rowOff>91440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82567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74422</xdr:rowOff>
    </xdr:from>
    <xdr:to>
      <xdr:col>77</xdr:col>
      <xdr:colOff>95250</xdr:colOff>
      <xdr:row>36</xdr:row>
      <xdr:rowOff>4572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14749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584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64770</xdr:rowOff>
    </xdr:from>
    <xdr:to>
      <xdr:col>73</xdr:col>
      <xdr:colOff>44450</xdr:colOff>
      <xdr:row>35</xdr:row>
      <xdr:rowOff>166370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5097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170942</xdr:rowOff>
    </xdr:from>
    <xdr:to>
      <xdr:col>68</xdr:col>
      <xdr:colOff>203200</xdr:colOff>
      <xdr:row>36</xdr:row>
      <xdr:rowOff>101092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111269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将来負担額に対して充当可能財源等が上回っているため、将来負担比率としての数値は計上されていない。</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167519</xdr:rowOff>
    </xdr:from>
    <xdr:to>
      <xdr:col>68</xdr:col>
      <xdr:colOff>203200</xdr:colOff>
      <xdr:row>16</xdr:row>
      <xdr:rowOff>97669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44,308
44,025
60.45
25,667,597
24,234,595
1,275,664
9,295,101
11,460,085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経常経費充当一般財源における人件費は</a:t>
          </a:r>
          <a:r>
            <a:rPr kumimoji="1" lang="en-US" altLang="ja-JP" sz="1100">
              <a:latin typeface="ＭＳ Ｐゴシック" panose="020B0600070205080204" pitchFamily="50" charset="-128"/>
              <a:ea typeface="ＭＳ Ｐゴシック" panose="020B0600070205080204" pitchFamily="50" charset="-128"/>
            </a:rPr>
            <a:t>78,407</a:t>
          </a:r>
          <a:r>
            <a:rPr kumimoji="1" lang="ja-JP" altLang="en-US" sz="1100">
              <a:latin typeface="ＭＳ Ｐゴシック" panose="020B0600070205080204" pitchFamily="50" charset="-128"/>
              <a:ea typeface="ＭＳ Ｐゴシック" panose="020B0600070205080204" pitchFamily="50" charset="-128"/>
            </a:rPr>
            <a:t>千円増加し、経常収支比率に占める人件費割合は、前年度と変わらず</a:t>
          </a:r>
          <a:r>
            <a:rPr kumimoji="1" lang="en-US" altLang="ja-JP" sz="1100">
              <a:latin typeface="ＭＳ Ｐゴシック" panose="020B0600070205080204" pitchFamily="50" charset="-128"/>
              <a:ea typeface="ＭＳ Ｐゴシック" panose="020B0600070205080204" pitchFamily="50" charset="-128"/>
            </a:rPr>
            <a:t>27.1</a:t>
          </a:r>
          <a:r>
            <a:rPr kumimoji="1" lang="ja-JP" altLang="en-US" sz="1100">
              <a:latin typeface="ＭＳ Ｐゴシック" panose="020B0600070205080204" pitchFamily="50" charset="-128"/>
              <a:ea typeface="ＭＳ Ｐゴシック" panose="020B0600070205080204" pitchFamily="50" charset="-128"/>
            </a:rPr>
            <a:t>％となった。これは、全国平均の＋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ポイント、県平均の▲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ポイントとなり依然として高い水準となっている。今後も定員管理の適正化に努め、継続して民間委託の推進など、行政改革への取り組みを通して人件費の削減に努める。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92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経常経費充当一般財源における物件費は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207,777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し、経常収支比率に占める物件費の割合は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類似団体内で最下位となった。要因としては、各種計画の策定経費や施設管理業務委託経費などがあげられ、引き続き、事業の統合や業務のスリム化・効率化等の促進に努める。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64951</xdr:rowOff>
    </xdr:from>
    <xdr:to>
      <xdr:col>82</xdr:col>
      <xdr:colOff>107950</xdr:colOff>
      <xdr:row>20</xdr:row>
      <xdr:rowOff>169454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349395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64951</xdr:rowOff>
    </xdr:from>
    <xdr:to>
      <xdr:col>78</xdr:col>
      <xdr:colOff>69850</xdr:colOff>
      <xdr:row>20</xdr:row>
      <xdr:rowOff>91077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3493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91077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4743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73116</xdr:rowOff>
    </xdr:from>
    <xdr:to>
      <xdr:col>69</xdr:col>
      <xdr:colOff>92075</xdr:colOff>
      <xdr:row>20</xdr:row>
      <xdr:rowOff>45357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33066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118654</xdr:rowOff>
    </xdr:from>
    <xdr:to>
      <xdr:col>82</xdr:col>
      <xdr:colOff>158750</xdr:colOff>
      <xdr:row>21</xdr:row>
      <xdr:rowOff>48804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5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27231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4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14151</xdr:rowOff>
    </xdr:from>
    <xdr:to>
      <xdr:col>78</xdr:col>
      <xdr:colOff>120650</xdr:colOff>
      <xdr:row>20</xdr:row>
      <xdr:rowOff>115751</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4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100528</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52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40277</xdr:rowOff>
    </xdr:from>
    <xdr:to>
      <xdr:col>74</xdr:col>
      <xdr:colOff>31750</xdr:colOff>
      <xdr:row>20</xdr:row>
      <xdr:rowOff>141877</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126654</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55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22316</xdr:rowOff>
    </xdr:from>
    <xdr:to>
      <xdr:col>65</xdr:col>
      <xdr:colOff>53975</xdr:colOff>
      <xdr:row>19</xdr:row>
      <xdr:rowOff>123916</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2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108693</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36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経常収支比率に占める扶助費の割合は、前年度比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ポイントの減の</a:t>
          </a:r>
          <a:r>
            <a:rPr kumimoji="1" lang="en-US" altLang="ja-JP" sz="1100">
              <a:latin typeface="ＭＳ Ｐゴシック" panose="020B0600070205080204" pitchFamily="50" charset="-128"/>
              <a:ea typeface="ＭＳ Ｐゴシック" panose="020B0600070205080204" pitchFamily="50" charset="-128"/>
            </a:rPr>
            <a:t>11.1</a:t>
          </a:r>
          <a:r>
            <a:rPr kumimoji="1" lang="ja-JP" altLang="en-US" sz="1100">
              <a:latin typeface="ＭＳ Ｐゴシック" panose="020B0600070205080204" pitchFamily="50" charset="-128"/>
              <a:ea typeface="ＭＳ Ｐゴシック" panose="020B0600070205080204" pitchFamily="50" charset="-128"/>
            </a:rPr>
            <a:t>％となり、若干改善された。しかしながら、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社会保障関連経費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今後も各種扶助費の増を念頭に、各種制度の見直しなど国の動向を注視していく必要がある。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a:extLst>
            <a:ext uri="{FF2B5EF4-FFF2-40B4-BE49-F238E27FC236}">
              <a16:creationId xmlns:a16="http://schemas.microsoft.com/office/drawing/2014/main" id="{00000000-0008-0000-0400-0000B9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a:extLst>
            <a:ext uri="{FF2B5EF4-FFF2-40B4-BE49-F238E27FC236}">
              <a16:creationId xmlns:a16="http://schemas.microsoft.com/office/drawing/2014/main" id="{00000000-0008-0000-0400-0000BB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a:extLst>
            <a:ext uri="{FF2B5EF4-FFF2-40B4-BE49-F238E27FC236}">
              <a16:creationId xmlns:a16="http://schemas.microsoft.com/office/drawing/2014/main" id="{00000000-0008-0000-0400-0000BD000000}"/>
            </a:ext>
          </a:extLst>
        </xdr:cNvPr>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7257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987800" y="9907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a:extLst>
            <a:ext uri="{FF2B5EF4-FFF2-40B4-BE49-F238E27FC236}">
              <a16:creationId xmlns:a16="http://schemas.microsoft.com/office/drawing/2014/main" id="{00000000-0008-0000-0400-0000C0000000}"/>
            </a:ext>
          </a:extLst>
        </xdr:cNvPr>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7257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098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156935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2209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58965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320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1" name="扶助費該当値テキスト">
          <a:extLst>
            <a:ext uri="{FF2B5EF4-FFF2-40B4-BE49-F238E27FC236}">
              <a16:creationId xmlns:a16="http://schemas.microsoft.com/office/drawing/2014/main" id="{00000000-0008-0000-0400-0000D3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公共下水道事業や後期高齢者医療事務などへの繰出金について、経常収支比率に占める割合が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％となったことなどにより、類似団体内順位が</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位となった。今後、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にあっては、引き続き経費の節減に努めるとともに、独立採算の原則を踏まえ、施設設備の整備・維持管理・長寿命化、及び料金の適正化に係る検討を重ね、将来にわたり普通会計の負担を削減できるよ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83566</xdr:rowOff>
    </xdr:from>
    <xdr:to>
      <xdr:col>82</xdr:col>
      <xdr:colOff>107950</xdr:colOff>
      <xdr:row>56</xdr:row>
      <xdr:rowOff>3556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5133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83566</xdr:rowOff>
    </xdr:from>
    <xdr:to>
      <xdr:col>78</xdr:col>
      <xdr:colOff>69850</xdr:colOff>
      <xdr:row>56</xdr:row>
      <xdr:rowOff>94996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782800" y="95133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94996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5864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146829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156718</xdr:rowOff>
    </xdr:from>
    <xdr:to>
      <xdr:col>69</xdr:col>
      <xdr:colOff>92075</xdr:colOff>
      <xdr:row>56</xdr:row>
      <xdr:rowOff>3556</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004800" y="9586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46245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124206</xdr:rowOff>
    </xdr:from>
    <xdr:to>
      <xdr:col>82</xdr:col>
      <xdr:colOff>158750</xdr:colOff>
      <xdr:row>56</xdr:row>
      <xdr:rowOff>54356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140733</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32766</xdr:rowOff>
    </xdr:from>
    <xdr:to>
      <xdr:col>78</xdr:col>
      <xdr:colOff>120650</xdr:colOff>
      <xdr:row>55</xdr:row>
      <xdr:rowOff>134366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144543</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105918</xdr:rowOff>
    </xdr:from>
    <xdr:to>
      <xdr:col>69</xdr:col>
      <xdr:colOff>142875</xdr:colOff>
      <xdr:row>56</xdr:row>
      <xdr:rowOff>36068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39133</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一部事務組合に対するごみ処理経費などの負担金や公的病院による二次救急医療運営費に対する助成、防犯灯維持管理等補助などが主なもので、経常収支比率に占める補助費等の割合は、前年度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％となった。今後各種団体への補助金などの適正な執行に努め、経常収支比率の改善に努める。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37</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56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35560</xdr:rowOff>
    </xdr:from>
    <xdr:to>
      <xdr:col>78</xdr:col>
      <xdr:colOff>69850</xdr:colOff>
      <xdr:row>37</xdr:row>
      <xdr:rowOff>41275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379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41275</xdr:rowOff>
    </xdr:from>
    <xdr:to>
      <xdr:col>73</xdr:col>
      <xdr:colOff>180975</xdr:colOff>
      <xdr:row>37</xdr:row>
      <xdr:rowOff>64135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384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64135</xdr:rowOff>
    </xdr:from>
    <xdr:to>
      <xdr:col>69</xdr:col>
      <xdr:colOff>92075</xdr:colOff>
      <xdr:row>37</xdr:row>
      <xdr:rowOff>86995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407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149877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156210</xdr:rowOff>
    </xdr:from>
    <xdr:to>
      <xdr:col>78</xdr:col>
      <xdr:colOff>120650</xdr:colOff>
      <xdr:row>37</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96537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09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161925</xdr:rowOff>
    </xdr:from>
    <xdr:to>
      <xdr:col>74</xdr:col>
      <xdr:colOff>31750</xdr:colOff>
      <xdr:row>37</xdr:row>
      <xdr:rowOff>92075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102252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xdr:rowOff>
    </xdr:from>
    <xdr:to>
      <xdr:col>69</xdr:col>
      <xdr:colOff>142875</xdr:colOff>
      <xdr:row>37</xdr:row>
      <xdr:rowOff>114935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125112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公債費に占める経常経費充当一般財源は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233,650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となり、経常収支比率に占める公債費割合は、前年度比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年度新消防庁舎建設に係る一般単独事業債の大規模償還があったためである。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、交付税に算入されない一般単独事業の新火葬場建設事業債の償還など、公債費及び地方債残高が大幅に増加する見込みである。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111760</xdr:rowOff>
    </xdr:from>
    <xdr:to>
      <xdr:col>24</xdr:col>
      <xdr:colOff>25400</xdr:colOff>
      <xdr:row>73</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456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24130</xdr:rowOff>
    </xdr:from>
    <xdr:to>
      <xdr:col>19</xdr:col>
      <xdr:colOff>187325</xdr:colOff>
      <xdr:row>73</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539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24130</xdr:rowOff>
    </xdr:from>
    <xdr:to>
      <xdr:col>15</xdr:col>
      <xdr:colOff>98425</xdr:colOff>
      <xdr:row>73</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539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74</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585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60960</xdr:rowOff>
    </xdr:from>
    <xdr:to>
      <xdr:col>24</xdr:col>
      <xdr:colOff>76200</xdr:colOff>
      <xdr:row>72</xdr:row>
      <xdr:rowOff>162560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140987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102870</xdr:rowOff>
    </xdr:from>
    <xdr:to>
      <xdr:col>20</xdr:col>
      <xdr:colOff>38100</xdr:colOff>
      <xdr:row>74</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43197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3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144780</xdr:rowOff>
    </xdr:from>
    <xdr:to>
      <xdr:col>15</xdr:col>
      <xdr:colOff>149225</xdr:colOff>
      <xdr:row>73</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85107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140970</xdr:rowOff>
    </xdr:from>
    <xdr:to>
      <xdr:col>6</xdr:col>
      <xdr:colOff>171450</xdr:colOff>
      <xdr:row>74</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上回っており、類似団体においては、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位となった。物件費は依然高い水準のまま推移しており、また社会保障関連経費に係る扶助費の増加も大きく影響しているものと思われる。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00685"/>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006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77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59182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49005</xdr:rowOff>
    </xdr:from>
    <xdr:to>
      <xdr:col>29</xdr:col>
      <xdr:colOff>127000</xdr:colOff>
      <xdr:row>18</xdr:row>
      <xdr:rowOff>52484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82730"/>
          <a:ext cx="647700" cy="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52484</xdr:rowOff>
    </xdr:from>
    <xdr:to>
      <xdr:col>26</xdr:col>
      <xdr:colOff>50800</xdr:colOff>
      <xdr:row>18</xdr:row>
      <xdr:rowOff>62780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86209"/>
          <a:ext cx="698500" cy="1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59438</xdr:rowOff>
    </xdr:from>
    <xdr:to>
      <xdr:col>22</xdr:col>
      <xdr:colOff>114300</xdr:colOff>
      <xdr:row>18</xdr:row>
      <xdr:rowOff>62780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193163"/>
          <a:ext cx="698500" cy="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55643</xdr:rowOff>
    </xdr:from>
    <xdr:to>
      <xdr:col>18</xdr:col>
      <xdr:colOff>177800</xdr:colOff>
      <xdr:row>18</xdr:row>
      <xdr:rowOff>59438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89368"/>
          <a:ext cx="6985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169655</xdr:rowOff>
    </xdr:from>
    <xdr:to>
      <xdr:col>29</xdr:col>
      <xdr:colOff>177800</xdr:colOff>
      <xdr:row>18</xdr:row>
      <xdr:rowOff>99805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3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78232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4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1684</xdr:rowOff>
    </xdr:from>
    <xdr:to>
      <xdr:col>26</xdr:col>
      <xdr:colOff>101600</xdr:colOff>
      <xdr:row>18</xdr:row>
      <xdr:rowOff>103284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3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88061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1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11980</xdr:rowOff>
    </xdr:from>
    <xdr:to>
      <xdr:col>22</xdr:col>
      <xdr:colOff>165100</xdr:colOff>
      <xdr:row>18</xdr:row>
      <xdr:rowOff>113580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45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98357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8638</xdr:rowOff>
    </xdr:from>
    <xdr:to>
      <xdr:col>19</xdr:col>
      <xdr:colOff>38100</xdr:colOff>
      <xdr:row>18</xdr:row>
      <xdr:rowOff>110238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4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95015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4843</xdr:rowOff>
    </xdr:from>
    <xdr:to>
      <xdr:col>15</xdr:col>
      <xdr:colOff>101600</xdr:colOff>
      <xdr:row>18</xdr:row>
      <xdr:rowOff>106443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38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91220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68845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58668</xdr:rowOff>
    </xdr:from>
    <xdr:to>
      <xdr:col>29</xdr:col>
      <xdr:colOff>127000</xdr:colOff>
      <xdr:row>38</xdr:row>
      <xdr:rowOff>118218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526268"/>
          <a:ext cx="647700" cy="59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118218</xdr:rowOff>
    </xdr:from>
    <xdr:to>
      <xdr:col>26</xdr:col>
      <xdr:colOff>50800</xdr:colOff>
      <xdr:row>38</xdr:row>
      <xdr:rowOff>144869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585818"/>
          <a:ext cx="698500" cy="2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144869</xdr:rowOff>
    </xdr:from>
    <xdr:to>
      <xdr:col>22</xdr:col>
      <xdr:colOff>114300</xdr:colOff>
      <xdr:row>38</xdr:row>
      <xdr:rowOff>150641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612469"/>
          <a:ext cx="698500" cy="5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133553</xdr:rowOff>
    </xdr:from>
    <xdr:to>
      <xdr:col>18</xdr:col>
      <xdr:colOff>177800</xdr:colOff>
      <xdr:row>38</xdr:row>
      <xdr:rowOff>150641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601153"/>
          <a:ext cx="698500" cy="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7868</xdr:rowOff>
    </xdr:from>
    <xdr:to>
      <xdr:col>29</xdr:col>
      <xdr:colOff>177800</xdr:colOff>
      <xdr:row>38</xdr:row>
      <xdr:rowOff>109468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47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259345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38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67418</xdr:rowOff>
    </xdr:from>
    <xdr:to>
      <xdr:col>26</xdr:col>
      <xdr:colOff>101600</xdr:colOff>
      <xdr:row>38</xdr:row>
      <xdr:rowOff>169018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53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153795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62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94069</xdr:rowOff>
    </xdr:from>
    <xdr:to>
      <xdr:col>22</xdr:col>
      <xdr:colOff>165100</xdr:colOff>
      <xdr:row>39</xdr:row>
      <xdr:rowOff>24219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56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8996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64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99841</xdr:rowOff>
    </xdr:from>
    <xdr:to>
      <xdr:col>19</xdr:col>
      <xdr:colOff>38100</xdr:colOff>
      <xdr:row>39</xdr:row>
      <xdr:rowOff>29991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56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14768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65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82753</xdr:rowOff>
    </xdr:from>
    <xdr:to>
      <xdr:col>15</xdr:col>
      <xdr:colOff>101600</xdr:colOff>
      <xdr:row>39</xdr:row>
      <xdr:rowOff>12903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55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169130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63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44,308
44,025
60.45
25,667,597
24,234,595
1,275,664
9,295,101
11,460,085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27814</xdr:rowOff>
    </xdr:from>
    <xdr:to>
      <xdr:col>24</xdr:col>
      <xdr:colOff>63500</xdr:colOff>
      <xdr:row>37</xdr:row>
      <xdr:rowOff>33136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71464"/>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33136</xdr:rowOff>
    </xdr:from>
    <xdr:to>
      <xdr:col>19</xdr:col>
      <xdr:colOff>177800</xdr:colOff>
      <xdr:row>37</xdr:row>
      <xdr:rowOff>52201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76786"/>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47414</xdr:rowOff>
    </xdr:from>
    <xdr:to>
      <xdr:col>15</xdr:col>
      <xdr:colOff>50800</xdr:colOff>
      <xdr:row>37</xdr:row>
      <xdr:rowOff>52201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91064"/>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46011</xdr:rowOff>
    </xdr:from>
    <xdr:to>
      <xdr:col>10</xdr:col>
      <xdr:colOff>114300</xdr:colOff>
      <xdr:row>37</xdr:row>
      <xdr:rowOff>47414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89661"/>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148464</xdr:rowOff>
    </xdr:from>
    <xdr:to>
      <xdr:col>24</xdr:col>
      <xdr:colOff>114300</xdr:colOff>
      <xdr:row>37</xdr:row>
      <xdr:rowOff>78614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63391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153786</xdr:rowOff>
    </xdr:from>
    <xdr:to>
      <xdr:col>20</xdr:col>
      <xdr:colOff>38100</xdr:colOff>
      <xdr:row>37</xdr:row>
      <xdr:rowOff>83936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75063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1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1401</xdr:rowOff>
    </xdr:from>
    <xdr:to>
      <xdr:col>15</xdr:col>
      <xdr:colOff>101600</xdr:colOff>
      <xdr:row>37</xdr:row>
      <xdr:rowOff>103001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94128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168064</xdr:rowOff>
    </xdr:from>
    <xdr:to>
      <xdr:col>10</xdr:col>
      <xdr:colOff>165100</xdr:colOff>
      <xdr:row>37</xdr:row>
      <xdr:rowOff>98214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89341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3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166661</xdr:rowOff>
    </xdr:from>
    <xdr:to>
      <xdr:col>6</xdr:col>
      <xdr:colOff>38100</xdr:colOff>
      <xdr:row>37</xdr:row>
      <xdr:rowOff>96811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87938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120704</xdr:rowOff>
    </xdr:from>
    <xdr:to>
      <xdr:col>24</xdr:col>
      <xdr:colOff>63500</xdr:colOff>
      <xdr:row>57</xdr:row>
      <xdr:rowOff>161548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3354"/>
          <a:ext cx="8382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69215</xdr:rowOff>
    </xdr:from>
    <xdr:to>
      <xdr:col>19</xdr:col>
      <xdr:colOff>177800</xdr:colOff>
      <xdr:row>57</xdr:row>
      <xdr:rowOff>161548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41865"/>
          <a:ext cx="889000" cy="9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69215</xdr:rowOff>
    </xdr:from>
    <xdr:to>
      <xdr:col>15</xdr:col>
      <xdr:colOff>50800</xdr:colOff>
      <xdr:row>57</xdr:row>
      <xdr:rowOff>120410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41865"/>
          <a:ext cx="889000" cy="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120410</xdr:rowOff>
    </xdr:from>
    <xdr:to>
      <xdr:col>10</xdr:col>
      <xdr:colOff>114300</xdr:colOff>
      <xdr:row>58</xdr:row>
      <xdr:rowOff>32617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93060"/>
          <a:ext cx="889000" cy="8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148658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69904</xdr:rowOff>
    </xdr:from>
    <xdr:to>
      <xdr:col>24</xdr:col>
      <xdr:colOff>114300</xdr:colOff>
      <xdr:row>58</xdr:row>
      <xdr:rowOff>54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48331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110748</xdr:rowOff>
    </xdr:from>
    <xdr:to>
      <xdr:col>20</xdr:col>
      <xdr:colOff>38100</xdr:colOff>
      <xdr:row>58</xdr:row>
      <xdr:rowOff>40898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32025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18415</xdr:rowOff>
    </xdr:from>
    <xdr:to>
      <xdr:col>15</xdr:col>
      <xdr:colOff>101600</xdr:colOff>
      <xdr:row>57</xdr:row>
      <xdr:rowOff>120015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111142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69610</xdr:rowOff>
    </xdr:from>
    <xdr:to>
      <xdr:col>10</xdr:col>
      <xdr:colOff>165100</xdr:colOff>
      <xdr:row>57</xdr:row>
      <xdr:rowOff>171210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162337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153267</xdr:rowOff>
    </xdr:from>
    <xdr:to>
      <xdr:col>6</xdr:col>
      <xdr:colOff>38100</xdr:colOff>
      <xdr:row>58</xdr:row>
      <xdr:rowOff>83417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74544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130305</xdr:rowOff>
    </xdr:from>
    <xdr:to>
      <xdr:col>24</xdr:col>
      <xdr:colOff>63500</xdr:colOff>
      <xdr:row>77</xdr:row>
      <xdr:rowOff>146397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31955"/>
          <a:ext cx="8382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130305</xdr:rowOff>
    </xdr:from>
    <xdr:to>
      <xdr:col>19</xdr:col>
      <xdr:colOff>177800</xdr:colOff>
      <xdr:row>77</xdr:row>
      <xdr:rowOff>158559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31955"/>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150216</xdr:rowOff>
    </xdr:from>
    <xdr:to>
      <xdr:col>15</xdr:col>
      <xdr:colOff>50800</xdr:colOff>
      <xdr:row>77</xdr:row>
      <xdr:rowOff>158559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51866"/>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150216</xdr:rowOff>
    </xdr:from>
    <xdr:to>
      <xdr:col>10</xdr:col>
      <xdr:colOff>114300</xdr:colOff>
      <xdr:row>77</xdr:row>
      <xdr:rowOff>157166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5186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49108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95597</xdr:rowOff>
    </xdr:from>
    <xdr:to>
      <xdr:col>24</xdr:col>
      <xdr:colOff>114300</xdr:colOff>
      <xdr:row>78</xdr:row>
      <xdr:rowOff>25747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118474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4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79505</xdr:rowOff>
    </xdr:from>
    <xdr:to>
      <xdr:col>20</xdr:col>
      <xdr:colOff>38100</xdr:colOff>
      <xdr:row>78</xdr:row>
      <xdr:rowOff>9655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26182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05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107759</xdr:rowOff>
    </xdr:from>
    <xdr:to>
      <xdr:col>15</xdr:col>
      <xdr:colOff>101600</xdr:colOff>
      <xdr:row>78</xdr:row>
      <xdr:rowOff>37909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54436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8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99416</xdr:rowOff>
    </xdr:from>
    <xdr:to>
      <xdr:col>10</xdr:col>
      <xdr:colOff>165100</xdr:colOff>
      <xdr:row>78</xdr:row>
      <xdr:rowOff>29566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46093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106366</xdr:rowOff>
    </xdr:from>
    <xdr:to>
      <xdr:col>6</xdr:col>
      <xdr:colOff>38100</xdr:colOff>
      <xdr:row>78</xdr:row>
      <xdr:rowOff>36516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27643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10702</xdr:rowOff>
    </xdr:from>
    <xdr:to>
      <xdr:col>24</xdr:col>
      <xdr:colOff>63500</xdr:colOff>
      <xdr:row>98</xdr:row>
      <xdr:rowOff>24820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12802"/>
          <a:ext cx="8382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10702</xdr:rowOff>
    </xdr:from>
    <xdr:to>
      <xdr:col>19</xdr:col>
      <xdr:colOff>177800</xdr:colOff>
      <xdr:row>98</xdr:row>
      <xdr:rowOff>15677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12802"/>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15677</xdr:rowOff>
    </xdr:from>
    <xdr:to>
      <xdr:col>15</xdr:col>
      <xdr:colOff>50800</xdr:colOff>
      <xdr:row>98</xdr:row>
      <xdr:rowOff>46424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1777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44777</xdr:rowOff>
    </xdr:from>
    <xdr:to>
      <xdr:col>10</xdr:col>
      <xdr:colOff>114300</xdr:colOff>
      <xdr:row>98</xdr:row>
      <xdr:rowOff>46424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46877"/>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145470</xdr:rowOff>
    </xdr:from>
    <xdr:to>
      <xdr:col>24</xdr:col>
      <xdr:colOff>114300</xdr:colOff>
      <xdr:row>98</xdr:row>
      <xdr:rowOff>75620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123897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131352</xdr:rowOff>
    </xdr:from>
    <xdr:to>
      <xdr:col>20</xdr:col>
      <xdr:colOff>38100</xdr:colOff>
      <xdr:row>98</xdr:row>
      <xdr:rowOff>61502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52629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136327</xdr:rowOff>
    </xdr:from>
    <xdr:to>
      <xdr:col>15</xdr:col>
      <xdr:colOff>101600</xdr:colOff>
      <xdr:row>98</xdr:row>
      <xdr:rowOff>66477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57604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167074</xdr:rowOff>
    </xdr:from>
    <xdr:to>
      <xdr:col>10</xdr:col>
      <xdr:colOff>165100</xdr:colOff>
      <xdr:row>98</xdr:row>
      <xdr:rowOff>97224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88351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165427</xdr:rowOff>
    </xdr:from>
    <xdr:to>
      <xdr:col>6</xdr:col>
      <xdr:colOff>38100</xdr:colOff>
      <xdr:row>98</xdr:row>
      <xdr:rowOff>95577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86704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30574</xdr:rowOff>
    </xdr:from>
    <xdr:to>
      <xdr:col>55</xdr:col>
      <xdr:colOff>0</xdr:colOff>
      <xdr:row>36</xdr:row>
      <xdr:rowOff>27983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688424"/>
          <a:ext cx="838200" cy="5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27983</xdr:rowOff>
    </xdr:from>
    <xdr:to>
      <xdr:col>50</xdr:col>
      <xdr:colOff>114300</xdr:colOff>
      <xdr:row>37</xdr:row>
      <xdr:rowOff>104778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00183"/>
          <a:ext cx="889000" cy="2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111491</xdr:rowOff>
    </xdr:from>
    <xdr:to>
      <xdr:col>45</xdr:col>
      <xdr:colOff>177800</xdr:colOff>
      <xdr:row>37</xdr:row>
      <xdr:rowOff>104778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12241"/>
          <a:ext cx="889000" cy="3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111491</xdr:rowOff>
    </xdr:from>
    <xdr:to>
      <xdr:col>41</xdr:col>
      <xdr:colOff>50800</xdr:colOff>
      <xdr:row>36</xdr:row>
      <xdr:rowOff>140584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12241"/>
          <a:ext cx="889000" cy="2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155849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151224</xdr:rowOff>
    </xdr:from>
    <xdr:to>
      <xdr:col>55</xdr:col>
      <xdr:colOff>50800</xdr:colOff>
      <xdr:row>33</xdr:row>
      <xdr:rowOff>81374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6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2651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48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148633</xdr:rowOff>
    </xdr:from>
    <xdr:to>
      <xdr:col>50</xdr:col>
      <xdr:colOff>165100</xdr:colOff>
      <xdr:row>36</xdr:row>
      <xdr:rowOff>78783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95310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59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53978</xdr:rowOff>
    </xdr:from>
    <xdr:to>
      <xdr:col>46</xdr:col>
      <xdr:colOff>38100</xdr:colOff>
      <xdr:row>37</xdr:row>
      <xdr:rowOff>155578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146704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60691</xdr:rowOff>
    </xdr:from>
    <xdr:to>
      <xdr:col>41</xdr:col>
      <xdr:colOff>101600</xdr:colOff>
      <xdr:row>35</xdr:row>
      <xdr:rowOff>162291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7368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5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89784</xdr:rowOff>
    </xdr:from>
    <xdr:to>
      <xdr:col>36</xdr:col>
      <xdr:colOff>165100</xdr:colOff>
      <xdr:row>37</xdr:row>
      <xdr:rowOff>19934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11061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38636</xdr:rowOff>
    </xdr:from>
    <xdr:to>
      <xdr:col>55</xdr:col>
      <xdr:colOff>0</xdr:colOff>
      <xdr:row>56</xdr:row>
      <xdr:rowOff>144204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468386"/>
          <a:ext cx="838200" cy="27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110563</xdr:rowOff>
    </xdr:from>
    <xdr:to>
      <xdr:col>50</xdr:col>
      <xdr:colOff>114300</xdr:colOff>
      <xdr:row>55</xdr:row>
      <xdr:rowOff>38636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368863"/>
          <a:ext cx="889000" cy="9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110563</xdr:rowOff>
    </xdr:from>
    <xdr:to>
      <xdr:col>45</xdr:col>
      <xdr:colOff>177800</xdr:colOff>
      <xdr:row>54</xdr:row>
      <xdr:rowOff>145831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368863"/>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13741</xdr:rowOff>
    </xdr:from>
    <xdr:to>
      <xdr:col>41</xdr:col>
      <xdr:colOff>50800</xdr:colOff>
      <xdr:row>54</xdr:row>
      <xdr:rowOff>145831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8757691"/>
          <a:ext cx="889000" cy="64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61717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93404</xdr:rowOff>
    </xdr:from>
    <xdr:to>
      <xdr:col>55</xdr:col>
      <xdr:colOff>50800</xdr:colOff>
      <xdr:row>57</xdr:row>
      <xdr:rowOff>23554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116281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159286</xdr:rowOff>
    </xdr:from>
    <xdr:to>
      <xdr:col>50</xdr:col>
      <xdr:colOff>165100</xdr:colOff>
      <xdr:row>55</xdr:row>
      <xdr:rowOff>89436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105963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19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59763</xdr:rowOff>
    </xdr:from>
    <xdr:to>
      <xdr:col>46</xdr:col>
      <xdr:colOff>38100</xdr:colOff>
      <xdr:row>54</xdr:row>
      <xdr:rowOff>161363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3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6440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09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95031</xdr:rowOff>
    </xdr:from>
    <xdr:to>
      <xdr:col>41</xdr:col>
      <xdr:colOff>101600</xdr:colOff>
      <xdr:row>55</xdr:row>
      <xdr:rowOff>25181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41708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1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134391</xdr:rowOff>
    </xdr:from>
    <xdr:to>
      <xdr:col>36</xdr:col>
      <xdr:colOff>165100</xdr:colOff>
      <xdr:row>51</xdr:row>
      <xdr:rowOff>64541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87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81068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48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52877</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25827"/>
          <a:ext cx="1270" cy="1286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171004</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52877</xdr:rowOff>
    </xdr:from>
    <xdr:to>
      <xdr:col>55</xdr:col>
      <xdr:colOff>88900</xdr:colOff>
      <xdr:row>71</xdr:row>
      <xdr:rowOff>52877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2622</xdr:rowOff>
    </xdr:from>
    <xdr:to>
      <xdr:col>55</xdr:col>
      <xdr:colOff>0</xdr:colOff>
      <xdr:row>75</xdr:row>
      <xdr:rowOff>164545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518472"/>
          <a:ext cx="838200" cy="50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109948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1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131521</xdr:rowOff>
    </xdr:from>
    <xdr:to>
      <xdr:col>55</xdr:col>
      <xdr:colOff>50800</xdr:colOff>
      <xdr:row>78</xdr:row>
      <xdr:rowOff>61671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120507</xdr:rowOff>
    </xdr:from>
    <xdr:to>
      <xdr:col>50</xdr:col>
      <xdr:colOff>114300</xdr:colOff>
      <xdr:row>73</xdr:row>
      <xdr:rowOff>2622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293457"/>
          <a:ext cx="889000" cy="2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106694</xdr:rowOff>
    </xdr:from>
    <xdr:to>
      <xdr:col>50</xdr:col>
      <xdr:colOff>165100</xdr:colOff>
      <xdr:row>78</xdr:row>
      <xdr:rowOff>36844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0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27971</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120507</xdr:rowOff>
    </xdr:from>
    <xdr:to>
      <xdr:col>45</xdr:col>
      <xdr:colOff>177800</xdr:colOff>
      <xdr:row>72</xdr:row>
      <xdr:rowOff>127337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293457"/>
          <a:ext cx="889000" cy="17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133862</xdr:rowOff>
    </xdr:from>
    <xdr:to>
      <xdr:col>46</xdr:col>
      <xdr:colOff>38100</xdr:colOff>
      <xdr:row>78</xdr:row>
      <xdr:rowOff>64012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55139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2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101130</xdr:rowOff>
    </xdr:from>
    <xdr:to>
      <xdr:col>41</xdr:col>
      <xdr:colOff>50800</xdr:colOff>
      <xdr:row>72</xdr:row>
      <xdr:rowOff>127337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102630"/>
          <a:ext cx="889000" cy="36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660</xdr:rowOff>
    </xdr:from>
    <xdr:to>
      <xdr:col>41</xdr:col>
      <xdr:colOff>101600</xdr:colOff>
      <xdr:row>77</xdr:row>
      <xdr:rowOff>102260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93387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113744</xdr:rowOff>
    </xdr:from>
    <xdr:to>
      <xdr:col>55</xdr:col>
      <xdr:colOff>50800</xdr:colOff>
      <xdr:row>76</xdr:row>
      <xdr:rowOff>43895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972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136621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8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123272</xdr:rowOff>
    </xdr:from>
    <xdr:to>
      <xdr:col>50</xdr:col>
      <xdr:colOff>165100</xdr:colOff>
      <xdr:row>73</xdr:row>
      <xdr:rowOff>53422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4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69949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24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69707</xdr:rowOff>
    </xdr:from>
    <xdr:to>
      <xdr:col>46</xdr:col>
      <xdr:colOff>38100</xdr:colOff>
      <xdr:row>71</xdr:row>
      <xdr:rowOff>171307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2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16384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201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76537</xdr:rowOff>
    </xdr:from>
    <xdr:to>
      <xdr:col>41</xdr:col>
      <xdr:colOff>101600</xdr:colOff>
      <xdr:row>73</xdr:row>
      <xdr:rowOff>6687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42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23214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19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50330</xdr:rowOff>
    </xdr:from>
    <xdr:to>
      <xdr:col>36</xdr:col>
      <xdr:colOff>165100</xdr:colOff>
      <xdr:row>70</xdr:row>
      <xdr:rowOff>151930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0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168457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182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110119</xdr:rowOff>
    </xdr:from>
    <xdr:to>
      <xdr:col>55</xdr:col>
      <xdr:colOff>0</xdr:colOff>
      <xdr:row>97</xdr:row>
      <xdr:rowOff>137826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740769"/>
          <a:ext cx="8382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110119</xdr:rowOff>
    </xdr:from>
    <xdr:to>
      <xdr:col>50</xdr:col>
      <xdr:colOff>114300</xdr:colOff>
      <xdr:row>97</xdr:row>
      <xdr:rowOff>124464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740769"/>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124464</xdr:rowOff>
    </xdr:from>
    <xdr:to>
      <xdr:col>45</xdr:col>
      <xdr:colOff>177800</xdr:colOff>
      <xdr:row>97</xdr:row>
      <xdr:rowOff>138992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55114"/>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135499</xdr:rowOff>
    </xdr:from>
    <xdr:to>
      <xdr:col>41</xdr:col>
      <xdr:colOff>50800</xdr:colOff>
      <xdr:row>97</xdr:row>
      <xdr:rowOff>138992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766149"/>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87026</xdr:rowOff>
    </xdr:from>
    <xdr:to>
      <xdr:col>55</xdr:col>
      <xdr:colOff>50800</xdr:colOff>
      <xdr:row>98</xdr:row>
      <xdr:rowOff>17176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1953</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59319</xdr:rowOff>
    </xdr:from>
    <xdr:to>
      <xdr:col>50</xdr:col>
      <xdr:colOff>165100</xdr:colOff>
      <xdr:row>97</xdr:row>
      <xdr:rowOff>160919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152046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73664</xdr:rowOff>
    </xdr:from>
    <xdr:to>
      <xdr:col>46</xdr:col>
      <xdr:colOff>38100</xdr:colOff>
      <xdr:row>98</xdr:row>
      <xdr:rowOff>3814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166391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9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88192</xdr:rowOff>
    </xdr:from>
    <xdr:to>
      <xdr:col>41</xdr:col>
      <xdr:colOff>101600</xdr:colOff>
      <xdr:row>98</xdr:row>
      <xdr:rowOff>18342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8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84699</xdr:rowOff>
    </xdr:from>
    <xdr:to>
      <xdr:col>36</xdr:col>
      <xdr:colOff>165100</xdr:colOff>
      <xdr:row>98</xdr:row>
      <xdr:rowOff>14849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61404</xdr:rowOff>
    </xdr:from>
    <xdr:to>
      <xdr:col>85</xdr:col>
      <xdr:colOff>127000</xdr:colOff>
      <xdr:row>38</xdr:row>
      <xdr:rowOff>26040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5719254"/>
          <a:ext cx="838200" cy="82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61404</xdr:rowOff>
    </xdr:from>
    <xdr:to>
      <xdr:col>81</xdr:col>
      <xdr:colOff>50800</xdr:colOff>
      <xdr:row>37</xdr:row>
      <xdr:rowOff>48717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5719254"/>
          <a:ext cx="889000" cy="6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144729</xdr:rowOff>
    </xdr:from>
    <xdr:to>
      <xdr:col>76</xdr:col>
      <xdr:colOff>114300</xdr:colOff>
      <xdr:row>37</xdr:row>
      <xdr:rowOff>48717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5802579"/>
          <a:ext cx="8890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144729</xdr:rowOff>
    </xdr:from>
    <xdr:to>
      <xdr:col>71</xdr:col>
      <xdr:colOff>177800</xdr:colOff>
      <xdr:row>37</xdr:row>
      <xdr:rowOff>68285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5802579"/>
          <a:ext cx="889000" cy="60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103423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167660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146690</xdr:rowOff>
    </xdr:from>
    <xdr:to>
      <xdr:col>85</xdr:col>
      <xdr:colOff>177800</xdr:colOff>
      <xdr:row>38</xdr:row>
      <xdr:rowOff>76840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4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10604</xdr:rowOff>
    </xdr:from>
    <xdr:to>
      <xdr:col>81</xdr:col>
      <xdr:colOff>101600</xdr:colOff>
      <xdr:row>33</xdr:row>
      <xdr:rowOff>112204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6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128731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54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169367</xdr:rowOff>
    </xdr:from>
    <xdr:to>
      <xdr:col>76</xdr:col>
      <xdr:colOff>165100</xdr:colOff>
      <xdr:row>37</xdr:row>
      <xdr:rowOff>99517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116044</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93929</xdr:rowOff>
    </xdr:from>
    <xdr:to>
      <xdr:col>72</xdr:col>
      <xdr:colOff>38100</xdr:colOff>
      <xdr:row>34</xdr:row>
      <xdr:rowOff>24079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40606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5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17485</xdr:rowOff>
    </xdr:from>
    <xdr:to>
      <xdr:col>67</xdr:col>
      <xdr:colOff>101600</xdr:colOff>
      <xdr:row>37</xdr:row>
      <xdr:rowOff>119085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3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135612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1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13421</xdr:rowOff>
    </xdr:from>
    <xdr:to>
      <xdr:col>85</xdr:col>
      <xdr:colOff>127000</xdr:colOff>
      <xdr:row>78</xdr:row>
      <xdr:rowOff>46188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86521"/>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13421</xdr:rowOff>
    </xdr:from>
    <xdr:to>
      <xdr:col>81</xdr:col>
      <xdr:colOff>50800</xdr:colOff>
      <xdr:row>78</xdr:row>
      <xdr:rowOff>45608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86521"/>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42759</xdr:rowOff>
    </xdr:from>
    <xdr:to>
      <xdr:col>76</xdr:col>
      <xdr:colOff>114300</xdr:colOff>
      <xdr:row>78</xdr:row>
      <xdr:rowOff>45608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15859"/>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18611</xdr:rowOff>
    </xdr:from>
    <xdr:to>
      <xdr:col>71</xdr:col>
      <xdr:colOff>177800</xdr:colOff>
      <xdr:row>78</xdr:row>
      <xdr:rowOff>42759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91711"/>
          <a:ext cx="889000" cy="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166838</xdr:rowOff>
    </xdr:from>
    <xdr:to>
      <xdr:col>85</xdr:col>
      <xdr:colOff>177800</xdr:colOff>
      <xdr:row>78</xdr:row>
      <xdr:rowOff>96988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81765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134071</xdr:rowOff>
    </xdr:from>
    <xdr:to>
      <xdr:col>81</xdr:col>
      <xdr:colOff>101600</xdr:colOff>
      <xdr:row>78</xdr:row>
      <xdr:rowOff>64221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55348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2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166258</xdr:rowOff>
    </xdr:from>
    <xdr:to>
      <xdr:col>76</xdr:col>
      <xdr:colOff>165100</xdr:colOff>
      <xdr:row>78</xdr:row>
      <xdr:rowOff>96408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87535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163409</xdr:rowOff>
    </xdr:from>
    <xdr:to>
      <xdr:col>72</xdr:col>
      <xdr:colOff>38100</xdr:colOff>
      <xdr:row>78</xdr:row>
      <xdr:rowOff>93559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84686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139261</xdr:rowOff>
    </xdr:from>
    <xdr:to>
      <xdr:col>67</xdr:col>
      <xdr:colOff>101600</xdr:colOff>
      <xdr:row>78</xdr:row>
      <xdr:rowOff>69411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60538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3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138292</xdr:rowOff>
    </xdr:from>
    <xdr:to>
      <xdr:col>85</xdr:col>
      <xdr:colOff>126364</xdr:colOff>
      <xdr:row>98</xdr:row>
      <xdr:rowOff>129911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6083142"/>
          <a:ext cx="1269" cy="84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133738</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3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129911</xdr:rowOff>
    </xdr:from>
    <xdr:to>
      <xdr:col>86</xdr:col>
      <xdr:colOff>25400</xdr:colOff>
      <xdr:row>98</xdr:row>
      <xdr:rowOff>129911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84969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85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138292</xdr:rowOff>
    </xdr:from>
    <xdr:to>
      <xdr:col>86</xdr:col>
      <xdr:colOff>25400</xdr:colOff>
      <xdr:row>93</xdr:row>
      <xdr:rowOff>138292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08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71152</xdr:rowOff>
    </xdr:from>
    <xdr:to>
      <xdr:col>85</xdr:col>
      <xdr:colOff>127000</xdr:colOff>
      <xdr:row>98</xdr:row>
      <xdr:rowOff>50898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01802"/>
          <a:ext cx="8382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154089</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84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4212</xdr:rowOff>
    </xdr:from>
    <xdr:to>
      <xdr:col>85</xdr:col>
      <xdr:colOff>177800</xdr:colOff>
      <xdr:row>98</xdr:row>
      <xdr:rowOff>105812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71152</xdr:rowOff>
    </xdr:from>
    <xdr:to>
      <xdr:col>81</xdr:col>
      <xdr:colOff>50800</xdr:colOff>
      <xdr:row>98</xdr:row>
      <xdr:rowOff>34558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01802"/>
          <a:ext cx="889000" cy="1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19949</xdr:rowOff>
    </xdr:from>
    <xdr:to>
      <xdr:col>81</xdr:col>
      <xdr:colOff>101600</xdr:colOff>
      <xdr:row>98</xdr:row>
      <xdr:rowOff>121549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2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112676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151637</xdr:rowOff>
    </xdr:from>
    <xdr:to>
      <xdr:col>76</xdr:col>
      <xdr:colOff>114300</xdr:colOff>
      <xdr:row>98</xdr:row>
      <xdr:rowOff>34558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610837"/>
          <a:ext cx="889000" cy="2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10838</xdr:rowOff>
    </xdr:from>
    <xdr:to>
      <xdr:col>76</xdr:col>
      <xdr:colOff>165100</xdr:colOff>
      <xdr:row>98</xdr:row>
      <xdr:rowOff>112438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103565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114097</xdr:rowOff>
    </xdr:from>
    <xdr:to>
      <xdr:col>71</xdr:col>
      <xdr:colOff>177800</xdr:colOff>
      <xdr:row>96</xdr:row>
      <xdr:rowOff>151637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5716047"/>
          <a:ext cx="889000" cy="89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26744</xdr:rowOff>
    </xdr:from>
    <xdr:to>
      <xdr:col>72</xdr:col>
      <xdr:colOff>38100</xdr:colOff>
      <xdr:row>98</xdr:row>
      <xdr:rowOff>128344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2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119471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119656</xdr:rowOff>
    </xdr:from>
    <xdr:to>
      <xdr:col>67</xdr:col>
      <xdr:colOff>101600</xdr:colOff>
      <xdr:row>98</xdr:row>
      <xdr:rowOff>49806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40933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xdr:rowOff>
    </xdr:from>
    <xdr:to>
      <xdr:col>85</xdr:col>
      <xdr:colOff>177800</xdr:colOff>
      <xdr:row>98</xdr:row>
      <xdr:rowOff>101698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130925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20352</xdr:rowOff>
    </xdr:from>
    <xdr:to>
      <xdr:col>81</xdr:col>
      <xdr:colOff>101600</xdr:colOff>
      <xdr:row>97</xdr:row>
      <xdr:rowOff>121952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138479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155208</xdr:rowOff>
    </xdr:from>
    <xdr:to>
      <xdr:col>76</xdr:col>
      <xdr:colOff>165100</xdr:colOff>
      <xdr:row>98</xdr:row>
      <xdr:rowOff>85358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100837</xdr:rowOff>
    </xdr:from>
    <xdr:to>
      <xdr:col>72</xdr:col>
      <xdr:colOff>38100</xdr:colOff>
      <xdr:row>97</xdr:row>
      <xdr:rowOff>30987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47514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3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63297</xdr:rowOff>
    </xdr:from>
    <xdr:to>
      <xdr:col>67</xdr:col>
      <xdr:colOff>101600</xdr:colOff>
      <xdr:row>91</xdr:row>
      <xdr:rowOff>164897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6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9974</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54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33554</xdr:rowOff>
    </xdr:from>
    <xdr:to>
      <xdr:col>116</xdr:col>
      <xdr:colOff>63500</xdr:colOff>
      <xdr:row>39</xdr:row>
      <xdr:rowOff>37326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20104"/>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30087</xdr:rowOff>
    </xdr:from>
    <xdr:to>
      <xdr:col>111</xdr:col>
      <xdr:colOff>177800</xdr:colOff>
      <xdr:row>39</xdr:row>
      <xdr:rowOff>33554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1663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26315</xdr:rowOff>
    </xdr:from>
    <xdr:to>
      <xdr:col>107</xdr:col>
      <xdr:colOff>50800</xdr:colOff>
      <xdr:row>39</xdr:row>
      <xdr:rowOff>30087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1286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23761</xdr:rowOff>
    </xdr:from>
    <xdr:to>
      <xdr:col>102</xdr:col>
      <xdr:colOff>114300</xdr:colOff>
      <xdr:row>39</xdr:row>
      <xdr:rowOff>26315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10311"/>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157976</xdr:rowOff>
    </xdr:from>
    <xdr:to>
      <xdr:col>116</xdr:col>
      <xdr:colOff>114300</xdr:colOff>
      <xdr:row>39</xdr:row>
      <xdr:rowOff>88126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72903</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8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154204</xdr:rowOff>
    </xdr:from>
    <xdr:to>
      <xdr:col>112</xdr:col>
      <xdr:colOff>38100</xdr:colOff>
      <xdr:row>39</xdr:row>
      <xdr:rowOff>84354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75481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7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150737</xdr:rowOff>
    </xdr:from>
    <xdr:to>
      <xdr:col>107</xdr:col>
      <xdr:colOff>101600</xdr:colOff>
      <xdr:row>39</xdr:row>
      <xdr:rowOff>80887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72014</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146965</xdr:rowOff>
    </xdr:from>
    <xdr:to>
      <xdr:col>102</xdr:col>
      <xdr:colOff>165100</xdr:colOff>
      <xdr:row>39</xdr:row>
      <xdr:rowOff>77115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68242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144411</xdr:rowOff>
    </xdr:from>
    <xdr:to>
      <xdr:col>98</xdr:col>
      <xdr:colOff>38100</xdr:colOff>
      <xdr:row>39</xdr:row>
      <xdr:rowOff>74561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65688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5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119812</xdr:rowOff>
    </xdr:from>
    <xdr:to>
      <xdr:col>116</xdr:col>
      <xdr:colOff>63500</xdr:colOff>
      <xdr:row>58</xdr:row>
      <xdr:rowOff>164878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721012"/>
          <a:ext cx="838200" cy="3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39960</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84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164878</xdr:rowOff>
    </xdr:from>
    <xdr:to>
      <xdr:col>111</xdr:col>
      <xdr:colOff>177800</xdr:colOff>
      <xdr:row>58</xdr:row>
      <xdr:rowOff>165629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0897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71153</xdr:rowOff>
    </xdr:from>
    <xdr:to>
      <xdr:col>107</xdr:col>
      <xdr:colOff>50800</xdr:colOff>
      <xdr:row>58</xdr:row>
      <xdr:rowOff>165629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843803"/>
          <a:ext cx="889000" cy="2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71153</xdr:rowOff>
    </xdr:from>
    <xdr:to>
      <xdr:col>102</xdr:col>
      <xdr:colOff>114300</xdr:colOff>
      <xdr:row>58</xdr:row>
      <xdr:rowOff>154820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843803"/>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102988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69012</xdr:rowOff>
    </xdr:from>
    <xdr:to>
      <xdr:col>116</xdr:col>
      <xdr:colOff>114300</xdr:colOff>
      <xdr:row>56</xdr:row>
      <xdr:rowOff>170612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6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91889</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5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114078</xdr:rowOff>
    </xdr:from>
    <xdr:to>
      <xdr:col>112</xdr:col>
      <xdr:colOff>38100</xdr:colOff>
      <xdr:row>59</xdr:row>
      <xdr:rowOff>44228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35355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114829</xdr:rowOff>
    </xdr:from>
    <xdr:to>
      <xdr:col>107</xdr:col>
      <xdr:colOff>101600</xdr:colOff>
      <xdr:row>59</xdr:row>
      <xdr:rowOff>44979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36106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5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20353</xdr:rowOff>
    </xdr:from>
    <xdr:to>
      <xdr:col>102</xdr:col>
      <xdr:colOff>165100</xdr:colOff>
      <xdr:row>57</xdr:row>
      <xdr:rowOff>121953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7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138480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5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104020</xdr:rowOff>
    </xdr:from>
    <xdr:to>
      <xdr:col>98</xdr:col>
      <xdr:colOff>38100</xdr:colOff>
      <xdr:row>59</xdr:row>
      <xdr:rowOff>34170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25297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3093</xdr:rowOff>
    </xdr:from>
    <xdr:to>
      <xdr:col>116</xdr:col>
      <xdr:colOff>62864</xdr:colOff>
      <xdr:row>79</xdr:row>
      <xdr:rowOff>32258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518943"/>
          <a:ext cx="1269" cy="105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36085</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32258</xdr:rowOff>
    </xdr:from>
    <xdr:to>
      <xdr:col>116</xdr:col>
      <xdr:colOff>152400</xdr:colOff>
      <xdr:row>79</xdr:row>
      <xdr:rowOff>32258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7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121220</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9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3093</xdr:rowOff>
    </xdr:from>
    <xdr:to>
      <xdr:col>116</xdr:col>
      <xdr:colOff>152400</xdr:colOff>
      <xdr:row>73</xdr:row>
      <xdr:rowOff>3093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51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63205</xdr:rowOff>
    </xdr:from>
    <xdr:to>
      <xdr:col>116</xdr:col>
      <xdr:colOff>63500</xdr:colOff>
      <xdr:row>77</xdr:row>
      <xdr:rowOff>97704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93405"/>
          <a:ext cx="838200" cy="20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132726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334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154299</xdr:rowOff>
    </xdr:from>
    <xdr:to>
      <xdr:col>116</xdr:col>
      <xdr:colOff>114300</xdr:colOff>
      <xdr:row>78</xdr:row>
      <xdr:rowOff>84449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3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63205</xdr:rowOff>
    </xdr:from>
    <xdr:to>
      <xdr:col>111</xdr:col>
      <xdr:colOff>177800</xdr:colOff>
      <xdr:row>78</xdr:row>
      <xdr:rowOff>140663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93405"/>
          <a:ext cx="889000" cy="4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144869</xdr:rowOff>
    </xdr:from>
    <xdr:to>
      <xdr:col>112</xdr:col>
      <xdr:colOff>38100</xdr:colOff>
      <xdr:row>78</xdr:row>
      <xdr:rowOff>75019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3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66146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43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153006</xdr:rowOff>
    </xdr:from>
    <xdr:to>
      <xdr:col>107</xdr:col>
      <xdr:colOff>50800</xdr:colOff>
      <xdr:row>78</xdr:row>
      <xdr:rowOff>140663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154506"/>
          <a:ext cx="889000" cy="13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147441</xdr:rowOff>
    </xdr:from>
    <xdr:to>
      <xdr:col>107</xdr:col>
      <xdr:colOff>101600</xdr:colOff>
      <xdr:row>78</xdr:row>
      <xdr:rowOff>77591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34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94118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1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153006</xdr:rowOff>
    </xdr:from>
    <xdr:to>
      <xdr:col>102</xdr:col>
      <xdr:colOff>114300</xdr:colOff>
      <xdr:row>71</xdr:row>
      <xdr:rowOff>126956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154506"/>
          <a:ext cx="889000" cy="1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169635</xdr:rowOff>
    </xdr:from>
    <xdr:to>
      <xdr:col>102</xdr:col>
      <xdr:colOff>165100</xdr:colOff>
      <xdr:row>78</xdr:row>
      <xdr:rowOff>99785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90912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157908</xdr:rowOff>
    </xdr:from>
    <xdr:to>
      <xdr:col>98</xdr:col>
      <xdr:colOff>38100</xdr:colOff>
      <xdr:row>78</xdr:row>
      <xdr:rowOff>88058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35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79185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4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46904</xdr:rowOff>
    </xdr:from>
    <xdr:to>
      <xdr:col>116</xdr:col>
      <xdr:colOff>114300</xdr:colOff>
      <xdr:row>77</xdr:row>
      <xdr:rowOff>148504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69781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0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12405</xdr:rowOff>
    </xdr:from>
    <xdr:to>
      <xdr:col>112</xdr:col>
      <xdr:colOff>38100</xdr:colOff>
      <xdr:row>76</xdr:row>
      <xdr:rowOff>114005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130532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81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89863</xdr:rowOff>
    </xdr:from>
    <xdr:to>
      <xdr:col>107</xdr:col>
      <xdr:colOff>101600</xdr:colOff>
      <xdr:row>79</xdr:row>
      <xdr:rowOff>20013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4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11140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55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102206</xdr:rowOff>
    </xdr:from>
    <xdr:to>
      <xdr:col>102</xdr:col>
      <xdr:colOff>165100</xdr:colOff>
      <xdr:row>71</xdr:row>
      <xdr:rowOff>32356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1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48883</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187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76156</xdr:rowOff>
    </xdr:from>
    <xdr:to>
      <xdr:col>98</xdr:col>
      <xdr:colOff>38100</xdr:colOff>
      <xdr:row>72</xdr:row>
      <xdr:rowOff>6306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2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22833</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02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公債費は、</a:t>
          </a:r>
          <a:r>
            <a:rPr kumimoji="1" lang="en-US" altLang="ja-JP" sz="800">
              <a:latin typeface="ＭＳ Ｐゴシック" panose="020B0600070205080204" pitchFamily="50" charset="-128"/>
              <a:ea typeface="ＭＳ Ｐゴシック" panose="020B0600070205080204" pitchFamily="50" charset="-128"/>
            </a:rPr>
            <a:t>H19</a:t>
          </a:r>
          <a:r>
            <a:rPr kumimoji="1" lang="ja-JP" altLang="en-US" sz="800">
              <a:latin typeface="ＭＳ Ｐゴシック" panose="020B0600070205080204" pitchFamily="50" charset="-128"/>
              <a:ea typeface="ＭＳ Ｐゴシック" panose="020B0600070205080204" pitchFamily="50" charset="-128"/>
            </a:rPr>
            <a:t>年度新消防庁舎建設に係る一般単独債の大規模償還</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元利償還額</a:t>
          </a:r>
          <a:r>
            <a:rPr kumimoji="1" lang="en-US" altLang="ja-JP" sz="800">
              <a:latin typeface="ＭＳ Ｐゴシック" panose="020B0600070205080204" pitchFamily="50" charset="-128"/>
              <a:ea typeface="ＭＳ Ｐゴシック" panose="020B0600070205080204" pitchFamily="50" charset="-128"/>
            </a:rPr>
            <a:t>224,652</a:t>
          </a:r>
          <a:r>
            <a:rPr kumimoji="1" lang="ja-JP" altLang="en-US" sz="800">
              <a:latin typeface="ＭＳ Ｐゴシック" panose="020B0600070205080204" pitchFamily="50" charset="-128"/>
              <a:ea typeface="ＭＳ Ｐゴシック" panose="020B0600070205080204" pitchFamily="50" charset="-128"/>
            </a:rPr>
            <a:t>千円</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が</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にあったため、前年度比</a:t>
          </a:r>
          <a:r>
            <a:rPr kumimoji="1" lang="en-US" altLang="ja-JP" sz="800">
              <a:latin typeface="ＭＳ Ｐゴシック" panose="020B0600070205080204" pitchFamily="50" charset="-128"/>
              <a:ea typeface="ＭＳ Ｐゴシック" panose="020B0600070205080204" pitchFamily="50" charset="-128"/>
            </a:rPr>
            <a:t>16.0</a:t>
          </a:r>
          <a:r>
            <a:rPr kumimoji="1" lang="ja-JP" altLang="en-US" sz="800">
              <a:latin typeface="ＭＳ Ｐゴシック" panose="020B0600070205080204" pitchFamily="50" charset="-128"/>
              <a:ea typeface="ＭＳ Ｐゴシック" panose="020B0600070205080204" pitchFamily="50" charset="-128"/>
            </a:rPr>
            <a:t>％の減と大きな減となった。しかし、義務的経費全体は、公債費を除いて</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決算と比較して、あまり変化は見受けられなかった。</a:t>
          </a:r>
        </a:p>
        <a:p>
          <a:r>
            <a:rPr kumimoji="1" lang="ja-JP" altLang="en-US" sz="800">
              <a:latin typeface="ＭＳ Ｐゴシック" panose="020B0600070205080204" pitchFamily="50" charset="-128"/>
              <a:ea typeface="ＭＳ Ｐゴシック" panose="020B0600070205080204" pitchFamily="50" charset="-128"/>
            </a:rPr>
            <a:t>　投資的経費は、普通建設事業費の補助・単独とも減となり、全体においても</a:t>
          </a:r>
          <a:r>
            <a:rPr kumimoji="1" lang="en-US" altLang="ja-JP" sz="800">
              <a:latin typeface="ＭＳ Ｐゴシック" panose="020B0600070205080204" pitchFamily="50" charset="-128"/>
              <a:ea typeface="ＭＳ Ｐゴシック" panose="020B0600070205080204" pitchFamily="50" charset="-128"/>
            </a:rPr>
            <a:t>54.9</a:t>
          </a:r>
          <a:r>
            <a:rPr kumimoji="1" lang="ja-JP" altLang="en-US" sz="800">
              <a:latin typeface="ＭＳ Ｐゴシック" panose="020B0600070205080204" pitchFamily="50" charset="-128"/>
              <a:ea typeface="ＭＳ Ｐゴシック" panose="020B0600070205080204" pitchFamily="50" charset="-128"/>
            </a:rPr>
            <a:t>％の減となった。補助事業費では、</a:t>
          </a:r>
          <a:r>
            <a:rPr kumimoji="1" lang="en-US" altLang="ja-JP" sz="800">
              <a:latin typeface="ＭＳ Ｐゴシック" panose="020B0600070205080204" pitchFamily="50" charset="-128"/>
              <a:ea typeface="ＭＳ Ｐゴシック" panose="020B0600070205080204" pitchFamily="50" charset="-128"/>
            </a:rPr>
            <a:t>H30</a:t>
          </a:r>
          <a:r>
            <a:rPr kumimoji="1" lang="ja-JP" altLang="en-US" sz="800">
              <a:latin typeface="ＭＳ Ｐゴシック" panose="020B0600070205080204" pitchFamily="50" charset="-128"/>
              <a:ea typeface="ＭＳ Ｐゴシック" panose="020B0600070205080204" pitchFamily="50" charset="-128"/>
            </a:rPr>
            <a:t>において東保育所・東部地区子育て支援センター建設に係る公共施設再構築事業で増（</a:t>
          </a:r>
          <a:r>
            <a:rPr kumimoji="1" lang="en-US" altLang="ja-JP" sz="800">
              <a:latin typeface="ＭＳ Ｐゴシック" panose="020B0600070205080204" pitchFamily="50" charset="-128"/>
              <a:ea typeface="ＭＳ Ｐゴシック" panose="020B0600070205080204" pitchFamily="50" charset="-128"/>
            </a:rPr>
            <a:t>+245,536</a:t>
          </a:r>
          <a:r>
            <a:rPr kumimoji="1" lang="ja-JP" altLang="en-US" sz="800">
              <a:latin typeface="ＭＳ Ｐゴシック" panose="020B0600070205080204" pitchFamily="50" charset="-128"/>
              <a:ea typeface="ＭＳ Ｐゴシック" panose="020B0600070205080204" pitchFamily="50" charset="-128"/>
            </a:rPr>
            <a:t>千円）、中学校のトイレ洋式化工事で皆増（</a:t>
          </a:r>
          <a:r>
            <a:rPr kumimoji="1" lang="en-US" altLang="ja-JP" sz="800">
              <a:latin typeface="ＭＳ Ｐゴシック" panose="020B0600070205080204" pitchFamily="50" charset="-128"/>
              <a:ea typeface="ＭＳ Ｐゴシック" panose="020B0600070205080204" pitchFamily="50" charset="-128"/>
            </a:rPr>
            <a:t>+175,181</a:t>
          </a:r>
          <a:r>
            <a:rPr kumimoji="1" lang="ja-JP" altLang="en-US" sz="800">
              <a:latin typeface="ＭＳ Ｐゴシック" panose="020B0600070205080204" pitchFamily="50" charset="-128"/>
              <a:ea typeface="ＭＳ Ｐゴシック" panose="020B0600070205080204" pitchFamily="50" charset="-128"/>
            </a:rPr>
            <a:t>千円）、矢野目西地区内道路整備（社総交）で増（</a:t>
          </a:r>
          <a:r>
            <a:rPr kumimoji="1" lang="en-US" altLang="ja-JP" sz="800">
              <a:latin typeface="ＭＳ Ｐゴシック" panose="020B0600070205080204" pitchFamily="50" charset="-128"/>
              <a:ea typeface="ＭＳ Ｐゴシック" panose="020B0600070205080204" pitchFamily="50" charset="-128"/>
            </a:rPr>
            <a:t>+43,530</a:t>
          </a:r>
          <a:r>
            <a:rPr kumimoji="1" lang="ja-JP" altLang="en-US" sz="800">
              <a:latin typeface="ＭＳ Ｐゴシック" panose="020B0600070205080204" pitchFamily="50" charset="-128"/>
              <a:ea typeface="ＭＳ Ｐゴシック" panose="020B0600070205080204" pitchFamily="50" charset="-128"/>
            </a:rPr>
            <a:t>千円）となったものの、市道沿線盛土等事業で大幅な減（△</a:t>
          </a:r>
          <a:r>
            <a:rPr kumimoji="1" lang="en-US" altLang="ja-JP" sz="800">
              <a:latin typeface="ＭＳ Ｐゴシック" panose="020B0600070205080204" pitchFamily="50" charset="-128"/>
              <a:ea typeface="ＭＳ Ｐゴシック" panose="020B0600070205080204" pitchFamily="50" charset="-128"/>
            </a:rPr>
            <a:t>2,386,433</a:t>
          </a:r>
          <a:r>
            <a:rPr kumimoji="1" lang="ja-JP" altLang="en-US" sz="800">
              <a:latin typeface="ＭＳ Ｐゴシック" panose="020B0600070205080204" pitchFamily="50" charset="-128"/>
              <a:ea typeface="ＭＳ Ｐゴシック" panose="020B0600070205080204" pitchFamily="50" charset="-128"/>
            </a:rPr>
            <a:t>千円）、千年希望の丘整備事業で減（△</a:t>
          </a:r>
          <a:r>
            <a:rPr kumimoji="1" lang="en-US" altLang="ja-JP" sz="800">
              <a:latin typeface="ＭＳ Ｐゴシック" panose="020B0600070205080204" pitchFamily="50" charset="-128"/>
              <a:ea typeface="ＭＳ Ｐゴシック" panose="020B0600070205080204" pitchFamily="50" charset="-128"/>
            </a:rPr>
            <a:t>166,443</a:t>
          </a:r>
          <a:r>
            <a:rPr kumimoji="1" lang="ja-JP" altLang="en-US" sz="800">
              <a:latin typeface="ＭＳ Ｐゴシック" panose="020B0600070205080204" pitchFamily="50" charset="-128"/>
              <a:ea typeface="ＭＳ Ｐゴシック" panose="020B0600070205080204" pitchFamily="50" charset="-128"/>
            </a:rPr>
            <a:t>千円）、地方創生拠点整備交付金を活用した（仮称）地域社会活動・地域コミュニティ形成支援施設建設事業（いわぬま市民交流プラザ）で皆減（△</a:t>
          </a:r>
          <a:r>
            <a:rPr kumimoji="1" lang="en-US" altLang="ja-JP" sz="800">
              <a:latin typeface="ＭＳ Ｐゴシック" panose="020B0600070205080204" pitchFamily="50" charset="-128"/>
              <a:ea typeface="ＭＳ Ｐゴシック" panose="020B0600070205080204" pitchFamily="50" charset="-128"/>
            </a:rPr>
            <a:t>140,600</a:t>
          </a:r>
          <a:r>
            <a:rPr kumimoji="1" lang="ja-JP" altLang="en-US" sz="800">
              <a:latin typeface="ＭＳ Ｐゴシック" panose="020B0600070205080204" pitchFamily="50" charset="-128"/>
              <a:ea typeface="ＭＳ Ｐゴシック" panose="020B0600070205080204" pitchFamily="50" charset="-128"/>
            </a:rPr>
            <a:t>千円）となり、全体で、</a:t>
          </a:r>
          <a:r>
            <a:rPr kumimoji="1" lang="en-US" altLang="ja-JP" sz="800">
              <a:latin typeface="ＭＳ Ｐゴシック" panose="020B0600070205080204" pitchFamily="50" charset="-128"/>
              <a:ea typeface="ＭＳ Ｐゴシック" panose="020B0600070205080204" pitchFamily="50" charset="-128"/>
            </a:rPr>
            <a:t>63.7</a:t>
          </a:r>
          <a:r>
            <a:rPr kumimoji="1" lang="ja-JP" altLang="en-US" sz="800">
              <a:latin typeface="ＭＳ Ｐゴシック" panose="020B0600070205080204" pitchFamily="50" charset="-128"/>
              <a:ea typeface="ＭＳ Ｐゴシック" panose="020B0600070205080204" pitchFamily="50" charset="-128"/>
            </a:rPr>
            <a:t>％減</a:t>
          </a:r>
          <a:r>
            <a:rPr kumimoji="1" lang="en-US" altLang="ja-JP" sz="800">
              <a:latin typeface="ＭＳ Ｐゴシック" panose="020B0600070205080204" pitchFamily="50" charset="-128"/>
              <a:ea typeface="ＭＳ Ｐゴシック" panose="020B0600070205080204" pitchFamily="50" charset="-128"/>
            </a:rPr>
            <a:t>(△2,352,865</a:t>
          </a:r>
          <a:r>
            <a:rPr kumimoji="1" lang="ja-JP" altLang="en-US" sz="800">
              <a:latin typeface="ＭＳ Ｐゴシック" panose="020B0600070205080204" pitchFamily="50" charset="-128"/>
              <a:ea typeface="ＭＳ Ｐゴシック" panose="020B0600070205080204" pitchFamily="50" charset="-128"/>
            </a:rPr>
            <a:t>千円</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となった。単独事業費では、新火葬場建設事業で減（△</a:t>
          </a:r>
          <a:r>
            <a:rPr kumimoji="1" lang="en-US" altLang="ja-JP" sz="800">
              <a:latin typeface="ＭＳ Ｐゴシック" panose="020B0600070205080204" pitchFamily="50" charset="-128"/>
              <a:ea typeface="ＭＳ Ｐゴシック" panose="020B0600070205080204" pitchFamily="50" charset="-128"/>
            </a:rPr>
            <a:t>1,054,017</a:t>
          </a:r>
          <a:r>
            <a:rPr kumimoji="1" lang="ja-JP" altLang="en-US" sz="800">
              <a:latin typeface="ＭＳ Ｐゴシック" panose="020B0600070205080204" pitchFamily="50" charset="-128"/>
              <a:ea typeface="ＭＳ Ｐゴシック" panose="020B0600070205080204" pitchFamily="50" charset="-128"/>
            </a:rPr>
            <a:t>千円）、玉浦コミュニティセンター建設事業で皆減（△</a:t>
          </a:r>
          <a:r>
            <a:rPr kumimoji="1" lang="en-US" altLang="ja-JP" sz="800">
              <a:latin typeface="ＭＳ Ｐゴシック" panose="020B0600070205080204" pitchFamily="50" charset="-128"/>
              <a:ea typeface="ＭＳ Ｐゴシック" panose="020B0600070205080204" pitchFamily="50" charset="-128"/>
            </a:rPr>
            <a:t>73,979</a:t>
          </a:r>
          <a:r>
            <a:rPr kumimoji="1" lang="ja-JP" altLang="en-US" sz="800">
              <a:latin typeface="ＭＳ Ｐゴシック" panose="020B0600070205080204" pitchFamily="50" charset="-128"/>
              <a:ea typeface="ＭＳ Ｐゴシック" panose="020B0600070205080204" pitchFamily="50" charset="-128"/>
            </a:rPr>
            <a:t>千円）、千年希望の丘整備事業で減（△</a:t>
          </a:r>
          <a:r>
            <a:rPr kumimoji="1" lang="en-US" altLang="ja-JP" sz="800">
              <a:latin typeface="ＭＳ Ｐゴシック" panose="020B0600070205080204" pitchFamily="50" charset="-128"/>
              <a:ea typeface="ＭＳ Ｐゴシック" panose="020B0600070205080204" pitchFamily="50" charset="-128"/>
            </a:rPr>
            <a:t>59,807</a:t>
          </a:r>
          <a:r>
            <a:rPr kumimoji="1" lang="ja-JP" altLang="en-US" sz="800">
              <a:latin typeface="ＭＳ Ｐゴシック" panose="020B0600070205080204" pitchFamily="50" charset="-128"/>
              <a:ea typeface="ＭＳ Ｐゴシック" panose="020B0600070205080204" pitchFamily="50" charset="-128"/>
            </a:rPr>
            <a:t>千円）となったものの、陸上競技場のトラック及び芝生の改修で皆増（</a:t>
          </a:r>
          <a:r>
            <a:rPr kumimoji="1" lang="en-US" altLang="ja-JP" sz="800">
              <a:latin typeface="ＭＳ Ｐゴシック" panose="020B0600070205080204" pitchFamily="50" charset="-128"/>
              <a:ea typeface="ＭＳ Ｐゴシック" panose="020B0600070205080204" pitchFamily="50" charset="-128"/>
            </a:rPr>
            <a:t>+291,276</a:t>
          </a:r>
          <a:r>
            <a:rPr kumimoji="1" lang="ja-JP" altLang="en-US" sz="800">
              <a:latin typeface="ＭＳ Ｐゴシック" panose="020B0600070205080204" pitchFamily="50" charset="-128"/>
              <a:ea typeface="ＭＳ Ｐゴシック" panose="020B0600070205080204" pitchFamily="50" charset="-128"/>
            </a:rPr>
            <a:t>千円）、公共施設再構築事業で増（</a:t>
          </a:r>
          <a:r>
            <a:rPr kumimoji="1" lang="en-US" altLang="ja-JP" sz="800">
              <a:latin typeface="ＭＳ Ｐゴシック" panose="020B0600070205080204" pitchFamily="50" charset="-128"/>
              <a:ea typeface="ＭＳ Ｐゴシック" panose="020B0600070205080204" pitchFamily="50" charset="-128"/>
            </a:rPr>
            <a:t>+274,841</a:t>
          </a:r>
          <a:r>
            <a:rPr kumimoji="1" lang="ja-JP" altLang="en-US" sz="800">
              <a:latin typeface="ＭＳ Ｐゴシック" panose="020B0600070205080204" pitchFamily="50" charset="-128"/>
              <a:ea typeface="ＭＳ Ｐゴシック" panose="020B0600070205080204" pitchFamily="50" charset="-128"/>
            </a:rPr>
            <a:t>千円）、（仮称）地域社会活動・地域コミュニティ形成支援施設建設事業で増（</a:t>
          </a:r>
          <a:r>
            <a:rPr kumimoji="1" lang="en-US" altLang="ja-JP" sz="800">
              <a:latin typeface="ＭＳ Ｐゴシック" panose="020B0600070205080204" pitchFamily="50" charset="-128"/>
              <a:ea typeface="ＭＳ Ｐゴシック" panose="020B0600070205080204" pitchFamily="50" charset="-128"/>
            </a:rPr>
            <a:t>+191,860</a:t>
          </a:r>
          <a:r>
            <a:rPr kumimoji="1" lang="ja-JP" altLang="en-US" sz="800">
              <a:latin typeface="ＭＳ Ｐゴシック" panose="020B0600070205080204" pitchFamily="50" charset="-128"/>
              <a:ea typeface="ＭＳ Ｐゴシック" panose="020B0600070205080204" pitchFamily="50" charset="-128"/>
            </a:rPr>
            <a:t>千円）、亀塚第一住宅跡地開発に伴う用地改良工事等で増（</a:t>
          </a:r>
          <a:r>
            <a:rPr kumimoji="1" lang="en-US" altLang="ja-JP" sz="800">
              <a:latin typeface="ＭＳ Ｐゴシック" panose="020B0600070205080204" pitchFamily="50" charset="-128"/>
              <a:ea typeface="ＭＳ Ｐゴシック" panose="020B0600070205080204" pitchFamily="50" charset="-128"/>
            </a:rPr>
            <a:t>+73,077</a:t>
          </a:r>
          <a:r>
            <a:rPr kumimoji="1" lang="ja-JP" altLang="en-US" sz="800">
              <a:latin typeface="ＭＳ Ｐゴシック" panose="020B0600070205080204" pitchFamily="50" charset="-128"/>
              <a:ea typeface="ＭＳ Ｐゴシック" panose="020B0600070205080204" pitchFamily="50" charset="-128"/>
            </a:rPr>
            <a:t>千円）、グリーンピア岩沼におけるスポーツハウス棟の改修で増（</a:t>
          </a:r>
          <a:r>
            <a:rPr kumimoji="1" lang="en-US" altLang="ja-JP" sz="800">
              <a:latin typeface="ＭＳ Ｐゴシック" panose="020B0600070205080204" pitchFamily="50" charset="-128"/>
              <a:ea typeface="ＭＳ Ｐゴシック" panose="020B0600070205080204" pitchFamily="50" charset="-128"/>
            </a:rPr>
            <a:t>+68,321</a:t>
          </a:r>
          <a:r>
            <a:rPr kumimoji="1" lang="ja-JP" altLang="en-US" sz="800">
              <a:latin typeface="ＭＳ Ｐゴシック" panose="020B0600070205080204" pitchFamily="50" charset="-128"/>
              <a:ea typeface="ＭＳ Ｐゴシック" panose="020B0600070205080204" pitchFamily="50" charset="-128"/>
            </a:rPr>
            <a:t>千円）、（仮称）西部地区防災コミュニティセンター建設のための用地買収で皆増（</a:t>
          </a:r>
          <a:r>
            <a:rPr kumimoji="1" lang="en-US" altLang="ja-JP" sz="800">
              <a:latin typeface="ＭＳ Ｐゴシック" panose="020B0600070205080204" pitchFamily="50" charset="-128"/>
              <a:ea typeface="ＭＳ Ｐゴシック" panose="020B0600070205080204" pitchFamily="50" charset="-128"/>
            </a:rPr>
            <a:t>+40,752</a:t>
          </a:r>
          <a:r>
            <a:rPr kumimoji="1" lang="ja-JP" altLang="en-US" sz="800">
              <a:latin typeface="ＭＳ Ｐゴシック" panose="020B0600070205080204" pitchFamily="50" charset="-128"/>
              <a:ea typeface="ＭＳ Ｐゴシック" panose="020B0600070205080204" pitchFamily="50" charset="-128"/>
            </a:rPr>
            <a:t>千円）となり、全体で</a:t>
          </a:r>
          <a:r>
            <a:rPr kumimoji="1" lang="en-US" altLang="ja-JP" sz="800">
              <a:latin typeface="ＭＳ Ｐゴシック" panose="020B0600070205080204" pitchFamily="50" charset="-128"/>
              <a:ea typeface="ＭＳ Ｐゴシック" panose="020B0600070205080204" pitchFamily="50" charset="-128"/>
            </a:rPr>
            <a:t>0.3</a:t>
          </a:r>
          <a:r>
            <a:rPr kumimoji="1" lang="ja-JP" altLang="en-US" sz="800">
              <a:latin typeface="ＭＳ Ｐゴシック" panose="020B0600070205080204" pitchFamily="50" charset="-128"/>
              <a:ea typeface="ＭＳ Ｐゴシック" panose="020B0600070205080204" pitchFamily="50" charset="-128"/>
            </a:rPr>
            <a:t>％の増（</a:t>
          </a:r>
          <a:r>
            <a:rPr kumimoji="1" lang="en-US" altLang="ja-JP" sz="800">
              <a:latin typeface="ＭＳ Ｐゴシック" panose="020B0600070205080204" pitchFamily="50" charset="-128"/>
              <a:ea typeface="ＭＳ Ｐゴシック" panose="020B0600070205080204" pitchFamily="50" charset="-128"/>
            </a:rPr>
            <a:t>+6,418</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物件費は、橋りょう長寿命化整備事業や玉浦コミュニティセンター建設事業などの事業で減となったものの、新火葬場の管理運営事業で増（</a:t>
          </a:r>
          <a:r>
            <a:rPr kumimoji="1" lang="en-US" altLang="ja-JP" sz="800">
              <a:latin typeface="ＭＳ Ｐゴシック" panose="020B0600070205080204" pitchFamily="50" charset="-128"/>
              <a:ea typeface="ＭＳ Ｐゴシック" panose="020B0600070205080204" pitchFamily="50" charset="-128"/>
            </a:rPr>
            <a:t>+34,468</a:t>
          </a:r>
          <a:r>
            <a:rPr kumimoji="1" lang="ja-JP" altLang="en-US" sz="800">
              <a:latin typeface="ＭＳ Ｐゴシック" panose="020B0600070205080204" pitchFamily="50" charset="-128"/>
              <a:ea typeface="ＭＳ Ｐゴシック" panose="020B0600070205080204" pitchFamily="50" charset="-128"/>
            </a:rPr>
            <a:t>千円）、学校給食の委託業務などにより小学校管理・中学校管理に要する経費で増（</a:t>
          </a:r>
          <a:r>
            <a:rPr kumimoji="1" lang="en-US" altLang="ja-JP" sz="800">
              <a:latin typeface="ＭＳ Ｐゴシック" panose="020B0600070205080204" pitchFamily="50" charset="-128"/>
              <a:ea typeface="ＭＳ Ｐゴシック" panose="020B0600070205080204" pitchFamily="50" charset="-128"/>
            </a:rPr>
            <a:t>+34,469</a:t>
          </a:r>
          <a:r>
            <a:rPr kumimoji="1" lang="ja-JP" altLang="en-US" sz="800">
              <a:latin typeface="ＭＳ Ｐゴシック" panose="020B0600070205080204" pitchFamily="50" charset="-128"/>
              <a:ea typeface="ＭＳ Ｐゴシック" panose="020B0600070205080204" pitchFamily="50" charset="-128"/>
            </a:rPr>
            <a:t>千円）、（仮称）西部地区防災コミュニティセンター建設に係る検討員会支援業務などにより皆増（</a:t>
          </a:r>
          <a:r>
            <a:rPr kumimoji="1" lang="en-US" altLang="ja-JP" sz="800">
              <a:latin typeface="ＭＳ Ｐゴシック" panose="020B0600070205080204" pitchFamily="50" charset="-128"/>
              <a:ea typeface="ＭＳ Ｐゴシック" panose="020B0600070205080204" pitchFamily="50" charset="-128"/>
            </a:rPr>
            <a:t>+22,282</a:t>
          </a:r>
          <a:r>
            <a:rPr kumimoji="1" lang="ja-JP" altLang="en-US" sz="800">
              <a:latin typeface="ＭＳ Ｐゴシック" panose="020B0600070205080204" pitchFamily="50" charset="-128"/>
              <a:ea typeface="ＭＳ Ｐゴシック" panose="020B0600070205080204" pitchFamily="50" charset="-128"/>
            </a:rPr>
            <a:t>千円）、朝日山公園荒井堤水質改善対策検討委託などにより総合公園維持管理事業で増（</a:t>
          </a:r>
          <a:r>
            <a:rPr kumimoji="1" lang="en-US" altLang="ja-JP" sz="800">
              <a:latin typeface="ＭＳ Ｐゴシック" panose="020B0600070205080204" pitchFamily="50" charset="-128"/>
              <a:ea typeface="ＭＳ Ｐゴシック" panose="020B0600070205080204" pitchFamily="50" charset="-128"/>
            </a:rPr>
            <a:t>+21,423</a:t>
          </a:r>
          <a:r>
            <a:rPr kumimoji="1" lang="ja-JP" altLang="en-US" sz="800">
              <a:latin typeface="ＭＳ Ｐゴシック" panose="020B0600070205080204" pitchFamily="50" charset="-128"/>
              <a:ea typeface="ＭＳ Ｐゴシック" panose="020B0600070205080204" pitchFamily="50" charset="-128"/>
            </a:rPr>
            <a:t>千円）、市長選挙に要する経費で皆増（</a:t>
          </a:r>
          <a:r>
            <a:rPr kumimoji="1" lang="en-US" altLang="ja-JP" sz="800">
              <a:latin typeface="ＭＳ Ｐゴシック" panose="020B0600070205080204" pitchFamily="50" charset="-128"/>
              <a:ea typeface="ＭＳ Ｐゴシック" panose="020B0600070205080204" pitchFamily="50" charset="-128"/>
            </a:rPr>
            <a:t>+3,534</a:t>
          </a:r>
          <a:r>
            <a:rPr kumimoji="1" lang="ja-JP" altLang="en-US" sz="800">
              <a:latin typeface="ＭＳ Ｐゴシック" panose="020B0600070205080204" pitchFamily="50" charset="-128"/>
              <a:ea typeface="ＭＳ Ｐゴシック" panose="020B0600070205080204" pitchFamily="50" charset="-128"/>
            </a:rPr>
            <a:t>）などにより、全体で</a:t>
          </a:r>
          <a:r>
            <a:rPr kumimoji="1" lang="en-US" altLang="ja-JP" sz="800">
              <a:latin typeface="ＭＳ Ｐゴシック" panose="020B0600070205080204" pitchFamily="50" charset="-128"/>
              <a:ea typeface="ＭＳ Ｐゴシック" panose="020B0600070205080204" pitchFamily="50" charset="-128"/>
            </a:rPr>
            <a:t>6.9</a:t>
          </a:r>
          <a:r>
            <a:rPr kumimoji="1" lang="ja-JP" altLang="en-US" sz="800">
              <a:latin typeface="ＭＳ Ｐゴシック" panose="020B0600070205080204" pitchFamily="50" charset="-128"/>
              <a:ea typeface="ＭＳ Ｐゴシック" panose="020B0600070205080204" pitchFamily="50" charset="-128"/>
            </a:rPr>
            <a:t>％の増（</a:t>
          </a:r>
          <a:r>
            <a:rPr kumimoji="1" lang="en-US" altLang="ja-JP" sz="800">
              <a:latin typeface="ＭＳ Ｐゴシック" panose="020B0600070205080204" pitchFamily="50" charset="-128"/>
              <a:ea typeface="ＭＳ Ｐゴシック" panose="020B0600070205080204" pitchFamily="50" charset="-128"/>
            </a:rPr>
            <a:t>+171,109</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補助費等は、</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に被災地域農業復興総合支援事業で精算を行い復興交付金の返還を行い減となったものの（△</a:t>
          </a:r>
          <a:r>
            <a:rPr kumimoji="1" lang="en-US" altLang="ja-JP" sz="800">
              <a:latin typeface="ＭＳ Ｐゴシック" panose="020B0600070205080204" pitchFamily="50" charset="-128"/>
              <a:ea typeface="ＭＳ Ｐゴシック" panose="020B0600070205080204" pitchFamily="50" charset="-128"/>
            </a:rPr>
            <a:t>920,142</a:t>
          </a:r>
          <a:r>
            <a:rPr kumimoji="1" lang="ja-JP" altLang="en-US" sz="800">
              <a:latin typeface="ＭＳ Ｐゴシック" panose="020B0600070205080204" pitchFamily="50" charset="-128"/>
              <a:ea typeface="ＭＳ Ｐゴシック" panose="020B0600070205080204" pitchFamily="50" charset="-128"/>
            </a:rPr>
            <a:t>千円）、他の復興関連事業の精算に伴い復興交付金の返還を行ったことで増（</a:t>
          </a:r>
          <a:r>
            <a:rPr kumimoji="1" lang="en-US" altLang="ja-JP" sz="800">
              <a:latin typeface="ＭＳ Ｐゴシック" panose="020B0600070205080204" pitchFamily="50" charset="-128"/>
              <a:ea typeface="ＭＳ Ｐゴシック" panose="020B0600070205080204" pitchFamily="50" charset="-128"/>
            </a:rPr>
            <a:t>+4,560,752</a:t>
          </a:r>
          <a:r>
            <a:rPr kumimoji="1" lang="ja-JP" altLang="en-US" sz="800">
              <a:latin typeface="ＭＳ Ｐゴシック" panose="020B0600070205080204" pitchFamily="50" charset="-128"/>
              <a:ea typeface="ＭＳ Ｐゴシック" panose="020B0600070205080204" pitchFamily="50" charset="-128"/>
            </a:rPr>
            <a:t>千円）、担い手確保経営強化支援事業補助金などにより強い農業づくり事業で増（</a:t>
          </a:r>
          <a:r>
            <a:rPr kumimoji="1" lang="en-US" altLang="ja-JP" sz="800">
              <a:latin typeface="ＭＳ Ｐゴシック" panose="020B0600070205080204" pitchFamily="50" charset="-128"/>
              <a:ea typeface="ＭＳ Ｐゴシック" panose="020B0600070205080204" pitchFamily="50" charset="-128"/>
            </a:rPr>
            <a:t>+61,610</a:t>
          </a:r>
          <a:r>
            <a:rPr kumimoji="1" lang="ja-JP" altLang="en-US" sz="800">
              <a:latin typeface="ＭＳ Ｐゴシック" panose="020B0600070205080204" pitchFamily="50" charset="-128"/>
              <a:ea typeface="ＭＳ Ｐゴシック" panose="020B0600070205080204" pitchFamily="50" charset="-128"/>
            </a:rPr>
            <a:t>）などにより、消防広域化の準備経費のための亘理地区行政事務組合へ負担金により常備消防一般管理に要する経費で増（</a:t>
          </a:r>
          <a:r>
            <a:rPr kumimoji="1" lang="en-US" altLang="ja-JP" sz="800">
              <a:latin typeface="ＭＳ Ｐゴシック" panose="020B0600070205080204" pitchFamily="50" charset="-128"/>
              <a:ea typeface="ＭＳ Ｐゴシック" panose="020B0600070205080204" pitchFamily="50" charset="-128"/>
            </a:rPr>
            <a:t>+27,838</a:t>
          </a:r>
          <a:r>
            <a:rPr kumimoji="1" lang="ja-JP" altLang="en-US" sz="800">
              <a:latin typeface="ＭＳ Ｐゴシック" panose="020B0600070205080204" pitchFamily="50" charset="-128"/>
              <a:ea typeface="ＭＳ Ｐゴシック" panose="020B0600070205080204" pitchFamily="50" charset="-128"/>
            </a:rPr>
            <a:t>千円）となり、全体で</a:t>
          </a:r>
          <a:r>
            <a:rPr kumimoji="1" lang="en-US" altLang="ja-JP" sz="800">
              <a:latin typeface="ＭＳ Ｐゴシック" panose="020B0600070205080204" pitchFamily="50" charset="-128"/>
              <a:ea typeface="ＭＳ Ｐゴシック" panose="020B0600070205080204" pitchFamily="50" charset="-128"/>
            </a:rPr>
            <a:t>96.8</a:t>
          </a:r>
          <a:r>
            <a:rPr kumimoji="1" lang="ja-JP" altLang="en-US" sz="800">
              <a:latin typeface="ＭＳ Ｐゴシック" panose="020B0600070205080204" pitchFamily="50" charset="-128"/>
              <a:ea typeface="ＭＳ Ｐゴシック" panose="020B0600070205080204" pitchFamily="50" charset="-128"/>
            </a:rPr>
            <a:t>％の増（</a:t>
          </a:r>
          <a:r>
            <a:rPr kumimoji="1" lang="en-US" altLang="ja-JP" sz="800">
              <a:latin typeface="ＭＳ Ｐゴシック" panose="020B0600070205080204" pitchFamily="50" charset="-128"/>
              <a:ea typeface="ＭＳ Ｐゴシック" panose="020B0600070205080204" pitchFamily="50" charset="-128"/>
            </a:rPr>
            <a:t>+2,981,802</a:t>
          </a:r>
          <a:r>
            <a:rPr kumimoji="1" lang="ja-JP" altLang="en-US" sz="800">
              <a:latin typeface="ＭＳ Ｐゴシック" panose="020B0600070205080204" pitchFamily="50" charset="-128"/>
              <a:ea typeface="ＭＳ Ｐゴシック" panose="020B0600070205080204" pitchFamily="50" charset="-128"/>
            </a:rPr>
            <a:t>）となった。</a:t>
          </a:r>
        </a:p>
        <a:p>
          <a:r>
            <a:rPr kumimoji="1" lang="ja-JP" altLang="en-US" sz="800">
              <a:latin typeface="ＭＳ Ｐゴシック" panose="020B0600070205080204" pitchFamily="50" charset="-128"/>
              <a:ea typeface="ＭＳ Ｐゴシック" panose="020B0600070205080204" pitchFamily="50" charset="-128"/>
            </a:rPr>
            <a:t>　積立金は、復興交付金基金・震災復興基金への積立で減（△</a:t>
          </a:r>
          <a:r>
            <a:rPr kumimoji="1" lang="en-US" altLang="ja-JP" sz="800">
              <a:latin typeface="ＭＳ Ｐゴシック" panose="020B0600070205080204" pitchFamily="50" charset="-128"/>
              <a:ea typeface="ＭＳ Ｐゴシック" panose="020B0600070205080204" pitchFamily="50" charset="-128"/>
            </a:rPr>
            <a:t>1,216,144</a:t>
          </a:r>
          <a:r>
            <a:rPr kumimoji="1" lang="ja-JP" altLang="en-US" sz="800">
              <a:latin typeface="ＭＳ Ｐゴシック" panose="020B0600070205080204" pitchFamily="50" charset="-128"/>
              <a:ea typeface="ＭＳ Ｐゴシック" panose="020B0600070205080204" pitchFamily="50" charset="-128"/>
            </a:rPr>
            <a:t>千円）、施設保全整備基金への積立で減（△</a:t>
          </a:r>
          <a:r>
            <a:rPr kumimoji="1" lang="en-US" altLang="ja-JP" sz="800">
              <a:latin typeface="ＭＳ Ｐゴシック" panose="020B0600070205080204" pitchFamily="50" charset="-128"/>
              <a:ea typeface="ＭＳ Ｐゴシック" panose="020B0600070205080204" pitchFamily="50" charset="-128"/>
            </a:rPr>
            <a:t>256,880</a:t>
          </a:r>
          <a:r>
            <a:rPr kumimoji="1" lang="ja-JP" altLang="en-US" sz="800">
              <a:latin typeface="ＭＳ Ｐゴシック" panose="020B0600070205080204" pitchFamily="50" charset="-128"/>
              <a:ea typeface="ＭＳ Ｐゴシック" panose="020B0600070205080204" pitchFamily="50" charset="-128"/>
            </a:rPr>
            <a:t>千円）となり、全体で</a:t>
          </a:r>
          <a:r>
            <a:rPr kumimoji="1" lang="en-US" altLang="ja-JP" sz="800">
              <a:latin typeface="ＭＳ Ｐゴシック" panose="020B0600070205080204" pitchFamily="50" charset="-128"/>
              <a:ea typeface="ＭＳ Ｐゴシック" panose="020B0600070205080204" pitchFamily="50" charset="-128"/>
            </a:rPr>
            <a:t>62.9</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1,460,721</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貸付金は、岩沼市土地開発公社に</a:t>
          </a:r>
          <a:r>
            <a:rPr kumimoji="1" lang="en-US" altLang="ja-JP" sz="800">
              <a:latin typeface="ＭＳ Ｐゴシック" panose="020B0600070205080204" pitchFamily="50" charset="-128"/>
              <a:ea typeface="ＭＳ Ｐゴシック" panose="020B0600070205080204" pitchFamily="50" charset="-128"/>
            </a:rPr>
            <a:t>528,870</a:t>
          </a:r>
          <a:r>
            <a:rPr kumimoji="1" lang="ja-JP" altLang="en-US" sz="800">
              <a:latin typeface="ＭＳ Ｐゴシック" panose="020B0600070205080204" pitchFamily="50" charset="-128"/>
              <a:ea typeface="ＭＳ Ｐゴシック" panose="020B0600070205080204" pitchFamily="50" charset="-128"/>
            </a:rPr>
            <a:t>千円の貸付を行ったことで、全体で</a:t>
          </a:r>
          <a:r>
            <a:rPr kumimoji="1" lang="en-US" altLang="ja-JP" sz="800">
              <a:latin typeface="ＭＳ Ｐゴシック" panose="020B0600070205080204" pitchFamily="50" charset="-128"/>
              <a:ea typeface="ＭＳ Ｐゴシック" panose="020B0600070205080204" pitchFamily="50" charset="-128"/>
            </a:rPr>
            <a:t>368.9</a:t>
          </a:r>
          <a:r>
            <a:rPr kumimoji="1" lang="ja-JP" altLang="en-US" sz="800">
              <a:latin typeface="ＭＳ Ｐゴシック" panose="020B0600070205080204" pitchFamily="50" charset="-128"/>
              <a:ea typeface="ＭＳ Ｐゴシック" panose="020B0600070205080204" pitchFamily="50" charset="-128"/>
            </a:rPr>
            <a:t>％の増（</a:t>
          </a:r>
          <a:r>
            <a:rPr kumimoji="1" lang="en-US" altLang="ja-JP" sz="800">
              <a:latin typeface="ＭＳ Ｐゴシック" panose="020B0600070205080204" pitchFamily="50" charset="-128"/>
              <a:ea typeface="ＭＳ Ｐゴシック" panose="020B0600070205080204" pitchFamily="50" charset="-128"/>
            </a:rPr>
            <a:t>+526,672</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繰出金は、矢野目西地区土地区画整理事業特別会計繰出に要する経費で増（</a:t>
          </a:r>
          <a:r>
            <a:rPr kumimoji="1" lang="en-US" altLang="ja-JP" sz="800">
              <a:latin typeface="ＭＳ Ｐゴシック" panose="020B0600070205080204" pitchFamily="50" charset="-128"/>
              <a:ea typeface="ＭＳ Ｐゴシック" panose="020B0600070205080204" pitchFamily="50" charset="-128"/>
            </a:rPr>
            <a:t>+486,363</a:t>
          </a:r>
          <a:r>
            <a:rPr kumimoji="1" lang="ja-JP" altLang="en-US" sz="800">
              <a:latin typeface="ＭＳ Ｐゴシック" panose="020B0600070205080204" pitchFamily="50" charset="-128"/>
              <a:ea typeface="ＭＳ Ｐゴシック" panose="020B0600070205080204" pitchFamily="50" charset="-128"/>
            </a:rPr>
            <a:t>千円）となったものの、公共下水道事業特別会計繰出に要する経費で大幅な減（△</a:t>
          </a:r>
          <a:r>
            <a:rPr kumimoji="1" lang="en-US" altLang="ja-JP" sz="800">
              <a:latin typeface="ＭＳ Ｐゴシック" panose="020B0600070205080204" pitchFamily="50" charset="-128"/>
              <a:ea typeface="ＭＳ Ｐゴシック" panose="020B0600070205080204" pitchFamily="50" charset="-128"/>
            </a:rPr>
            <a:t>1,405,774</a:t>
          </a:r>
          <a:r>
            <a:rPr kumimoji="1" lang="ja-JP" altLang="en-US" sz="800">
              <a:latin typeface="ＭＳ Ｐゴシック" panose="020B0600070205080204" pitchFamily="50" charset="-128"/>
              <a:ea typeface="ＭＳ Ｐゴシック" panose="020B0600070205080204" pitchFamily="50" charset="-128"/>
            </a:rPr>
            <a:t>千円）となり、全体で</a:t>
          </a:r>
          <a:r>
            <a:rPr kumimoji="1" lang="en-US" altLang="ja-JP" sz="800">
              <a:latin typeface="ＭＳ Ｐゴシック" panose="020B0600070205080204" pitchFamily="50" charset="-128"/>
              <a:ea typeface="ＭＳ Ｐゴシック" panose="020B0600070205080204" pitchFamily="50" charset="-128"/>
            </a:rPr>
            <a:t>23.3</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950,008</a:t>
          </a:r>
          <a:r>
            <a:rPr kumimoji="1" lang="ja-JP" altLang="en-US" sz="800">
              <a:latin typeface="ＭＳ Ｐゴシック" panose="020B0600070205080204" pitchFamily="50" charset="-128"/>
              <a:ea typeface="ＭＳ Ｐゴシック" panose="020B0600070205080204" pitchFamily="50" charset="-128"/>
            </a:rPr>
            <a:t>千円）となった。以上から、歳出全体では、前年度比</a:t>
          </a:r>
          <a:r>
            <a:rPr kumimoji="1" lang="en-US" altLang="ja-JP" sz="800">
              <a:latin typeface="ＭＳ Ｐゴシック" panose="020B0600070205080204" pitchFamily="50" charset="-128"/>
              <a:ea typeface="ＭＳ Ｐゴシック" panose="020B0600070205080204" pitchFamily="50" charset="-128"/>
            </a:rPr>
            <a:t>11.8</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3,235,136</a:t>
          </a:r>
          <a:r>
            <a:rPr kumimoji="1" lang="ja-JP" altLang="en-US" sz="800">
              <a:latin typeface="ＭＳ Ｐゴシック" panose="020B0600070205080204" pitchFamily="50" charset="-128"/>
              <a:ea typeface="ＭＳ Ｐゴシック" panose="020B0600070205080204" pitchFamily="50" charset="-128"/>
            </a:rPr>
            <a:t>千円）の</a:t>
          </a:r>
          <a:r>
            <a:rPr kumimoji="1" lang="en-US" altLang="ja-JP" sz="800">
              <a:latin typeface="ＭＳ Ｐゴシック" panose="020B0600070205080204" pitchFamily="50" charset="-128"/>
              <a:ea typeface="ＭＳ Ｐゴシック" panose="020B0600070205080204" pitchFamily="50" charset="-128"/>
            </a:rPr>
            <a:t>24,234,595</a:t>
          </a:r>
          <a:r>
            <a:rPr kumimoji="1" lang="ja-JP" altLang="en-US" sz="8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宮城県岩沼市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44,308
44,025
60.45
25,667,597
24,234,595
1,275,664
9,295,101
11,460,085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170006</xdr:rowOff>
    </xdr:from>
    <xdr:to>
      <xdr:col>24</xdr:col>
      <xdr:colOff>63500</xdr:colOff>
      <xdr:row>38</xdr:row>
      <xdr:rowOff>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1365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xdr:rowOff>
    </xdr:from>
    <xdr:to>
      <xdr:col>19</xdr:col>
      <xdr:colOff>177800</xdr:colOff>
      <xdr:row>38</xdr:row>
      <xdr:rowOff>1299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1515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155375</xdr:rowOff>
    </xdr:from>
    <xdr:to>
      <xdr:col>15</xdr:col>
      <xdr:colOff>50800</xdr:colOff>
      <xdr:row>38</xdr:row>
      <xdr:rowOff>1299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9902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155375</xdr:rowOff>
    </xdr:from>
    <xdr:to>
      <xdr:col>10</xdr:col>
      <xdr:colOff>114300</xdr:colOff>
      <xdr:row>37</xdr:row>
      <xdr:rowOff>156551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99025"/>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119206</xdr:rowOff>
    </xdr:from>
    <xdr:to>
      <xdr:col>24</xdr:col>
      <xdr:colOff>114300</xdr:colOff>
      <xdr:row>38</xdr:row>
      <xdr:rowOff>49356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120708</xdr:rowOff>
    </xdr:from>
    <xdr:to>
      <xdr:col>20</xdr:col>
      <xdr:colOff>38100</xdr:colOff>
      <xdr:row>38</xdr:row>
      <xdr:rowOff>50858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41985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5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121949</xdr:rowOff>
    </xdr:from>
    <xdr:to>
      <xdr:col>15</xdr:col>
      <xdr:colOff>101600</xdr:colOff>
      <xdr:row>38</xdr:row>
      <xdr:rowOff>52099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43226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5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104575</xdr:rowOff>
    </xdr:from>
    <xdr:to>
      <xdr:col>10</xdr:col>
      <xdr:colOff>165100</xdr:colOff>
      <xdr:row>38</xdr:row>
      <xdr:rowOff>34725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25853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4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105751</xdr:rowOff>
    </xdr:from>
    <xdr:to>
      <xdr:col>6</xdr:col>
      <xdr:colOff>38100</xdr:colOff>
      <xdr:row>38</xdr:row>
      <xdr:rowOff>35901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27028</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5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14640</xdr:rowOff>
    </xdr:from>
    <xdr:to>
      <xdr:col>24</xdr:col>
      <xdr:colOff>63500</xdr:colOff>
      <xdr:row>56</xdr:row>
      <xdr:rowOff>125523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44390"/>
          <a:ext cx="838200" cy="2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125523</xdr:rowOff>
    </xdr:from>
    <xdr:to>
      <xdr:col>19</xdr:col>
      <xdr:colOff>177800</xdr:colOff>
      <xdr:row>57</xdr:row>
      <xdr:rowOff>85407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26723"/>
          <a:ext cx="889000" cy="1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89103</xdr:rowOff>
    </xdr:from>
    <xdr:to>
      <xdr:col>15</xdr:col>
      <xdr:colOff>50800</xdr:colOff>
      <xdr:row>57</xdr:row>
      <xdr:rowOff>85407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90303"/>
          <a:ext cx="889000" cy="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47213</xdr:rowOff>
    </xdr:from>
    <xdr:to>
      <xdr:col>10</xdr:col>
      <xdr:colOff>114300</xdr:colOff>
      <xdr:row>56</xdr:row>
      <xdr:rowOff>89103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962613"/>
          <a:ext cx="889000" cy="7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135290</xdr:rowOff>
    </xdr:from>
    <xdr:to>
      <xdr:col>24</xdr:col>
      <xdr:colOff>114300</xdr:colOff>
      <xdr:row>55</xdr:row>
      <xdr:rowOff>65440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158167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4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74723</xdr:rowOff>
    </xdr:from>
    <xdr:to>
      <xdr:col>20</xdr:col>
      <xdr:colOff>38100</xdr:colOff>
      <xdr:row>57</xdr:row>
      <xdr:rowOff>4873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21400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5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34607</xdr:rowOff>
    </xdr:from>
    <xdr:to>
      <xdr:col>15</xdr:col>
      <xdr:colOff>101600</xdr:colOff>
      <xdr:row>57</xdr:row>
      <xdr:rowOff>136207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152734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38303</xdr:rowOff>
    </xdr:from>
    <xdr:to>
      <xdr:col>10</xdr:col>
      <xdr:colOff>165100</xdr:colOff>
      <xdr:row>56</xdr:row>
      <xdr:rowOff>139903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156430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1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167863</xdr:rowOff>
    </xdr:from>
    <xdr:to>
      <xdr:col>6</xdr:col>
      <xdr:colOff>38100</xdr:colOff>
      <xdr:row>52</xdr:row>
      <xdr:rowOff>98013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9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114540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68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54448</xdr:rowOff>
    </xdr:from>
    <xdr:to>
      <xdr:col>24</xdr:col>
      <xdr:colOff>63500</xdr:colOff>
      <xdr:row>78</xdr:row>
      <xdr:rowOff>74923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27548"/>
          <a:ext cx="8382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74923</xdr:rowOff>
    </xdr:from>
    <xdr:to>
      <xdr:col>19</xdr:col>
      <xdr:colOff>177800</xdr:colOff>
      <xdr:row>78</xdr:row>
      <xdr:rowOff>87610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4802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87610</xdr:rowOff>
    </xdr:from>
    <xdr:to>
      <xdr:col>15</xdr:col>
      <xdr:colOff>50800</xdr:colOff>
      <xdr:row>78</xdr:row>
      <xdr:rowOff>104519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60710"/>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102172</xdr:rowOff>
    </xdr:from>
    <xdr:to>
      <xdr:col>10</xdr:col>
      <xdr:colOff>114300</xdr:colOff>
      <xdr:row>78</xdr:row>
      <xdr:rowOff>104519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75272"/>
          <a:ext cx="8890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3648</xdr:rowOff>
    </xdr:from>
    <xdr:to>
      <xdr:col>24</xdr:col>
      <xdr:colOff>114300</xdr:colOff>
      <xdr:row>78</xdr:row>
      <xdr:rowOff>105248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90025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24123</xdr:rowOff>
    </xdr:from>
    <xdr:to>
      <xdr:col>20</xdr:col>
      <xdr:colOff>38100</xdr:colOff>
      <xdr:row>78</xdr:row>
      <xdr:rowOff>125723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116850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8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36810</xdr:rowOff>
    </xdr:from>
    <xdr:to>
      <xdr:col>15</xdr:col>
      <xdr:colOff>101600</xdr:colOff>
      <xdr:row>78</xdr:row>
      <xdr:rowOff>138410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129537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53719</xdr:rowOff>
    </xdr:from>
    <xdr:to>
      <xdr:col>10</xdr:col>
      <xdr:colOff>165100</xdr:colOff>
      <xdr:row>78</xdr:row>
      <xdr:rowOff>155319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146446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51372</xdr:rowOff>
    </xdr:from>
    <xdr:to>
      <xdr:col>6</xdr:col>
      <xdr:colOff>38100</xdr:colOff>
      <xdr:row>78</xdr:row>
      <xdr:rowOff>152972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144099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xdr:rowOff>
    </xdr:from>
    <xdr:to>
      <xdr:col>24</xdr:col>
      <xdr:colOff>63500</xdr:colOff>
      <xdr:row>98</xdr:row>
      <xdr:rowOff>6297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31239"/>
          <a:ext cx="838200" cy="17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xdr:rowOff>
    </xdr:from>
    <xdr:to>
      <xdr:col>19</xdr:col>
      <xdr:colOff>177800</xdr:colOff>
      <xdr:row>98</xdr:row>
      <xdr:rowOff>2448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31239"/>
          <a:ext cx="889000" cy="17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125185</xdr:rowOff>
    </xdr:from>
    <xdr:to>
      <xdr:col>15</xdr:col>
      <xdr:colOff>50800</xdr:colOff>
      <xdr:row>98</xdr:row>
      <xdr:rowOff>2448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84385"/>
          <a:ext cx="889000" cy="2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125185</xdr:rowOff>
    </xdr:from>
    <xdr:to>
      <xdr:col>10</xdr:col>
      <xdr:colOff>114300</xdr:colOff>
      <xdr:row>97</xdr:row>
      <xdr:rowOff>105829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84385"/>
          <a:ext cx="889000" cy="1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126947</xdr:rowOff>
    </xdr:from>
    <xdr:to>
      <xdr:col>24</xdr:col>
      <xdr:colOff>114300</xdr:colOff>
      <xdr:row>98</xdr:row>
      <xdr:rowOff>57097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41874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121239</xdr:rowOff>
    </xdr:from>
    <xdr:to>
      <xdr:col>20</xdr:col>
      <xdr:colOff>38100</xdr:colOff>
      <xdr:row>97</xdr:row>
      <xdr:rowOff>51389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42516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123098</xdr:rowOff>
    </xdr:from>
    <xdr:to>
      <xdr:col>15</xdr:col>
      <xdr:colOff>101600</xdr:colOff>
      <xdr:row>98</xdr:row>
      <xdr:rowOff>53248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44375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74385</xdr:rowOff>
    </xdr:from>
    <xdr:to>
      <xdr:col>10</xdr:col>
      <xdr:colOff>165100</xdr:colOff>
      <xdr:row>97</xdr:row>
      <xdr:rowOff>4535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21062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55029</xdr:rowOff>
    </xdr:from>
    <xdr:to>
      <xdr:col>6</xdr:col>
      <xdr:colOff>38100</xdr:colOff>
      <xdr:row>97</xdr:row>
      <xdr:rowOff>156629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147756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49403</xdr:rowOff>
    </xdr:from>
    <xdr:to>
      <xdr:col>55</xdr:col>
      <xdr:colOff>0</xdr:colOff>
      <xdr:row>37</xdr:row>
      <xdr:rowOff>133071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93053"/>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79214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2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49403</xdr:rowOff>
    </xdr:from>
    <xdr:to>
      <xdr:col>50</xdr:col>
      <xdr:colOff>114300</xdr:colOff>
      <xdr:row>37</xdr:row>
      <xdr:rowOff>102438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9305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135356</xdr:rowOff>
    </xdr:from>
    <xdr:to>
      <xdr:col>45</xdr:col>
      <xdr:colOff>177800</xdr:colOff>
      <xdr:row>37</xdr:row>
      <xdr:rowOff>102438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07556"/>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135356</xdr:rowOff>
    </xdr:from>
    <xdr:to>
      <xdr:col>41</xdr:col>
      <xdr:colOff>50800</xdr:colOff>
      <xdr:row>36</xdr:row>
      <xdr:rowOff>152502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307556"/>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82271</xdr:rowOff>
    </xdr:from>
    <xdr:to>
      <xdr:col>55</xdr:col>
      <xdr:colOff>50800</xdr:colOff>
      <xdr:row>38</xdr:row>
      <xdr:rowOff>12421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105148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77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170053</xdr:rowOff>
    </xdr:from>
    <xdr:to>
      <xdr:col>50</xdr:col>
      <xdr:colOff>165100</xdr:colOff>
      <xdr:row>37</xdr:row>
      <xdr:rowOff>100203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116730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1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51638</xdr:rowOff>
    </xdr:from>
    <xdr:to>
      <xdr:col>46</xdr:col>
      <xdr:colOff>38100</xdr:colOff>
      <xdr:row>37</xdr:row>
      <xdr:rowOff>153238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169765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84556</xdr:rowOff>
    </xdr:from>
    <xdr:to>
      <xdr:col>41</xdr:col>
      <xdr:colOff>101600</xdr:colOff>
      <xdr:row>37</xdr:row>
      <xdr:rowOff>14706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31233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101702</xdr:rowOff>
    </xdr:from>
    <xdr:to>
      <xdr:col>36</xdr:col>
      <xdr:colOff>165100</xdr:colOff>
      <xdr:row>37</xdr:row>
      <xdr:rowOff>31852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22979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36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151032</xdr:rowOff>
    </xdr:from>
    <xdr:to>
      <xdr:col>55</xdr:col>
      <xdr:colOff>0</xdr:colOff>
      <xdr:row>55</xdr:row>
      <xdr:rowOff>150640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8894982"/>
          <a:ext cx="838200" cy="6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151032</xdr:rowOff>
    </xdr:from>
    <xdr:to>
      <xdr:col>50</xdr:col>
      <xdr:colOff>114300</xdr:colOff>
      <xdr:row>55</xdr:row>
      <xdr:rowOff>86077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8894982"/>
          <a:ext cx="889000" cy="6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111909</xdr:rowOff>
    </xdr:from>
    <xdr:to>
      <xdr:col>45</xdr:col>
      <xdr:colOff>177800</xdr:colOff>
      <xdr:row>55</xdr:row>
      <xdr:rowOff>86077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198759"/>
          <a:ext cx="889000" cy="3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117232</xdr:rowOff>
    </xdr:from>
    <xdr:to>
      <xdr:col>41</xdr:col>
      <xdr:colOff>50800</xdr:colOff>
      <xdr:row>53</xdr:row>
      <xdr:rowOff>111909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8689732"/>
          <a:ext cx="889000" cy="5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168009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45969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0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99840</xdr:rowOff>
    </xdr:from>
    <xdr:to>
      <xdr:col>55</xdr:col>
      <xdr:colOff>50800</xdr:colOff>
      <xdr:row>56</xdr:row>
      <xdr:rowOff>29990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122717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100232</xdr:rowOff>
    </xdr:from>
    <xdr:to>
      <xdr:col>50</xdr:col>
      <xdr:colOff>165100</xdr:colOff>
      <xdr:row>52</xdr:row>
      <xdr:rowOff>30382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88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46909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6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35277</xdr:rowOff>
    </xdr:from>
    <xdr:to>
      <xdr:col>46</xdr:col>
      <xdr:colOff>38100</xdr:colOff>
      <xdr:row>55</xdr:row>
      <xdr:rowOff>136877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153404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2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61109</xdr:rowOff>
    </xdr:from>
    <xdr:to>
      <xdr:col>41</xdr:col>
      <xdr:colOff>101600</xdr:colOff>
      <xdr:row>53</xdr:row>
      <xdr:rowOff>162709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7786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9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66432</xdr:rowOff>
    </xdr:from>
    <xdr:to>
      <xdr:col>36</xdr:col>
      <xdr:colOff>165100</xdr:colOff>
      <xdr:row>50</xdr:row>
      <xdr:rowOff>168032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8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13109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4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98323</xdr:rowOff>
    </xdr:from>
    <xdr:to>
      <xdr:col>55</xdr:col>
      <xdr:colOff>0</xdr:colOff>
      <xdr:row>78</xdr:row>
      <xdr:rowOff>101715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71423"/>
          <a:ext cx="8382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73310</xdr:rowOff>
    </xdr:from>
    <xdr:to>
      <xdr:col>50</xdr:col>
      <xdr:colOff>114300</xdr:colOff>
      <xdr:row>78</xdr:row>
      <xdr:rowOff>98323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74960"/>
          <a:ext cx="889000" cy="19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30657</xdr:rowOff>
    </xdr:from>
    <xdr:to>
      <xdr:col>45</xdr:col>
      <xdr:colOff>177800</xdr:colOff>
      <xdr:row>77</xdr:row>
      <xdr:rowOff>73310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32307"/>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30657</xdr:rowOff>
    </xdr:from>
    <xdr:to>
      <xdr:col>41</xdr:col>
      <xdr:colOff>50800</xdr:colOff>
      <xdr:row>78</xdr:row>
      <xdr:rowOff>113906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32307"/>
          <a:ext cx="889000" cy="2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120209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50915</xdr:rowOff>
    </xdr:from>
    <xdr:to>
      <xdr:col>55</xdr:col>
      <xdr:colOff>50800</xdr:colOff>
      <xdr:row>78</xdr:row>
      <xdr:rowOff>152515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137292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47523</xdr:rowOff>
    </xdr:from>
    <xdr:to>
      <xdr:col>50</xdr:col>
      <xdr:colOff>165100</xdr:colOff>
      <xdr:row>78</xdr:row>
      <xdr:rowOff>149123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140250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22510</xdr:rowOff>
    </xdr:from>
    <xdr:to>
      <xdr:col>46</xdr:col>
      <xdr:colOff>38100</xdr:colOff>
      <xdr:row>77</xdr:row>
      <xdr:rowOff>124110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140637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151307</xdr:rowOff>
    </xdr:from>
    <xdr:to>
      <xdr:col>41</xdr:col>
      <xdr:colOff>101600</xdr:colOff>
      <xdr:row>77</xdr:row>
      <xdr:rowOff>81457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97985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63106</xdr:rowOff>
    </xdr:from>
    <xdr:to>
      <xdr:col>36</xdr:col>
      <xdr:colOff>165100</xdr:colOff>
      <xdr:row>78</xdr:row>
      <xdr:rowOff>164706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155833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35782</xdr:rowOff>
    </xdr:from>
    <xdr:to>
      <xdr:col>54</xdr:col>
      <xdr:colOff>189865</xdr:colOff>
      <xdr:row>98</xdr:row>
      <xdr:rowOff>142424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809182"/>
          <a:ext cx="1270" cy="113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146251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142424</xdr:rowOff>
    </xdr:from>
    <xdr:to>
      <xdr:col>55</xdr:col>
      <xdr:colOff>88900</xdr:colOff>
      <xdr:row>98</xdr:row>
      <xdr:rowOff>142424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153909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8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35782</xdr:rowOff>
    </xdr:from>
    <xdr:to>
      <xdr:col>55</xdr:col>
      <xdr:colOff>88900</xdr:colOff>
      <xdr:row>92</xdr:row>
      <xdr:rowOff>35782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8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128201</xdr:rowOff>
    </xdr:from>
    <xdr:to>
      <xdr:col>55</xdr:col>
      <xdr:colOff>0</xdr:colOff>
      <xdr:row>97</xdr:row>
      <xdr:rowOff>96095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15951"/>
          <a:ext cx="838200" cy="3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103347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33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124920</xdr:rowOff>
    </xdr:from>
    <xdr:to>
      <xdr:col>55</xdr:col>
      <xdr:colOff>50800</xdr:colOff>
      <xdr:row>98</xdr:row>
      <xdr:rowOff>55070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5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128201</xdr:rowOff>
    </xdr:from>
    <xdr:to>
      <xdr:col>50</xdr:col>
      <xdr:colOff>114300</xdr:colOff>
      <xdr:row>95</xdr:row>
      <xdr:rowOff>160755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15951"/>
          <a:ext cx="889000" cy="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117444</xdr:rowOff>
    </xdr:from>
    <xdr:to>
      <xdr:col>50</xdr:col>
      <xdr:colOff>165100</xdr:colOff>
      <xdr:row>98</xdr:row>
      <xdr:rowOff>47594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4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8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115773</xdr:rowOff>
    </xdr:from>
    <xdr:to>
      <xdr:col>45</xdr:col>
      <xdr:colOff>177800</xdr:colOff>
      <xdr:row>95</xdr:row>
      <xdr:rowOff>160755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5889173"/>
          <a:ext cx="889000" cy="55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136106</xdr:rowOff>
    </xdr:from>
    <xdr:to>
      <xdr:col>46</xdr:col>
      <xdr:colOff>38100</xdr:colOff>
      <xdr:row>98</xdr:row>
      <xdr:rowOff>66256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6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57383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37226</xdr:rowOff>
    </xdr:from>
    <xdr:to>
      <xdr:col>41</xdr:col>
      <xdr:colOff>50800</xdr:colOff>
      <xdr:row>92</xdr:row>
      <xdr:rowOff>115773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467726"/>
          <a:ext cx="889000" cy="4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131282</xdr:rowOff>
    </xdr:from>
    <xdr:to>
      <xdr:col>41</xdr:col>
      <xdr:colOff>101600</xdr:colOff>
      <xdr:row>98</xdr:row>
      <xdr:rowOff>61432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52559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65511</xdr:rowOff>
    </xdr:from>
    <xdr:to>
      <xdr:col>36</xdr:col>
      <xdr:colOff>165100</xdr:colOff>
      <xdr:row>97</xdr:row>
      <xdr:rowOff>167111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9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158238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45295</xdr:rowOff>
    </xdr:from>
    <xdr:to>
      <xdr:col>55</xdr:col>
      <xdr:colOff>50800</xdr:colOff>
      <xdr:row>97</xdr:row>
      <xdr:rowOff>146895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68172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77401</xdr:rowOff>
    </xdr:from>
    <xdr:to>
      <xdr:col>50</xdr:col>
      <xdr:colOff>165100</xdr:colOff>
      <xdr:row>96</xdr:row>
      <xdr:rowOff>7551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24078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4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109955</xdr:rowOff>
    </xdr:from>
    <xdr:to>
      <xdr:col>46</xdr:col>
      <xdr:colOff>38100</xdr:colOff>
      <xdr:row>96</xdr:row>
      <xdr:rowOff>40105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56632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64973</xdr:rowOff>
    </xdr:from>
    <xdr:to>
      <xdr:col>41</xdr:col>
      <xdr:colOff>101600</xdr:colOff>
      <xdr:row>92</xdr:row>
      <xdr:rowOff>166573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8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11650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56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157876</xdr:rowOff>
    </xdr:from>
    <xdr:to>
      <xdr:col>36</xdr:col>
      <xdr:colOff>165100</xdr:colOff>
      <xdr:row>90</xdr:row>
      <xdr:rowOff>88026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4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104553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519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17970</xdr:rowOff>
    </xdr:from>
    <xdr:to>
      <xdr:col>85</xdr:col>
      <xdr:colOff>127000</xdr:colOff>
      <xdr:row>38</xdr:row>
      <xdr:rowOff>25438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33070"/>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25438</xdr:rowOff>
    </xdr:from>
    <xdr:to>
      <xdr:col>81</xdr:col>
      <xdr:colOff>50800</xdr:colOff>
      <xdr:row>38</xdr:row>
      <xdr:rowOff>45841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0538"/>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17990</xdr:rowOff>
    </xdr:from>
    <xdr:to>
      <xdr:col>76</xdr:col>
      <xdr:colOff>114300</xdr:colOff>
      <xdr:row>38</xdr:row>
      <xdr:rowOff>45841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3309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17990</xdr:rowOff>
    </xdr:from>
    <xdr:to>
      <xdr:col>71</xdr:col>
      <xdr:colOff>177800</xdr:colOff>
      <xdr:row>38</xdr:row>
      <xdr:rowOff>42640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3090"/>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138621</xdr:rowOff>
    </xdr:from>
    <xdr:to>
      <xdr:col>85</xdr:col>
      <xdr:colOff>177800</xdr:colOff>
      <xdr:row>38</xdr:row>
      <xdr:rowOff>68771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53548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146088</xdr:rowOff>
    </xdr:from>
    <xdr:to>
      <xdr:col>81</xdr:col>
      <xdr:colOff>101600</xdr:colOff>
      <xdr:row>38</xdr:row>
      <xdr:rowOff>76238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67365</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5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166491</xdr:rowOff>
    </xdr:from>
    <xdr:to>
      <xdr:col>76</xdr:col>
      <xdr:colOff>165100</xdr:colOff>
      <xdr:row>38</xdr:row>
      <xdr:rowOff>96641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87768</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60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138640</xdr:rowOff>
    </xdr:from>
    <xdr:to>
      <xdr:col>72</xdr:col>
      <xdr:colOff>38100</xdr:colOff>
      <xdr:row>38</xdr:row>
      <xdr:rowOff>68790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59917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163290</xdr:rowOff>
    </xdr:from>
    <xdr:to>
      <xdr:col>67</xdr:col>
      <xdr:colOff>101600</xdr:colOff>
      <xdr:row>38</xdr:row>
      <xdr:rowOff>93440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84567</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59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149014</xdr:rowOff>
    </xdr:from>
    <xdr:to>
      <xdr:col>85</xdr:col>
      <xdr:colOff>127000</xdr:colOff>
      <xdr:row>58</xdr:row>
      <xdr:rowOff>59076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21664"/>
          <a:ext cx="838200" cy="8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59076</xdr:rowOff>
    </xdr:from>
    <xdr:to>
      <xdr:col>81</xdr:col>
      <xdr:colOff>50800</xdr:colOff>
      <xdr:row>58</xdr:row>
      <xdr:rowOff>77612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03176"/>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77612</xdr:rowOff>
    </xdr:from>
    <xdr:to>
      <xdr:col>76</xdr:col>
      <xdr:colOff>114300</xdr:colOff>
      <xdr:row>58</xdr:row>
      <xdr:rowOff>78644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21712"/>
          <a:ext cx="8890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78644</xdr:rowOff>
    </xdr:from>
    <xdr:to>
      <xdr:col>71</xdr:col>
      <xdr:colOff>177800</xdr:colOff>
      <xdr:row>58</xdr:row>
      <xdr:rowOff>96854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22744"/>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98214</xdr:rowOff>
    </xdr:from>
    <xdr:to>
      <xdr:col>85</xdr:col>
      <xdr:colOff>177800</xdr:colOff>
      <xdr:row>58</xdr:row>
      <xdr:rowOff>28364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7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42619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8276</xdr:rowOff>
    </xdr:from>
    <xdr:to>
      <xdr:col>81</xdr:col>
      <xdr:colOff>101600</xdr:colOff>
      <xdr:row>58</xdr:row>
      <xdr:rowOff>109876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101003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26812</xdr:rowOff>
    </xdr:from>
    <xdr:to>
      <xdr:col>76</xdr:col>
      <xdr:colOff>165100</xdr:colOff>
      <xdr:row>58</xdr:row>
      <xdr:rowOff>128412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119539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6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27844</xdr:rowOff>
    </xdr:from>
    <xdr:to>
      <xdr:col>72</xdr:col>
      <xdr:colOff>38100</xdr:colOff>
      <xdr:row>58</xdr:row>
      <xdr:rowOff>129444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120571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6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46054</xdr:rowOff>
    </xdr:from>
    <xdr:to>
      <xdr:col>67</xdr:col>
      <xdr:colOff>101600</xdr:colOff>
      <xdr:row>58</xdr:row>
      <xdr:rowOff>147654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138781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8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61405</xdr:rowOff>
    </xdr:from>
    <xdr:to>
      <xdr:col>85</xdr:col>
      <xdr:colOff>127000</xdr:colOff>
      <xdr:row>78</xdr:row>
      <xdr:rowOff>26040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577255"/>
          <a:ext cx="838200" cy="8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61405</xdr:rowOff>
    </xdr:from>
    <xdr:to>
      <xdr:col>81</xdr:col>
      <xdr:colOff>50800</xdr:colOff>
      <xdr:row>77</xdr:row>
      <xdr:rowOff>48718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577255"/>
          <a:ext cx="889000" cy="6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144729</xdr:rowOff>
    </xdr:from>
    <xdr:to>
      <xdr:col>76</xdr:col>
      <xdr:colOff>114300</xdr:colOff>
      <xdr:row>77</xdr:row>
      <xdr:rowOff>48718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660579"/>
          <a:ext cx="889000" cy="5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144729</xdr:rowOff>
    </xdr:from>
    <xdr:to>
      <xdr:col>71</xdr:col>
      <xdr:colOff>177800</xdr:colOff>
      <xdr:row>77</xdr:row>
      <xdr:rowOff>68286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660579"/>
          <a:ext cx="889000" cy="60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103422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167659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146690</xdr:rowOff>
    </xdr:from>
    <xdr:to>
      <xdr:col>85</xdr:col>
      <xdr:colOff>177800</xdr:colOff>
      <xdr:row>78</xdr:row>
      <xdr:rowOff>76840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98462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10605</xdr:rowOff>
    </xdr:from>
    <xdr:to>
      <xdr:col>81</xdr:col>
      <xdr:colOff>101600</xdr:colOff>
      <xdr:row>73</xdr:row>
      <xdr:rowOff>112205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5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128732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3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169368</xdr:rowOff>
    </xdr:from>
    <xdr:to>
      <xdr:col>76</xdr:col>
      <xdr:colOff>165100</xdr:colOff>
      <xdr:row>77</xdr:row>
      <xdr:rowOff>99518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116045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9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93929</xdr:rowOff>
    </xdr:from>
    <xdr:to>
      <xdr:col>72</xdr:col>
      <xdr:colOff>38100</xdr:colOff>
      <xdr:row>74</xdr:row>
      <xdr:rowOff>24079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6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40606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3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17486</xdr:rowOff>
    </xdr:from>
    <xdr:to>
      <xdr:col>67</xdr:col>
      <xdr:colOff>101600</xdr:colOff>
      <xdr:row>77</xdr:row>
      <xdr:rowOff>119086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135613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29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13421</xdr:rowOff>
    </xdr:from>
    <xdr:to>
      <xdr:col>85</xdr:col>
      <xdr:colOff>127000</xdr:colOff>
      <xdr:row>98</xdr:row>
      <xdr:rowOff>46188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15521"/>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13421</xdr:rowOff>
    </xdr:from>
    <xdr:to>
      <xdr:col>81</xdr:col>
      <xdr:colOff>50800</xdr:colOff>
      <xdr:row>98</xdr:row>
      <xdr:rowOff>45608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5521"/>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42759</xdr:rowOff>
    </xdr:from>
    <xdr:to>
      <xdr:col>76</xdr:col>
      <xdr:colOff>114300</xdr:colOff>
      <xdr:row>98</xdr:row>
      <xdr:rowOff>45608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44859"/>
          <a:ext cx="8890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18611</xdr:rowOff>
    </xdr:from>
    <xdr:to>
      <xdr:col>71</xdr:col>
      <xdr:colOff>177800</xdr:colOff>
      <xdr:row>98</xdr:row>
      <xdr:rowOff>42759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20711"/>
          <a:ext cx="889000" cy="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166838</xdr:rowOff>
    </xdr:from>
    <xdr:to>
      <xdr:col>85</xdr:col>
      <xdr:colOff>177800</xdr:colOff>
      <xdr:row>98</xdr:row>
      <xdr:rowOff>96988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81765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1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134071</xdr:rowOff>
    </xdr:from>
    <xdr:to>
      <xdr:col>81</xdr:col>
      <xdr:colOff>101600</xdr:colOff>
      <xdr:row>98</xdr:row>
      <xdr:rowOff>64221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55348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5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166258</xdr:rowOff>
    </xdr:from>
    <xdr:to>
      <xdr:col>76</xdr:col>
      <xdr:colOff>165100</xdr:colOff>
      <xdr:row>98</xdr:row>
      <xdr:rowOff>96408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87535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163409</xdr:rowOff>
    </xdr:from>
    <xdr:to>
      <xdr:col>72</xdr:col>
      <xdr:colOff>38100</xdr:colOff>
      <xdr:row>98</xdr:row>
      <xdr:rowOff>93559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84686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139261</xdr:rowOff>
    </xdr:from>
    <xdr:to>
      <xdr:col>67</xdr:col>
      <xdr:colOff>101600</xdr:colOff>
      <xdr:row>98</xdr:row>
      <xdr:rowOff>69411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60538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総務費は、施設保全整備基金への積立で減（△</a:t>
          </a:r>
          <a:r>
            <a:rPr kumimoji="1" lang="en-US" altLang="ja-JP" sz="800">
              <a:latin typeface="ＭＳ Ｐゴシック" panose="020B0600070205080204" pitchFamily="50" charset="-128"/>
              <a:ea typeface="ＭＳ Ｐゴシック" panose="020B0600070205080204" pitchFamily="50" charset="-128"/>
            </a:rPr>
            <a:t>256,880</a:t>
          </a:r>
          <a:r>
            <a:rPr kumimoji="1" lang="ja-JP" altLang="en-US" sz="800">
              <a:latin typeface="ＭＳ Ｐゴシック" panose="020B0600070205080204" pitchFamily="50" charset="-128"/>
              <a:ea typeface="ＭＳ Ｐゴシック" panose="020B0600070205080204" pitchFamily="50" charset="-128"/>
            </a:rPr>
            <a:t>千円）、玉浦コミュニティセンター建設事業で皆減（△</a:t>
          </a:r>
          <a:r>
            <a:rPr kumimoji="1" lang="en-US" altLang="ja-JP" sz="800">
              <a:latin typeface="ＭＳ Ｐゴシック" panose="020B0600070205080204" pitchFamily="50" charset="-128"/>
              <a:ea typeface="ＭＳ Ｐゴシック" panose="020B0600070205080204" pitchFamily="50" charset="-128"/>
            </a:rPr>
            <a:t>87,067</a:t>
          </a:r>
          <a:r>
            <a:rPr kumimoji="1" lang="ja-JP" altLang="en-US" sz="800">
              <a:latin typeface="ＭＳ Ｐゴシック" panose="020B0600070205080204" pitchFamily="50" charset="-128"/>
              <a:ea typeface="ＭＳ Ｐゴシック" panose="020B0600070205080204" pitchFamily="50" charset="-128"/>
            </a:rPr>
            <a:t>千円）となった一方、復興関連事業の精算に伴う返還金の皆増（</a:t>
          </a:r>
          <a:r>
            <a:rPr kumimoji="1" lang="en-US" altLang="ja-JP" sz="800">
              <a:latin typeface="ＭＳ Ｐゴシック" panose="020B0600070205080204" pitchFamily="50" charset="-128"/>
              <a:ea typeface="ＭＳ Ｐゴシック" panose="020B0600070205080204" pitchFamily="50" charset="-128"/>
            </a:rPr>
            <a:t>+4,560,726</a:t>
          </a:r>
          <a:r>
            <a:rPr kumimoji="1" lang="ja-JP" altLang="en-US" sz="800">
              <a:latin typeface="ＭＳ Ｐゴシック" panose="020B0600070205080204" pitchFamily="50" charset="-128"/>
              <a:ea typeface="ＭＳ Ｐゴシック" panose="020B0600070205080204" pitchFamily="50" charset="-128"/>
            </a:rPr>
            <a:t>千円）、岩沼市土地開発公社への事業資金貸付による皆増（</a:t>
          </a:r>
          <a:r>
            <a:rPr kumimoji="1" lang="en-US" altLang="ja-JP" sz="800">
              <a:latin typeface="ＭＳ Ｐゴシック" panose="020B0600070205080204" pitchFamily="50" charset="-128"/>
              <a:ea typeface="ＭＳ Ｐゴシック" panose="020B0600070205080204" pitchFamily="50" charset="-128"/>
            </a:rPr>
            <a:t>+528,870</a:t>
          </a:r>
          <a:r>
            <a:rPr kumimoji="1" lang="ja-JP" altLang="en-US" sz="800">
              <a:latin typeface="ＭＳ Ｐゴシック" panose="020B0600070205080204" pitchFamily="50" charset="-128"/>
              <a:ea typeface="ＭＳ Ｐゴシック" panose="020B0600070205080204" pitchFamily="50" charset="-128"/>
            </a:rPr>
            <a:t>千円）、亀塚第一住宅跡地開発に伴う用地改良工事等により地方創生推進事業で増（</a:t>
          </a:r>
          <a:r>
            <a:rPr kumimoji="1" lang="en-US" altLang="ja-JP" sz="800">
              <a:latin typeface="ＭＳ Ｐゴシック" panose="020B0600070205080204" pitchFamily="50" charset="-128"/>
              <a:ea typeface="ＭＳ Ｐゴシック" panose="020B0600070205080204" pitchFamily="50" charset="-128"/>
            </a:rPr>
            <a:t>+90,062</a:t>
          </a:r>
          <a:r>
            <a:rPr kumimoji="1" lang="ja-JP" altLang="en-US" sz="800">
              <a:latin typeface="ＭＳ Ｐゴシック" panose="020B0600070205080204" pitchFamily="50" charset="-128"/>
              <a:ea typeface="ＭＳ Ｐゴシック" panose="020B0600070205080204" pitchFamily="50" charset="-128"/>
            </a:rPr>
            <a:t>千円）となったことなどにより、全体で</a:t>
          </a:r>
          <a:r>
            <a:rPr kumimoji="1" lang="en-US" altLang="ja-JP" sz="800">
              <a:latin typeface="ＭＳ Ｐゴシック" panose="020B0600070205080204" pitchFamily="50" charset="-128"/>
              <a:ea typeface="ＭＳ Ｐゴシック" panose="020B0600070205080204" pitchFamily="50" charset="-128"/>
            </a:rPr>
            <a:t>65.5</a:t>
          </a:r>
          <a:r>
            <a:rPr kumimoji="1" lang="ja-JP" altLang="en-US" sz="800">
              <a:latin typeface="ＭＳ Ｐゴシック" panose="020B0600070205080204" pitchFamily="50" charset="-128"/>
              <a:ea typeface="ＭＳ Ｐゴシック" panose="020B0600070205080204" pitchFamily="50" charset="-128"/>
            </a:rPr>
            <a:t>％の増（</a:t>
          </a:r>
          <a:r>
            <a:rPr kumimoji="1" lang="en-US" altLang="ja-JP" sz="800">
              <a:latin typeface="ＭＳ Ｐゴシック" panose="020B0600070205080204" pitchFamily="50" charset="-128"/>
              <a:ea typeface="ＭＳ Ｐゴシック" panose="020B0600070205080204" pitchFamily="50" charset="-128"/>
            </a:rPr>
            <a:t>+3,293,241</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衛生費は、新火葬場の管理運営に要する経費で増（</a:t>
          </a:r>
          <a:r>
            <a:rPr kumimoji="1" lang="en-US" altLang="ja-JP" sz="800">
              <a:latin typeface="ＭＳ Ｐゴシック" panose="020B0600070205080204" pitchFamily="50" charset="-128"/>
              <a:ea typeface="ＭＳ Ｐゴシック" panose="020B0600070205080204" pitchFamily="50" charset="-128"/>
            </a:rPr>
            <a:t>+54,496</a:t>
          </a:r>
          <a:r>
            <a:rPr kumimoji="1" lang="ja-JP" altLang="en-US" sz="800">
              <a:latin typeface="ＭＳ Ｐゴシック" panose="020B0600070205080204" pitchFamily="50" charset="-128"/>
              <a:ea typeface="ＭＳ Ｐゴシック" panose="020B0600070205080204" pitchFamily="50" charset="-128"/>
            </a:rPr>
            <a:t>千円）となった一方、新火葬場建設に伴う建設事業費等で大幅な減（△</a:t>
          </a:r>
          <a:r>
            <a:rPr kumimoji="1" lang="en-US" altLang="ja-JP" sz="800">
              <a:latin typeface="ＭＳ Ｐゴシック" panose="020B0600070205080204" pitchFamily="50" charset="-128"/>
              <a:ea typeface="ＭＳ Ｐゴシック" panose="020B0600070205080204" pitchFamily="50" charset="-128"/>
            </a:rPr>
            <a:t>1,065,855</a:t>
          </a:r>
          <a:r>
            <a:rPr kumimoji="1" lang="ja-JP" altLang="en-US" sz="800">
              <a:latin typeface="ＭＳ Ｐゴシック" panose="020B0600070205080204" pitchFamily="50" charset="-128"/>
              <a:ea typeface="ＭＳ Ｐゴシック" panose="020B0600070205080204" pitchFamily="50" charset="-128"/>
            </a:rPr>
            <a:t>千円）となったことにより、全体で</a:t>
          </a:r>
          <a:r>
            <a:rPr kumimoji="1" lang="en-US" altLang="ja-JP" sz="800">
              <a:latin typeface="ＭＳ Ｐゴシック" panose="020B0600070205080204" pitchFamily="50" charset="-128"/>
              <a:ea typeface="ＭＳ Ｐゴシック" panose="020B0600070205080204" pitchFamily="50" charset="-128"/>
            </a:rPr>
            <a:t>45.7</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1,025,687</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労働費は、</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で勤労者活動センターにおいて、多目的ホール冷房器の大規模な取替（</a:t>
          </a:r>
          <a:r>
            <a:rPr kumimoji="1" lang="en-US" altLang="ja-JP" sz="800">
              <a:latin typeface="ＭＳ Ｐゴシック" panose="020B0600070205080204" pitchFamily="50" charset="-128"/>
              <a:ea typeface="ＭＳ Ｐゴシック" panose="020B0600070205080204" pitchFamily="50" charset="-128"/>
            </a:rPr>
            <a:t>13,607</a:t>
          </a:r>
          <a:r>
            <a:rPr kumimoji="1" lang="ja-JP" altLang="en-US" sz="800">
              <a:latin typeface="ＭＳ Ｐゴシック" panose="020B0600070205080204" pitchFamily="50" charset="-128"/>
              <a:ea typeface="ＭＳ Ｐゴシック" panose="020B0600070205080204" pitchFamily="50" charset="-128"/>
            </a:rPr>
            <a:t>千円）を行ったが、</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年度においては経常的な維持管理事業のみ行ったことなどにより、全体で</a:t>
          </a:r>
          <a:r>
            <a:rPr kumimoji="1" lang="en-US" altLang="ja-JP" sz="800">
              <a:latin typeface="ＭＳ Ｐゴシック" panose="020B0600070205080204" pitchFamily="50" charset="-128"/>
              <a:ea typeface="ＭＳ Ｐゴシック" panose="020B0600070205080204" pitchFamily="50" charset="-128"/>
            </a:rPr>
            <a:t>31.8</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16,099</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農林水産業費は、</a:t>
          </a:r>
          <a:r>
            <a:rPr kumimoji="1" lang="en-US" altLang="ja-JP" sz="800">
              <a:latin typeface="ＭＳ Ｐゴシック" panose="020B0600070205080204" pitchFamily="50" charset="-128"/>
              <a:ea typeface="ＭＳ Ｐゴシック" panose="020B0600070205080204" pitchFamily="50" charset="-128"/>
            </a:rPr>
            <a:t>H29</a:t>
          </a:r>
          <a:r>
            <a:rPr kumimoji="1" lang="ja-JP" altLang="en-US" sz="800">
              <a:latin typeface="ＭＳ Ｐゴシック" panose="020B0600070205080204" pitchFamily="50" charset="-128"/>
              <a:ea typeface="ＭＳ Ｐゴシック" panose="020B0600070205080204" pitchFamily="50" charset="-128"/>
            </a:rPr>
            <a:t>で東部地区におけるライスセンター等の施設整備に係る事業費の確定に伴い不要額の返還を行ったことにより被災地域農業復興総合支援事業において皆減（△</a:t>
          </a:r>
          <a:r>
            <a:rPr kumimoji="1" lang="en-US" altLang="ja-JP" sz="800">
              <a:latin typeface="ＭＳ Ｐゴシック" panose="020B0600070205080204" pitchFamily="50" charset="-128"/>
              <a:ea typeface="ＭＳ Ｐゴシック" panose="020B0600070205080204" pitchFamily="50" charset="-128"/>
            </a:rPr>
            <a:t>920,142</a:t>
          </a:r>
          <a:r>
            <a:rPr kumimoji="1" lang="ja-JP" altLang="en-US" sz="800">
              <a:latin typeface="ＭＳ Ｐゴシック" panose="020B0600070205080204" pitchFamily="50" charset="-128"/>
              <a:ea typeface="ＭＳ Ｐゴシック" panose="020B0600070205080204" pitchFamily="50" charset="-128"/>
            </a:rPr>
            <a:t>千円）、圃場整備に係る県営事業負担金の減（△</a:t>
          </a:r>
          <a:r>
            <a:rPr kumimoji="1" lang="en-US" altLang="ja-JP" sz="800">
              <a:latin typeface="ＭＳ Ｐゴシック" panose="020B0600070205080204" pitchFamily="50" charset="-128"/>
              <a:ea typeface="ＭＳ Ｐゴシック" panose="020B0600070205080204" pitchFamily="50" charset="-128"/>
            </a:rPr>
            <a:t>77,959</a:t>
          </a:r>
          <a:r>
            <a:rPr kumimoji="1" lang="ja-JP" altLang="en-US" sz="800">
              <a:latin typeface="ＭＳ Ｐゴシック" panose="020B0600070205080204" pitchFamily="50" charset="-128"/>
              <a:ea typeface="ＭＳ Ｐゴシック" panose="020B0600070205080204" pitchFamily="50" charset="-128"/>
            </a:rPr>
            <a:t>千円）などにより、全体で</a:t>
          </a:r>
          <a:r>
            <a:rPr kumimoji="1" lang="en-US" altLang="ja-JP" sz="800">
              <a:latin typeface="ＭＳ Ｐゴシック" panose="020B0600070205080204" pitchFamily="50" charset="-128"/>
              <a:ea typeface="ＭＳ Ｐゴシック" panose="020B0600070205080204" pitchFamily="50" charset="-128"/>
            </a:rPr>
            <a:t>51.9</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926,438</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土木費は、</a:t>
          </a:r>
          <a:r>
            <a:rPr kumimoji="1" lang="en-US" altLang="ja-JP" sz="800">
              <a:latin typeface="ＭＳ Ｐゴシック" panose="020B0600070205080204" pitchFamily="50" charset="-128"/>
              <a:ea typeface="ＭＳ Ｐゴシック" panose="020B0600070205080204" pitchFamily="50" charset="-128"/>
            </a:rPr>
            <a:t>H30</a:t>
          </a:r>
          <a:r>
            <a:rPr kumimoji="1" lang="ja-JP" altLang="en-US" sz="800">
              <a:latin typeface="ＭＳ Ｐゴシック" panose="020B0600070205080204" pitchFamily="50" charset="-128"/>
              <a:ea typeface="ＭＳ Ｐゴシック" panose="020B0600070205080204" pitchFamily="50" charset="-128"/>
            </a:rPr>
            <a:t>で本格的な工事執行ということにより、矢野目西地区土地区画整理事業特別会計繰出に要する経費で増（</a:t>
          </a:r>
          <a:r>
            <a:rPr kumimoji="1" lang="en-US" altLang="ja-JP" sz="800">
              <a:latin typeface="ＭＳ Ｐゴシック" panose="020B0600070205080204" pitchFamily="50" charset="-128"/>
              <a:ea typeface="ＭＳ Ｐゴシック" panose="020B0600070205080204" pitchFamily="50" charset="-128"/>
            </a:rPr>
            <a:t>+529,893</a:t>
          </a:r>
          <a:r>
            <a:rPr kumimoji="1" lang="ja-JP" altLang="en-US" sz="800">
              <a:latin typeface="ＭＳ Ｐゴシック" panose="020B0600070205080204" pitchFamily="50" charset="-128"/>
              <a:ea typeface="ＭＳ Ｐゴシック" panose="020B0600070205080204" pitchFamily="50" charset="-128"/>
            </a:rPr>
            <a:t>千円）となった一方、復興関連事業の減少により、市道沿線盛土等事業に係る事業費で減（△</a:t>
          </a:r>
          <a:r>
            <a:rPr kumimoji="1" lang="en-US" altLang="ja-JP" sz="800">
              <a:latin typeface="ＭＳ Ｐゴシック" panose="020B0600070205080204" pitchFamily="50" charset="-128"/>
              <a:ea typeface="ＭＳ Ｐゴシック" panose="020B0600070205080204" pitchFamily="50" charset="-128"/>
            </a:rPr>
            <a:t>2,376,769</a:t>
          </a:r>
          <a:r>
            <a:rPr kumimoji="1" lang="ja-JP" altLang="en-US" sz="800">
              <a:latin typeface="ＭＳ Ｐゴシック" panose="020B0600070205080204" pitchFamily="50" charset="-128"/>
              <a:ea typeface="ＭＳ Ｐゴシック" panose="020B0600070205080204" pitchFamily="50" charset="-128"/>
            </a:rPr>
            <a:t>千円）、公共下水道事業特別会計繰出に要する経費で減（△</a:t>
          </a:r>
          <a:r>
            <a:rPr kumimoji="1" lang="en-US" altLang="ja-JP" sz="800">
              <a:latin typeface="ＭＳ Ｐゴシック" panose="020B0600070205080204" pitchFamily="50" charset="-128"/>
              <a:ea typeface="ＭＳ Ｐゴシック" panose="020B0600070205080204" pitchFamily="50" charset="-128"/>
            </a:rPr>
            <a:t>1,405,774</a:t>
          </a:r>
          <a:r>
            <a:rPr kumimoji="1" lang="ja-JP" altLang="en-US" sz="800">
              <a:latin typeface="ＭＳ Ｐゴシック" panose="020B0600070205080204" pitchFamily="50" charset="-128"/>
              <a:ea typeface="ＭＳ Ｐゴシック" panose="020B0600070205080204" pitchFamily="50" charset="-128"/>
            </a:rPr>
            <a:t>千円）、千年希望の丘整備事業で減（△</a:t>
          </a:r>
          <a:r>
            <a:rPr kumimoji="1" lang="en-US" altLang="ja-JP" sz="800">
              <a:latin typeface="ＭＳ Ｐゴシック" panose="020B0600070205080204" pitchFamily="50" charset="-128"/>
              <a:ea typeface="ＭＳ Ｐゴシック" panose="020B0600070205080204" pitchFamily="50" charset="-128"/>
            </a:rPr>
            <a:t>227,487</a:t>
          </a:r>
          <a:r>
            <a:rPr kumimoji="1" lang="ja-JP" altLang="en-US" sz="800">
              <a:latin typeface="ＭＳ Ｐゴシック" panose="020B0600070205080204" pitchFamily="50" charset="-128"/>
              <a:ea typeface="ＭＳ Ｐゴシック" panose="020B0600070205080204" pitchFamily="50" charset="-128"/>
            </a:rPr>
            <a:t>千円）、玉浦西地区防災集団移転促進事業で減（△</a:t>
          </a:r>
          <a:r>
            <a:rPr kumimoji="1" lang="en-US" altLang="ja-JP" sz="800">
              <a:latin typeface="ＭＳ Ｐゴシック" panose="020B0600070205080204" pitchFamily="50" charset="-128"/>
              <a:ea typeface="ＭＳ Ｐゴシック" panose="020B0600070205080204" pitchFamily="50" charset="-128"/>
            </a:rPr>
            <a:t>33,019</a:t>
          </a:r>
          <a:r>
            <a:rPr kumimoji="1" lang="ja-JP" altLang="en-US" sz="800">
              <a:latin typeface="ＭＳ Ｐゴシック" panose="020B0600070205080204" pitchFamily="50" charset="-128"/>
              <a:ea typeface="ＭＳ Ｐゴシック" panose="020B0600070205080204" pitchFamily="50" charset="-128"/>
            </a:rPr>
            <a:t>千円）となったことなどにより、全体で</a:t>
          </a:r>
          <a:r>
            <a:rPr kumimoji="1" lang="en-US" altLang="ja-JP" sz="800">
              <a:latin typeface="ＭＳ Ｐゴシック" panose="020B0600070205080204" pitchFamily="50" charset="-128"/>
              <a:ea typeface="ＭＳ Ｐゴシック" panose="020B0600070205080204" pitchFamily="50" charset="-128"/>
            </a:rPr>
            <a:t>51.5</a:t>
          </a:r>
          <a:r>
            <a:rPr kumimoji="1" lang="ja-JP" altLang="en-US" sz="800">
              <a:latin typeface="ＭＳ Ｐゴシック" panose="020B0600070205080204" pitchFamily="50" charset="-128"/>
              <a:ea typeface="ＭＳ Ｐゴシック" panose="020B0600070205080204" pitchFamily="50" charset="-128"/>
            </a:rPr>
            <a:t>％の大幅な減（△</a:t>
          </a:r>
          <a:r>
            <a:rPr kumimoji="1" lang="en-US" altLang="ja-JP" sz="800">
              <a:latin typeface="ＭＳ Ｐゴシック" panose="020B0600070205080204" pitchFamily="50" charset="-128"/>
              <a:ea typeface="ＭＳ Ｐゴシック" panose="020B0600070205080204" pitchFamily="50" charset="-128"/>
            </a:rPr>
            <a:t>3,600,592</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教育費は、スポーツ振興くじ助成金（</a:t>
          </a:r>
          <a:r>
            <a:rPr kumimoji="1" lang="en-US" altLang="ja-JP" sz="800">
              <a:latin typeface="ＭＳ Ｐゴシック" panose="020B0600070205080204" pitchFamily="50" charset="-128"/>
              <a:ea typeface="ＭＳ Ｐゴシック" panose="020B0600070205080204" pitchFamily="50" charset="-128"/>
            </a:rPr>
            <a:t>toto)</a:t>
          </a:r>
          <a:r>
            <a:rPr kumimoji="1" lang="ja-JP" altLang="en-US" sz="800">
              <a:latin typeface="ＭＳ Ｐゴシック" panose="020B0600070205080204" pitchFamily="50" charset="-128"/>
              <a:ea typeface="ＭＳ Ｐゴシック" panose="020B0600070205080204" pitchFamily="50" charset="-128"/>
            </a:rPr>
            <a:t>を活用した陸上競技場の改修により、陸上競技場管理事業で増（</a:t>
          </a:r>
          <a:r>
            <a:rPr kumimoji="1" lang="en-US" altLang="ja-JP" sz="800">
              <a:latin typeface="ＭＳ Ｐゴシック" panose="020B0600070205080204" pitchFamily="50" charset="-128"/>
              <a:ea typeface="ＭＳ Ｐゴシック" panose="020B0600070205080204" pitchFamily="50" charset="-128"/>
            </a:rPr>
            <a:t>+284,282</a:t>
          </a:r>
          <a:r>
            <a:rPr kumimoji="1" lang="ja-JP" altLang="en-US" sz="800">
              <a:latin typeface="ＭＳ Ｐゴシック" panose="020B0600070205080204" pitchFamily="50" charset="-128"/>
              <a:ea typeface="ＭＳ Ｐゴシック" panose="020B0600070205080204" pitchFamily="50" charset="-128"/>
            </a:rPr>
            <a:t>千円）、岩沼北中学校及び岩沼西中学校におけるトイレ洋式化工事により、中学校施設改修事業で増（</a:t>
          </a:r>
          <a:r>
            <a:rPr kumimoji="1" lang="en-US" altLang="ja-JP" sz="800">
              <a:latin typeface="ＭＳ Ｐゴシック" panose="020B0600070205080204" pitchFamily="50" charset="-128"/>
              <a:ea typeface="ＭＳ Ｐゴシック" panose="020B0600070205080204" pitchFamily="50" charset="-128"/>
            </a:rPr>
            <a:t>+217,703</a:t>
          </a:r>
          <a:r>
            <a:rPr kumimoji="1" lang="ja-JP" altLang="en-US" sz="800">
              <a:latin typeface="ＭＳ Ｐゴシック" panose="020B0600070205080204" pitchFamily="50" charset="-128"/>
              <a:ea typeface="ＭＳ Ｐゴシック" panose="020B0600070205080204" pitchFamily="50" charset="-128"/>
            </a:rPr>
            <a:t>千円）となり、全体で</a:t>
          </a:r>
          <a:r>
            <a:rPr kumimoji="1" lang="en-US" altLang="ja-JP" sz="800">
              <a:latin typeface="ＭＳ Ｐゴシック" panose="020B0600070205080204" pitchFamily="50" charset="-128"/>
              <a:ea typeface="ＭＳ Ｐゴシック" panose="020B0600070205080204" pitchFamily="50" charset="-128"/>
            </a:rPr>
            <a:t>38.9</a:t>
          </a:r>
          <a:r>
            <a:rPr kumimoji="1" lang="ja-JP" altLang="en-US" sz="800">
              <a:latin typeface="ＭＳ Ｐゴシック" panose="020B0600070205080204" pitchFamily="50" charset="-128"/>
              <a:ea typeface="ＭＳ Ｐゴシック" panose="020B0600070205080204" pitchFamily="50" charset="-128"/>
            </a:rPr>
            <a:t>％の増（</a:t>
          </a:r>
          <a:r>
            <a:rPr kumimoji="1" lang="en-US" altLang="ja-JP" sz="800">
              <a:latin typeface="ＭＳ Ｐゴシック" panose="020B0600070205080204" pitchFamily="50" charset="-128"/>
              <a:ea typeface="ＭＳ Ｐゴシック" panose="020B0600070205080204" pitchFamily="50" charset="-128"/>
            </a:rPr>
            <a:t>+555,799</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災害復旧費は、東日本大震災に起因する復旧復興関連事業の減少により、全体で</a:t>
          </a:r>
          <a:r>
            <a:rPr kumimoji="1" lang="en-US" altLang="ja-JP" sz="800">
              <a:latin typeface="ＭＳ Ｐゴシック" panose="020B0600070205080204" pitchFamily="50" charset="-128"/>
              <a:ea typeface="ＭＳ Ｐゴシック" panose="020B0600070205080204" pitchFamily="50" charset="-128"/>
            </a:rPr>
            <a:t>87.8</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188,222</a:t>
          </a:r>
          <a:r>
            <a:rPr kumimoji="1" lang="ja-JP" altLang="en-US" sz="800">
              <a:latin typeface="ＭＳ Ｐゴシック" panose="020B0600070205080204" pitchFamily="50" charset="-128"/>
              <a:ea typeface="ＭＳ Ｐゴシック" panose="020B0600070205080204" pitchFamily="50" charset="-128"/>
            </a:rPr>
            <a:t>千円）となった。</a:t>
          </a:r>
        </a:p>
        <a:p>
          <a:r>
            <a:rPr kumimoji="1" lang="ja-JP" altLang="en-US" sz="800">
              <a:latin typeface="ＭＳ Ｐゴシック" panose="020B0600070205080204" pitchFamily="50" charset="-128"/>
              <a:ea typeface="ＭＳ Ｐゴシック" panose="020B0600070205080204" pitchFamily="50" charset="-128"/>
            </a:rPr>
            <a:t>　以上から、歳出全体では、前年度比</a:t>
          </a:r>
          <a:r>
            <a:rPr kumimoji="1" lang="en-US" altLang="ja-JP" sz="800">
              <a:latin typeface="ＭＳ Ｐゴシック" panose="020B0600070205080204" pitchFamily="50" charset="-128"/>
              <a:ea typeface="ＭＳ Ｐゴシック" panose="020B0600070205080204" pitchFamily="50" charset="-128"/>
            </a:rPr>
            <a:t>11.8</a:t>
          </a:r>
          <a:r>
            <a:rPr kumimoji="1" lang="ja-JP" altLang="en-US" sz="800">
              <a:latin typeface="ＭＳ Ｐゴシック" panose="020B0600070205080204" pitchFamily="50" charset="-128"/>
              <a:ea typeface="ＭＳ Ｐゴシック" panose="020B0600070205080204" pitchFamily="50" charset="-128"/>
            </a:rPr>
            <a:t>％の減（△</a:t>
          </a:r>
          <a:r>
            <a:rPr kumimoji="1" lang="en-US" altLang="ja-JP" sz="800">
              <a:latin typeface="ＭＳ Ｐゴシック" panose="020B0600070205080204" pitchFamily="50" charset="-128"/>
              <a:ea typeface="ＭＳ Ｐゴシック" panose="020B0600070205080204" pitchFamily="50" charset="-128"/>
            </a:rPr>
            <a:t>3,235,136</a:t>
          </a:r>
          <a:r>
            <a:rPr kumimoji="1" lang="ja-JP" altLang="en-US" sz="800">
              <a:latin typeface="ＭＳ Ｐゴシック" panose="020B0600070205080204" pitchFamily="50" charset="-128"/>
              <a:ea typeface="ＭＳ Ｐゴシック" panose="020B0600070205080204" pitchFamily="50" charset="-128"/>
            </a:rPr>
            <a:t>千円）の</a:t>
          </a:r>
          <a:r>
            <a:rPr kumimoji="1" lang="en-US" altLang="ja-JP" sz="800">
              <a:latin typeface="ＭＳ Ｐゴシック" panose="020B0600070205080204" pitchFamily="50" charset="-128"/>
              <a:ea typeface="ＭＳ Ｐゴシック" panose="020B0600070205080204" pitchFamily="50" charset="-128"/>
            </a:rPr>
            <a:t>24,234,595</a:t>
          </a:r>
          <a:r>
            <a:rPr kumimoji="1" lang="ja-JP" altLang="en-US" sz="8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財政調整基金残高比率は、基金からの取り崩しが決算剰余金などの積立を上回ったため、前年度比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％となった。実質単年度収支比率については、平成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年度までの余剰分に加え、基金を取崩すことで財政の均衡を図った結果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％という結果となった。このように平成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年度は、後年度への投資を行ったことにより、実質単年度収支が赤字となったが、今後については、改めて財政基盤を盤石なものにし、引き続き財源確保や経費削減などに努め、健全な財政運営を行いたい。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っており、今後も健全な財政運営に努めたい。公共下水道事業特別会計及び農業集落排水事業特別会計も黒字となっているが、一般会計からの繰出が過大となることのないように今後も引き続き、料金等の適正化、経費節減、徴収率の向上などによる経営努力を行っていく。国民健康保険事業特別会計、介護保険事業特別会計及び後期高齢者医療保険特別会計も全て黒字となっているが、国による制度改正などを注視するとともに、保険料の適正化、徴収率の向上など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25667597</v>
      </c>
      <c r="BO4" s="430"/>
      <c r="BP4" s="430"/>
      <c r="BQ4" s="430"/>
      <c r="BR4" s="430"/>
      <c r="BS4" s="430"/>
      <c r="BT4" s="430"/>
      <c r="BU4" s="431"/>
      <c r="BV4" s="429">
        <v>28995640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13.7</v>
      </c>
      <c r="CU4" s="436"/>
      <c r="CV4" s="436"/>
      <c r="CW4" s="436"/>
      <c r="CX4" s="436"/>
      <c r="CY4" s="436"/>
      <c r="CZ4" s="436"/>
      <c r="DA4" s="437"/>
      <c r="DB4" s="435">
        <v>15.7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24234595</v>
      </c>
      <c r="BO5" s="467"/>
      <c r="BP5" s="467"/>
      <c r="BQ5" s="467"/>
      <c r="BR5" s="467"/>
      <c r="BS5" s="467"/>
      <c r="BT5" s="467"/>
      <c r="BU5" s="468"/>
      <c r="BV5" s="466">
        <v>27469731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94.3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1433002</v>
      </c>
      <c r="BO6" s="467"/>
      <c r="BP6" s="467"/>
      <c r="BQ6" s="467"/>
      <c r="BR6" s="467"/>
      <c r="BS6" s="467"/>
      <c r="BT6" s="467"/>
      <c r="BU6" s="468"/>
      <c r="BV6" s="466">
        <v>1525909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100.8</v>
      </c>
      <c r="CU6" s="504"/>
      <c r="CV6" s="504"/>
      <c r="CW6" s="504"/>
      <c r="CX6" s="504"/>
      <c r="CY6" s="504"/>
      <c r="CZ6" s="504"/>
      <c r="DA6" s="505"/>
      <c r="DB6" s="503">
        <v>99.8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157338</v>
      </c>
      <c r="BO7" s="467"/>
      <c r="BP7" s="467"/>
      <c r="BQ7" s="467"/>
      <c r="BR7" s="467"/>
      <c r="BS7" s="467"/>
      <c r="BT7" s="467"/>
      <c r="BU7" s="468"/>
      <c r="BV7" s="466">
        <v>71073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9295101</v>
      </c>
      <c r="CU7" s="467"/>
      <c r="CV7" s="467"/>
      <c r="CW7" s="467"/>
      <c r="CX7" s="467"/>
      <c r="CY7" s="467"/>
      <c r="CZ7" s="467"/>
      <c r="DA7" s="468"/>
      <c r="DB7" s="466">
        <v>9290509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1275664</v>
      </c>
      <c r="BO8" s="467"/>
      <c r="BP8" s="467"/>
      <c r="BQ8" s="467"/>
      <c r="BR8" s="467"/>
      <c r="BS8" s="467"/>
      <c r="BT8" s="467"/>
      <c r="BU8" s="468"/>
      <c r="BV8" s="466">
        <v>1454836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0.83</v>
      </c>
      <c r="CU8" s="507"/>
      <c r="CV8" s="507"/>
      <c r="CW8" s="507"/>
      <c r="CX8" s="507"/>
      <c r="CY8" s="507"/>
      <c r="CZ8" s="507"/>
      <c r="DA8" s="508"/>
      <c r="DB8" s="506">
        <v>0.83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44678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-179172</v>
      </c>
      <c r="BO9" s="467"/>
      <c r="BP9" s="467"/>
      <c r="BQ9" s="467"/>
      <c r="BR9" s="467"/>
      <c r="BS9" s="467"/>
      <c r="BT9" s="467"/>
      <c r="BU9" s="468"/>
      <c r="BV9" s="466">
        <v>-984876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6.7</v>
      </c>
      <c r="CU9" s="464"/>
      <c r="CV9" s="464"/>
      <c r="CW9" s="464"/>
      <c r="CX9" s="464"/>
      <c r="CY9" s="464"/>
      <c r="CZ9" s="464"/>
      <c r="DA9" s="465"/>
      <c r="DB9" s="463">
        <v>7.5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44187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5349</v>
      </c>
      <c r="BO10" s="467"/>
      <c r="BP10" s="467"/>
      <c r="BQ10" s="467"/>
      <c r="BR10" s="467"/>
      <c r="BS10" s="467"/>
      <c r="BT10" s="467"/>
      <c r="BU10" s="468"/>
      <c r="BV10" s="466">
        <v>4467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101</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44308</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1347234</v>
      </c>
      <c r="BO12" s="467"/>
      <c r="BP12" s="467"/>
      <c r="BQ12" s="467"/>
      <c r="BR12" s="467"/>
      <c r="BS12" s="467"/>
      <c r="BT12" s="467"/>
      <c r="BU12" s="468"/>
      <c r="BV12" s="466">
        <v>1402563</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44025</v>
      </c>
      <c r="S13" s="548"/>
      <c r="T13" s="548"/>
      <c r="U13" s="548"/>
      <c r="V13" s="549"/>
      <c r="W13" s="482" t="s">
        <v>137</v>
      </c>
      <c r="X13" s="483"/>
      <c r="Y13" s="483"/>
      <c r="Z13" s="483"/>
      <c r="AA13" s="483"/>
      <c r="AB13" s="473"/>
      <c r="AC13" s="517">
        <v>494</v>
      </c>
      <c r="AD13" s="518"/>
      <c r="AE13" s="518"/>
      <c r="AF13" s="518"/>
      <c r="AG13" s="557"/>
      <c r="AH13" s="517">
        <v>688</v>
      </c>
      <c r="AI13" s="518"/>
      <c r="AJ13" s="518"/>
      <c r="AK13" s="518"/>
      <c r="AL13" s="519"/>
      <c r="AM13" s="495" t="s">
        <v>138</v>
      </c>
      <c r="AN13" s="496"/>
      <c r="AO13" s="496"/>
      <c r="AP13" s="496"/>
      <c r="AQ13" s="496"/>
      <c r="AR13" s="496"/>
      <c r="AS13" s="496"/>
      <c r="AT13" s="497"/>
      <c r="AU13" s="498" t="s">
        <v>93</v>
      </c>
      <c r="AV13" s="499"/>
      <c r="AW13" s="499"/>
      <c r="AX13" s="499"/>
      <c r="AY13" s="500" t="s">
        <v>139</v>
      </c>
      <c r="AZ13" s="501"/>
      <c r="BA13" s="501"/>
      <c r="BB13" s="501"/>
      <c r="BC13" s="501"/>
      <c r="BD13" s="501"/>
      <c r="BE13" s="501"/>
      <c r="BF13" s="501"/>
      <c r="BG13" s="501"/>
      <c r="BH13" s="501"/>
      <c r="BI13" s="501"/>
      <c r="BJ13" s="501"/>
      <c r="BK13" s="501"/>
      <c r="BL13" s="501"/>
      <c r="BM13" s="502"/>
      <c r="BN13" s="466">
        <v>-1521057</v>
      </c>
      <c r="BO13" s="467"/>
      <c r="BP13" s="467"/>
      <c r="BQ13" s="467"/>
      <c r="BR13" s="467"/>
      <c r="BS13" s="467"/>
      <c r="BT13" s="467"/>
      <c r="BU13" s="468"/>
      <c r="BV13" s="466">
        <v>-2382972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-0.5</v>
      </c>
      <c r="CU13" s="464"/>
      <c r="CV13" s="464"/>
      <c r="CW13" s="464"/>
      <c r="CX13" s="464"/>
      <c r="CY13" s="464"/>
      <c r="CZ13" s="464"/>
      <c r="DA13" s="465"/>
      <c r="DB13" s="463">
        <v>-1.4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44221</v>
      </c>
      <c r="S14" s="548"/>
      <c r="T14" s="548"/>
      <c r="U14" s="548"/>
      <c r="V14" s="549"/>
      <c r="W14" s="456"/>
      <c r="X14" s="457"/>
      <c r="Y14" s="457"/>
      <c r="Z14" s="457"/>
      <c r="AA14" s="457"/>
      <c r="AB14" s="446"/>
      <c r="AC14" s="550">
        <v>2.4</v>
      </c>
      <c r="AD14" s="551"/>
      <c r="AE14" s="551"/>
      <c r="AF14" s="551"/>
      <c r="AG14" s="552"/>
      <c r="AH14" s="550">
        <v>3.4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43994</v>
      </c>
      <c r="S15" s="548"/>
      <c r="T15" s="548"/>
      <c r="U15" s="548"/>
      <c r="V15" s="549"/>
      <c r="W15" s="482" t="s">
        <v>144</v>
      </c>
      <c r="X15" s="483"/>
      <c r="Y15" s="483"/>
      <c r="Z15" s="483"/>
      <c r="AA15" s="483"/>
      <c r="AB15" s="473"/>
      <c r="AC15" s="517">
        <v>5782</v>
      </c>
      <c r="AD15" s="518"/>
      <c r="AE15" s="518"/>
      <c r="AF15" s="518"/>
      <c r="AG15" s="557"/>
      <c r="AH15" s="517">
        <v>5545</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5777616</v>
      </c>
      <c r="BO15" s="430"/>
      <c r="BP15" s="430"/>
      <c r="BQ15" s="430"/>
      <c r="BR15" s="430"/>
      <c r="BS15" s="430"/>
      <c r="BT15" s="430"/>
      <c r="BU15" s="431"/>
      <c r="BV15" s="429">
        <v>5753066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28</v>
      </c>
      <c r="AD16" s="551"/>
      <c r="AE16" s="551"/>
      <c r="AF16" s="551"/>
      <c r="AG16" s="552"/>
      <c r="AH16" s="550">
        <v>27.1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6972145</v>
      </c>
      <c r="BO16" s="467"/>
      <c r="BP16" s="467"/>
      <c r="BQ16" s="467"/>
      <c r="BR16" s="467"/>
      <c r="BS16" s="467"/>
      <c r="BT16" s="467"/>
      <c r="BU16" s="468"/>
      <c r="BV16" s="466">
        <v>7014309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14401</v>
      </c>
      <c r="AD17" s="518"/>
      <c r="AE17" s="518"/>
      <c r="AF17" s="518"/>
      <c r="AG17" s="557"/>
      <c r="AH17" s="517">
        <v>14232</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7369446</v>
      </c>
      <c r="BO17" s="467"/>
      <c r="BP17" s="467"/>
      <c r="BQ17" s="467"/>
      <c r="BR17" s="467"/>
      <c r="BS17" s="467"/>
      <c r="BT17" s="467"/>
      <c r="BU17" s="468"/>
      <c r="BV17" s="466">
        <v>7351666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60.45</v>
      </c>
      <c r="M18" s="579"/>
      <c r="N18" s="579"/>
      <c r="O18" s="579"/>
      <c r="P18" s="579"/>
      <c r="Q18" s="579"/>
      <c r="R18" s="580"/>
      <c r="S18" s="580"/>
      <c r="T18" s="580"/>
      <c r="U18" s="580"/>
      <c r="V18" s="581"/>
      <c r="W18" s="484"/>
      <c r="X18" s="485"/>
      <c r="Y18" s="485"/>
      <c r="Z18" s="485"/>
      <c r="AA18" s="485"/>
      <c r="AB18" s="476"/>
      <c r="AC18" s="582">
        <v>69.599999999999994</v>
      </c>
      <c r="AD18" s="583"/>
      <c r="AE18" s="583"/>
      <c r="AF18" s="583"/>
      <c r="AG18" s="584"/>
      <c r="AH18" s="582">
        <v>69.5</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8792533</v>
      </c>
      <c r="BO18" s="467"/>
      <c r="BP18" s="467"/>
      <c r="BQ18" s="467"/>
      <c r="BR18" s="467"/>
      <c r="BS18" s="467"/>
      <c r="BT18" s="467"/>
      <c r="BU18" s="468"/>
      <c r="BV18" s="466">
        <v>8624868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739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13101121</v>
      </c>
      <c r="BO19" s="467"/>
      <c r="BP19" s="467"/>
      <c r="BQ19" s="467"/>
      <c r="BR19" s="467"/>
      <c r="BS19" s="467"/>
      <c r="BT19" s="467"/>
      <c r="BU19" s="468"/>
      <c r="BV19" s="466">
        <v>14807164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16631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11460085</v>
      </c>
      <c r="BO23" s="467"/>
      <c r="BP23" s="467"/>
      <c r="BQ23" s="467"/>
      <c r="BR23" s="467"/>
      <c r="BS23" s="467"/>
      <c r="BT23" s="467"/>
      <c r="BU23" s="468"/>
      <c r="BV23" s="466">
        <v>10592870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9500</v>
      </c>
      <c r="R24" s="518"/>
      <c r="S24" s="518"/>
      <c r="T24" s="518"/>
      <c r="U24" s="518"/>
      <c r="V24" s="557"/>
      <c r="W24" s="616"/>
      <c r="X24" s="604"/>
      <c r="Y24" s="605"/>
      <c r="Z24" s="516" t="s">
        <v>168</v>
      </c>
      <c r="AA24" s="496"/>
      <c r="AB24" s="496"/>
      <c r="AC24" s="496"/>
      <c r="AD24" s="496"/>
      <c r="AE24" s="496"/>
      <c r="AF24" s="496"/>
      <c r="AG24" s="497"/>
      <c r="AH24" s="517">
        <v>280</v>
      </c>
      <c r="AI24" s="518"/>
      <c r="AJ24" s="518"/>
      <c r="AK24" s="518"/>
      <c r="AL24" s="557"/>
      <c r="AM24" s="517">
        <v>765240</v>
      </c>
      <c r="AN24" s="518"/>
      <c r="AO24" s="518"/>
      <c r="AP24" s="518"/>
      <c r="AQ24" s="518"/>
      <c r="AR24" s="557"/>
      <c r="AS24" s="517">
        <v>2733</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9430227</v>
      </c>
      <c r="BO24" s="467"/>
      <c r="BP24" s="467"/>
      <c r="BQ24" s="467"/>
      <c r="BR24" s="467"/>
      <c r="BS24" s="467"/>
      <c r="BT24" s="467"/>
      <c r="BU24" s="468"/>
      <c r="BV24" s="466">
        <v>8945844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7630</v>
      </c>
      <c r="R25" s="518"/>
      <c r="S25" s="518"/>
      <c r="T25" s="518"/>
      <c r="U25" s="518"/>
      <c r="V25" s="557"/>
      <c r="W25" s="616"/>
      <c r="X25" s="604"/>
      <c r="Y25" s="605"/>
      <c r="Z25" s="516" t="s">
        <v>171</v>
      </c>
      <c r="AA25" s="496"/>
      <c r="AB25" s="496"/>
      <c r="AC25" s="496"/>
      <c r="AD25" s="496"/>
      <c r="AE25" s="496"/>
      <c r="AF25" s="496"/>
      <c r="AG25" s="497"/>
      <c r="AH25" s="517" t="s">
        <v>127</v>
      </c>
      <c r="AI25" s="518"/>
      <c r="AJ25" s="518"/>
      <c r="AK25" s="518"/>
      <c r="AL25" s="557"/>
      <c r="AM25" s="517" t="s">
        <v>127</v>
      </c>
      <c r="AN25" s="518"/>
      <c r="AO25" s="518"/>
      <c r="AP25" s="518"/>
      <c r="AQ25" s="518"/>
      <c r="AR25" s="557"/>
      <c r="AS25" s="517" t="s">
        <v>127</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1525371</v>
      </c>
      <c r="BO25" s="430"/>
      <c r="BP25" s="430"/>
      <c r="BQ25" s="430"/>
      <c r="BR25" s="430"/>
      <c r="BS25" s="430"/>
      <c r="BT25" s="430"/>
      <c r="BU25" s="431"/>
      <c r="BV25" s="429">
        <v>2411368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6640</v>
      </c>
      <c r="R26" s="518"/>
      <c r="S26" s="518"/>
      <c r="T26" s="518"/>
      <c r="U26" s="518"/>
      <c r="V26" s="557"/>
      <c r="W26" s="616"/>
      <c r="X26" s="604"/>
      <c r="Y26" s="605"/>
      <c r="Z26" s="516" t="s">
        <v>174</v>
      </c>
      <c r="AA26" s="626"/>
      <c r="AB26" s="626"/>
      <c r="AC26" s="626"/>
      <c r="AD26" s="626"/>
      <c r="AE26" s="626"/>
      <c r="AF26" s="626"/>
      <c r="AG26" s="627"/>
      <c r="AH26" s="517">
        <v>14</v>
      </c>
      <c r="AI26" s="518"/>
      <c r="AJ26" s="518"/>
      <c r="AK26" s="518"/>
      <c r="AL26" s="557"/>
      <c r="AM26" s="517">
        <v>40726</v>
      </c>
      <c r="AN26" s="518"/>
      <c r="AO26" s="518"/>
      <c r="AP26" s="518"/>
      <c r="AQ26" s="518"/>
      <c r="AR26" s="557"/>
      <c r="AS26" s="517">
        <v>2909</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4490</v>
      </c>
      <c r="R27" s="518"/>
      <c r="S27" s="518"/>
      <c r="T27" s="518"/>
      <c r="U27" s="518"/>
      <c r="V27" s="557"/>
      <c r="W27" s="616"/>
      <c r="X27" s="604"/>
      <c r="Y27" s="605"/>
      <c r="Z27" s="516" t="s">
        <v>177</v>
      </c>
      <c r="AA27" s="496"/>
      <c r="AB27" s="496"/>
      <c r="AC27" s="496"/>
      <c r="AD27" s="496"/>
      <c r="AE27" s="496"/>
      <c r="AF27" s="496"/>
      <c r="AG27" s="497"/>
      <c r="AH27" s="517">
        <v>1</v>
      </c>
      <c r="AI27" s="518"/>
      <c r="AJ27" s="518"/>
      <c r="AK27" s="518"/>
      <c r="AL27" s="557"/>
      <c r="AM27" s="517" t="s">
        <v>178</v>
      </c>
      <c r="AN27" s="518"/>
      <c r="AO27" s="518"/>
      <c r="AP27" s="518"/>
      <c r="AQ27" s="518"/>
      <c r="AR27" s="557"/>
      <c r="AS27" s="517" t="s">
        <v>179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378000</v>
      </c>
      <c r="BO27" s="640"/>
      <c r="BP27" s="640"/>
      <c r="BQ27" s="640"/>
      <c r="BR27" s="640"/>
      <c r="BS27" s="640"/>
      <c r="BT27" s="640"/>
      <c r="BU27" s="641"/>
      <c r="BV27" s="639">
        <v>378000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3850</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127</v>
      </c>
      <c r="AN28" s="518"/>
      <c r="AO28" s="518"/>
      <c r="AP28" s="518"/>
      <c r="AQ28" s="518"/>
      <c r="AR28" s="557"/>
      <c r="AS28" s="517" t="s">
        <v>183</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4887738</v>
      </c>
      <c r="BO28" s="430"/>
      <c r="BP28" s="430"/>
      <c r="BQ28" s="430"/>
      <c r="BR28" s="430"/>
      <c r="BS28" s="430"/>
      <c r="BT28" s="430"/>
      <c r="BU28" s="431"/>
      <c r="BV28" s="429">
        <v>5489623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16</v>
      </c>
      <c r="M29" s="518"/>
      <c r="N29" s="518"/>
      <c r="O29" s="518"/>
      <c r="P29" s="557"/>
      <c r="Q29" s="517">
        <v>3630</v>
      </c>
      <c r="R29" s="518"/>
      <c r="S29" s="518"/>
      <c r="T29" s="518"/>
      <c r="U29" s="518"/>
      <c r="V29" s="557"/>
      <c r="W29" s="617"/>
      <c r="X29" s="618"/>
      <c r="Y29" s="619"/>
      <c r="Z29" s="516" t="s">
        <v>186</v>
      </c>
      <c r="AA29" s="496"/>
      <c r="AB29" s="496"/>
      <c r="AC29" s="496"/>
      <c r="AD29" s="496"/>
      <c r="AE29" s="496"/>
      <c r="AF29" s="496"/>
      <c r="AG29" s="497"/>
      <c r="AH29" s="517">
        <v>281</v>
      </c>
      <c r="AI29" s="518"/>
      <c r="AJ29" s="518"/>
      <c r="AK29" s="518"/>
      <c r="AL29" s="557"/>
      <c r="AM29" s="517">
        <v>769673</v>
      </c>
      <c r="AN29" s="518"/>
      <c r="AO29" s="518"/>
      <c r="AP29" s="518"/>
      <c r="AQ29" s="518"/>
      <c r="AR29" s="557"/>
      <c r="AS29" s="517">
        <v>2739</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638052</v>
      </c>
      <c r="BO29" s="467"/>
      <c r="BP29" s="467"/>
      <c r="BQ29" s="467"/>
      <c r="BR29" s="467"/>
      <c r="BS29" s="467"/>
      <c r="BT29" s="467"/>
      <c r="BU29" s="468"/>
      <c r="BV29" s="466">
        <v>637107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7590231</v>
      </c>
      <c r="BO30" s="640"/>
      <c r="BP30" s="640"/>
      <c r="BQ30" s="640"/>
      <c r="BR30" s="640"/>
      <c r="BS30" s="640"/>
      <c r="BT30" s="640"/>
      <c r="BU30" s="641"/>
      <c r="BV30" s="639">
        <v>13493487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亘理名取共立衛生処理組合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岩沼土地開発公社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特定公共下水道事業会計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宮城県市町村職員退職手当組合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㈱エフエムいわぬま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矢野目西地区土地区画整理事業特別会計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宮城県市町村非常勤消防団員補償報償組合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宮城県市町村自治振興センター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宮城県後期高齢者医療広域連合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vdKmUY1IeGUQOgpJIZ9XgHXTo7gB1aC2ofHRmSfLYP4synf3oTM/eNrlacxom0pub/yxnthWCJ2BVvTWXWdKA==" saltValue="VJX4qbh972ny74yjUxtO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567</v>
      </c>
      <c r="D34" s="1244"/>
      <c r="E34" s="1245"/>
      <c r="F34" s="32">
        <v>18.32</v>
      </c>
      <c r="G34" s="33">
        <v>13.78</v>
      </c>
      <c r="H34" s="33">
        <v>26.45</v>
      </c>
      <c r="I34" s="33">
        <v>15.65</v>
      </c>
      <c r="J34" s="34">
        <v>13.72</v>
      </c>
      <c r="K34" s="22"/>
      <c r="L34" s="22"/>
      <c r="M34" s="22"/>
      <c r="N34" s="22"/>
      <c r="O34" s="22"/>
      <c r="P34" s="22"/>
    </row>
    <row r="35" spans="1:16" ht="39" customHeight="1" x14ac:dyDescent="0.15">
      <c r="A35" s="22"/>
      <c r="B35" s="35"/>
      <c r="C35" s="1238" t="s">
        <v>568</v>
      </c>
      <c r="D35" s="1239"/>
      <c r="E35" s="1240"/>
      <c r="F35" s="36">
        <v>9.3800000000000008</v>
      </c>
      <c r="G35" s="37">
        <v>10.56</v>
      </c>
      <c r="H35" s="37">
        <v>11.54</v>
      </c>
      <c r="I35" s="37">
        <v>12.1</v>
      </c>
      <c r="J35" s="38">
        <v>11.08</v>
      </c>
      <c r="K35" s="22"/>
      <c r="L35" s="22"/>
      <c r="M35" s="22"/>
      <c r="N35" s="22"/>
      <c r="O35" s="22"/>
      <c r="P35" s="22"/>
    </row>
    <row r="36" spans="1:16" ht="39" customHeight="1" x14ac:dyDescent="0.15">
      <c r="A36" s="22"/>
      <c r="B36" s="35"/>
      <c r="C36" s="1238" t="s">
        <v>569</v>
      </c>
      <c r="D36" s="1239"/>
      <c r="E36" s="1240"/>
      <c r="F36" s="36">
        <v>9.5299999999999994</v>
      </c>
      <c r="G36" s="37">
        <v>10.9</v>
      </c>
      <c r="H36" s="37">
        <v>11.48</v>
      </c>
      <c r="I36" s="37">
        <v>10.19</v>
      </c>
      <c r="J36" s="38">
        <v>10.24</v>
      </c>
      <c r="K36" s="22"/>
      <c r="L36" s="22"/>
      <c r="M36" s="22"/>
      <c r="N36" s="22"/>
      <c r="O36" s="22"/>
      <c r="P36" s="22"/>
    </row>
    <row r="37" spans="1:16" ht="39" customHeight="1" x14ac:dyDescent="0.15">
      <c r="A37" s="22"/>
      <c r="B37" s="35"/>
      <c r="C37" s="1238" t="s">
        <v>570</v>
      </c>
      <c r="D37" s="1239"/>
      <c r="E37" s="1240"/>
      <c r="F37" s="36">
        <v>5.22</v>
      </c>
      <c r="G37" s="37">
        <v>4.0999999999999996</v>
      </c>
      <c r="H37" s="37">
        <v>7.32</v>
      </c>
      <c r="I37" s="37">
        <v>1.1399999999999999</v>
      </c>
      <c r="J37" s="38">
        <v>8.41</v>
      </c>
      <c r="K37" s="22"/>
      <c r="L37" s="22"/>
      <c r="M37" s="22"/>
      <c r="N37" s="22"/>
      <c r="O37" s="22"/>
      <c r="P37" s="22"/>
    </row>
    <row r="38" spans="1:16" ht="39" customHeight="1" x14ac:dyDescent="0.15">
      <c r="A38" s="22"/>
      <c r="B38" s="35"/>
      <c r="C38" s="1238" t="s">
        <v>571</v>
      </c>
      <c r="D38" s="1239"/>
      <c r="E38" s="1240"/>
      <c r="F38" s="36">
        <v>0.26</v>
      </c>
      <c r="G38" s="37">
        <v>0.75</v>
      </c>
      <c r="H38" s="37">
        <v>1.43</v>
      </c>
      <c r="I38" s="37">
        <v>1.71</v>
      </c>
      <c r="J38" s="38">
        <v>1.57</v>
      </c>
      <c r="K38" s="22"/>
      <c r="L38" s="22"/>
      <c r="M38" s="22"/>
      <c r="N38" s="22"/>
      <c r="O38" s="22"/>
      <c r="P38" s="22"/>
    </row>
    <row r="39" spans="1:16" ht="39" customHeight="1" x14ac:dyDescent="0.15">
      <c r="A39" s="22"/>
      <c r="B39" s="35"/>
      <c r="C39" s="1238" t="s">
        <v>572</v>
      </c>
      <c r="D39" s="1239"/>
      <c r="E39" s="1240"/>
      <c r="F39" s="36">
        <v>4.16</v>
      </c>
      <c r="G39" s="37">
        <v>4.6100000000000003</v>
      </c>
      <c r="H39" s="37">
        <v>4.3600000000000003</v>
      </c>
      <c r="I39" s="37">
        <v>6.01</v>
      </c>
      <c r="J39" s="38">
        <v>1.19</v>
      </c>
      <c r="K39" s="22"/>
      <c r="L39" s="22"/>
      <c r="M39" s="22"/>
      <c r="N39" s="22"/>
      <c r="O39" s="22"/>
      <c r="P39" s="22"/>
    </row>
    <row r="40" spans="1:16" ht="39" customHeight="1" x14ac:dyDescent="0.15">
      <c r="A40" s="22"/>
      <c r="B40" s="35"/>
      <c r="C40" s="1238" t="s">
        <v>573</v>
      </c>
      <c r="D40" s="1239"/>
      <c r="E40" s="1240"/>
      <c r="F40" s="36">
        <v>0.2</v>
      </c>
      <c r="G40" s="37">
        <v>0.06</v>
      </c>
      <c r="H40" s="37">
        <v>0.09</v>
      </c>
      <c r="I40" s="37">
        <v>0.13</v>
      </c>
      <c r="J40" s="38">
        <v>0.17</v>
      </c>
      <c r="K40" s="22"/>
      <c r="L40" s="22"/>
      <c r="M40" s="22"/>
      <c r="N40" s="22"/>
      <c r="O40" s="22"/>
      <c r="P40" s="22"/>
    </row>
    <row r="41" spans="1:16" ht="39" customHeight="1" x14ac:dyDescent="0.15">
      <c r="A41" s="22"/>
      <c r="B41" s="35"/>
      <c r="C41" s="1238" t="s">
        <v>574</v>
      </c>
      <c r="D41" s="1239"/>
      <c r="E41" s="1240"/>
      <c r="F41" s="36">
        <v>0.04</v>
      </c>
      <c r="G41" s="37">
        <v>0.03</v>
      </c>
      <c r="H41" s="37">
        <v>0.02</v>
      </c>
      <c r="I41" s="37">
        <v>0.03</v>
      </c>
      <c r="J41" s="38">
        <v>0.03</v>
      </c>
      <c r="K41" s="22"/>
      <c r="L41" s="22"/>
      <c r="M41" s="22"/>
      <c r="N41" s="22"/>
      <c r="O41" s="22"/>
      <c r="P41" s="22"/>
    </row>
    <row r="42" spans="1:16" ht="39" customHeight="1" x14ac:dyDescent="0.15">
      <c r="A42" s="22"/>
      <c r="B42" s="39"/>
      <c r="C42" s="1238" t="s">
        <v>575</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576</v>
      </c>
      <c r="D43" s="1242"/>
      <c r="E43" s="1243"/>
      <c r="F43" s="41" t="s">
        <v>516</v>
      </c>
      <c r="G43" s="42" t="s">
        <v>516</v>
      </c>
      <c r="H43" s="42" t="s">
        <v>516</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WAsfpb8poHhLvVFLdl6uTgGzX0ize5z7JBbayP7h93e2NVy5TvtuygeDrpPkr0Q5cHM6zHkvEpQ2dQVK2RyIw==" saltValue="1T6ODKIDoq0uuv/Ii90T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1141</v>
      </c>
      <c r="L45" s="60">
        <v>1006</v>
      </c>
      <c r="M45" s="60">
        <v>991</v>
      </c>
      <c r="N45" s="60">
        <v>1175</v>
      </c>
      <c r="O45" s="61">
        <v>987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48"/>
      <c r="C48" s="1249"/>
      <c r="D48" s="62"/>
      <c r="E48" s="1254" t="s">
        <v>14</v>
      </c>
      <c r="F48" s="1254"/>
      <c r="G48" s="1254"/>
      <c r="H48" s="1254"/>
      <c r="I48" s="1254"/>
      <c r="J48" s="1255"/>
      <c r="K48" s="63">
        <v>120</v>
      </c>
      <c r="L48" s="64">
        <v>120</v>
      </c>
      <c r="M48" s="64">
        <v>265</v>
      </c>
      <c r="N48" s="64">
        <v>77</v>
      </c>
      <c r="O48" s="65">
        <v>679</v>
      </c>
      <c r="P48" s="48"/>
      <c r="Q48" s="48"/>
      <c r="R48" s="48"/>
      <c r="S48" s="48"/>
      <c r="T48" s="48"/>
      <c r="U48" s="48"/>
    </row>
    <row r="49" spans="1:21" ht="30.75" customHeight="1" x14ac:dyDescent="0.15">
      <c r="A49" s="48"/>
      <c r="B49" s="1248"/>
      <c r="C49" s="1249"/>
      <c r="D49" s="62"/>
      <c r="E49" s="1254" t="s">
        <v>15</v>
      </c>
      <c r="F49" s="1254"/>
      <c r="G49" s="1254"/>
      <c r="H49" s="1254"/>
      <c r="I49" s="1254"/>
      <c r="J49" s="1255"/>
      <c r="K49" s="63">
        <v>7</v>
      </c>
      <c r="L49" s="64">
        <v>6</v>
      </c>
      <c r="M49" s="64">
        <v>11</v>
      </c>
      <c r="N49" s="64">
        <v>12</v>
      </c>
      <c r="O49" s="65">
        <v>21</v>
      </c>
      <c r="P49" s="48"/>
      <c r="Q49" s="48"/>
      <c r="R49" s="48"/>
      <c r="S49" s="48"/>
      <c r="T49" s="48"/>
      <c r="U49" s="48"/>
    </row>
    <row r="50" spans="1:21" ht="30.75" customHeight="1" x14ac:dyDescent="0.15">
      <c r="A50" s="48"/>
      <c r="B50" s="1248"/>
      <c r="C50" s="1249"/>
      <c r="D50" s="62"/>
      <c r="E50" s="1254" t="s">
        <v>16</v>
      </c>
      <c r="F50" s="1254"/>
      <c r="G50" s="1254"/>
      <c r="H50" s="1254"/>
      <c r="I50" s="1254"/>
      <c r="J50" s="1255"/>
      <c r="K50" s="63">
        <v>2</v>
      </c>
      <c r="L50" s="64">
        <v>14</v>
      </c>
      <c r="M50" s="64">
        <v>0</v>
      </c>
      <c r="N50" s="64">
        <v>0</v>
      </c>
      <c r="O50" s="65">
        <v>0</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1374</v>
      </c>
      <c r="L52" s="64">
        <v>1289</v>
      </c>
      <c r="M52" s="64">
        <v>1397</v>
      </c>
      <c r="N52" s="64">
        <v>1333</v>
      </c>
      <c r="O52" s="65">
        <v>1616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-104</v>
      </c>
      <c r="L53" s="69">
        <v>-143</v>
      </c>
      <c r="M53" s="69">
        <v>-130</v>
      </c>
      <c r="N53" s="69">
        <v>-69</v>
      </c>
      <c r="O53" s="70">
        <v>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596</v>
      </c>
      <c r="L57" s="83" t="s">
        <v>596</v>
      </c>
      <c r="M57" s="83" t="s">
        <v>596</v>
      </c>
      <c r="N57" s="83" t="s">
        <v>596</v>
      </c>
      <c r="O57" s="84" t="s">
        <v>596</v>
      </c>
    </row>
    <row r="58" spans="1:21" ht="31.5" customHeight="1" thickBot="1" x14ac:dyDescent="0.2">
      <c r="B58" s="1264"/>
      <c r="C58" s="1265"/>
      <c r="D58" s="1269" t="s">
        <v>26</v>
      </c>
      <c r="E58" s="1270"/>
      <c r="F58" s="1270"/>
      <c r="G58" s="1270"/>
      <c r="H58" s="1270"/>
      <c r="I58" s="1270"/>
      <c r="J58" s="1271"/>
      <c r="K58" s="85" t="s">
        <v>596</v>
      </c>
      <c r="L58" s="86" t="s">
        <v>596</v>
      </c>
      <c r="M58" s="86" t="s">
        <v>596</v>
      </c>
      <c r="N58" s="86" t="s">
        <v>596</v>
      </c>
      <c r="O58" s="87" t="s">
        <v>596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4rziigRMgStRZzi4kCZdRwz0zdR/XuMbq8UJ1vfrCjCUOwgNHSa4ZZMM0A0jo5B5o7arznK0LCbQ3CQDE6Vw==" saltValue="lkHFP5zf50nJhX9/BCaK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558</v>
      </c>
      <c r="J40" s="99" t="s">
        <v>559</v>
      </c>
      <c r="K40" s="99" t="s">
        <v>560</v>
      </c>
      <c r="L40" s="99" t="s">
        <v>561</v>
      </c>
      <c r="M40" s="100" t="s">
        <v>562</v>
      </c>
    </row>
    <row r="41" spans="2:13" ht="27.75" customHeight="1" x14ac:dyDescent="0.15">
      <c r="B41" s="1272" t="s">
        <v>29</v>
      </c>
      <c r="C41" s="1273"/>
      <c r="D41" s="101"/>
      <c r="E41" s="1278" t="s">
        <v>30</v>
      </c>
      <c r="F41" s="1278"/>
      <c r="G41" s="1278"/>
      <c r="H41" s="1279"/>
      <c r="I41" s="102">
        <v>10218</v>
      </c>
      <c r="J41" s="103">
        <v>10144</v>
      </c>
      <c r="K41" s="103">
        <v>9998</v>
      </c>
      <c r="L41" s="103">
        <v>10596</v>
      </c>
      <c r="M41" s="104">
        <v>11460</v>
      </c>
    </row>
    <row r="42" spans="2:13" ht="27.75" customHeight="1" x14ac:dyDescent="0.15">
      <c r="B42" s="1274"/>
      <c r="C42" s="1275"/>
      <c r="D42" s="105"/>
      <c r="E42" s="1280" t="s">
        <v>31</v>
      </c>
      <c r="F42" s="1280"/>
      <c r="G42" s="1280"/>
      <c r="H42" s="1281"/>
      <c r="I42" s="106" t="s">
        <v>516</v>
      </c>
      <c r="J42" s="107" t="s">
        <v>516</v>
      </c>
      <c r="K42" s="107" t="s">
        <v>516</v>
      </c>
      <c r="L42" s="107" t="s">
        <v>516</v>
      </c>
      <c r="M42" s="108" t="s">
        <v>516</v>
      </c>
    </row>
    <row r="43" spans="2:13" ht="27.75" customHeight="1" x14ac:dyDescent="0.15">
      <c r="B43" s="1274"/>
      <c r="C43" s="1275"/>
      <c r="D43" s="105"/>
      <c r="E43" s="1280" t="s">
        <v>32</v>
      </c>
      <c r="F43" s="1280"/>
      <c r="G43" s="1280"/>
      <c r="H43" s="1281"/>
      <c r="I43" s="106">
        <v>3701</v>
      </c>
      <c r="J43" s="107">
        <v>1609</v>
      </c>
      <c r="K43" s="107">
        <v>1539</v>
      </c>
      <c r="L43" s="107">
        <v>1352</v>
      </c>
      <c r="M43" s="108">
        <v>3033</v>
      </c>
    </row>
    <row r="44" spans="2:13" ht="27.75" customHeight="1" x14ac:dyDescent="0.15">
      <c r="B44" s="1274"/>
      <c r="C44" s="1275"/>
      <c r="D44" s="105"/>
      <c r="E44" s="1280" t="s">
        <v>33</v>
      </c>
      <c r="F44" s="1280"/>
      <c r="G44" s="1280"/>
      <c r="H44" s="1281"/>
      <c r="I44" s="106">
        <v>168</v>
      </c>
      <c r="J44" s="107">
        <v>386</v>
      </c>
      <c r="K44" s="107">
        <v>322</v>
      </c>
      <c r="L44" s="107">
        <v>287</v>
      </c>
      <c r="M44" s="108">
        <v>272</v>
      </c>
    </row>
    <row r="45" spans="2:13" ht="27.75" customHeight="1" x14ac:dyDescent="0.15">
      <c r="B45" s="1274"/>
      <c r="C45" s="1275"/>
      <c r="D45" s="105"/>
      <c r="E45" s="1280" t="s">
        <v>34</v>
      </c>
      <c r="F45" s="1280"/>
      <c r="G45" s="1280"/>
      <c r="H45" s="1281"/>
      <c r="I45" s="106">
        <v>2564</v>
      </c>
      <c r="J45" s="107">
        <v>2370</v>
      </c>
      <c r="K45" s="107">
        <v>2303</v>
      </c>
      <c r="L45" s="107">
        <v>2211</v>
      </c>
      <c r="M45" s="108">
        <v>1703</v>
      </c>
    </row>
    <row r="46" spans="2:13" ht="27.75" customHeight="1" x14ac:dyDescent="0.15">
      <c r="B46" s="1274"/>
      <c r="C46" s="1275"/>
      <c r="D46" s="109"/>
      <c r="E46" s="1280" t="s">
        <v>35</v>
      </c>
      <c r="F46" s="1280"/>
      <c r="G46" s="1280"/>
      <c r="H46" s="1281"/>
      <c r="I46" s="106">
        <v>449</v>
      </c>
      <c r="J46" s="107">
        <v>442</v>
      </c>
      <c r="K46" s="107">
        <v>445</v>
      </c>
      <c r="L46" s="107">
        <v>448</v>
      </c>
      <c r="M46" s="108">
        <v>462</v>
      </c>
    </row>
    <row r="47" spans="2:13" ht="27.75" customHeight="1" x14ac:dyDescent="0.15">
      <c r="B47" s="1274"/>
      <c r="C47" s="1275"/>
      <c r="D47" s="110"/>
      <c r="E47" s="1282" t="s">
        <v>36</v>
      </c>
      <c r="F47" s="1283"/>
      <c r="G47" s="1283"/>
      <c r="H47" s="1284"/>
      <c r="I47" s="106" t="s">
        <v>516</v>
      </c>
      <c r="J47" s="107" t="s">
        <v>516</v>
      </c>
      <c r="K47" s="107" t="s">
        <v>516</v>
      </c>
      <c r="L47" s="107" t="s">
        <v>516</v>
      </c>
      <c r="M47" s="108" t="s">
        <v>516</v>
      </c>
    </row>
    <row r="48" spans="2:13" ht="27.75" customHeight="1" x14ac:dyDescent="0.15">
      <c r="B48" s="1274"/>
      <c r="C48" s="1275"/>
      <c r="D48" s="105"/>
      <c r="E48" s="1280" t="s">
        <v>37</v>
      </c>
      <c r="F48" s="1280"/>
      <c r="G48" s="1280"/>
      <c r="H48" s="1281"/>
      <c r="I48" s="106" t="s">
        <v>516</v>
      </c>
      <c r="J48" s="107" t="s">
        <v>516</v>
      </c>
      <c r="K48" s="107" t="s">
        <v>516</v>
      </c>
      <c r="L48" s="107" t="s">
        <v>516</v>
      </c>
      <c r="M48" s="108" t="s">
        <v>516</v>
      </c>
    </row>
    <row r="49" spans="2:13" ht="27.75" customHeight="1" x14ac:dyDescent="0.15">
      <c r="B49" s="1276"/>
      <c r="C49" s="1277"/>
      <c r="D49" s="105"/>
      <c r="E49" s="1280" t="s">
        <v>38</v>
      </c>
      <c r="F49" s="1280"/>
      <c r="G49" s="1280"/>
      <c r="H49" s="1281"/>
      <c r="I49" s="106" t="s">
        <v>516</v>
      </c>
      <c r="J49" s="107" t="s">
        <v>516</v>
      </c>
      <c r="K49" s="107" t="s">
        <v>516</v>
      </c>
      <c r="L49" s="107" t="s">
        <v>516</v>
      </c>
      <c r="M49" s="108" t="s">
        <v>516</v>
      </c>
    </row>
    <row r="50" spans="2:13" ht="27.75" customHeight="1" x14ac:dyDescent="0.15">
      <c r="B50" s="1285" t="s">
        <v>39</v>
      </c>
      <c r="C50" s="1286"/>
      <c r="D50" s="111"/>
      <c r="E50" s="1280" t="s">
        <v>40</v>
      </c>
      <c r="F50" s="1280"/>
      <c r="G50" s="1280"/>
      <c r="H50" s="1281"/>
      <c r="I50" s="106">
        <v>11590</v>
      </c>
      <c r="J50" s="107">
        <v>10330</v>
      </c>
      <c r="K50" s="107">
        <v>10724</v>
      </c>
      <c r="L50" s="107">
        <v>11800</v>
      </c>
      <c r="M50" s="108">
        <v>8706</v>
      </c>
    </row>
    <row r="51" spans="2:13" ht="27.75" customHeight="1" x14ac:dyDescent="0.15">
      <c r="B51" s="1274"/>
      <c r="C51" s="1275"/>
      <c r="D51" s="105"/>
      <c r="E51" s="1280" t="s">
        <v>41</v>
      </c>
      <c r="F51" s="1280"/>
      <c r="G51" s="1280"/>
      <c r="H51" s="1281"/>
      <c r="I51" s="106">
        <v>2200</v>
      </c>
      <c r="J51" s="107">
        <v>1827</v>
      </c>
      <c r="K51" s="107">
        <v>2366</v>
      </c>
      <c r="L51" s="107">
        <v>1941</v>
      </c>
      <c r="M51" s="108">
        <v>3458</v>
      </c>
    </row>
    <row r="52" spans="2:13" ht="27.75" customHeight="1" x14ac:dyDescent="0.15">
      <c r="B52" s="1276"/>
      <c r="C52" s="1277"/>
      <c r="D52" s="105"/>
      <c r="E52" s="1280" t="s">
        <v>42</v>
      </c>
      <c r="F52" s="1280"/>
      <c r="G52" s="1280"/>
      <c r="H52" s="1281"/>
      <c r="I52" s="106">
        <v>13280</v>
      </c>
      <c r="J52" s="107">
        <v>12560</v>
      </c>
      <c r="K52" s="107">
        <v>12393</v>
      </c>
      <c r="L52" s="107">
        <v>12297</v>
      </c>
      <c r="M52" s="108">
        <v>12401</v>
      </c>
    </row>
    <row r="53" spans="2:13" ht="27.75" customHeight="1" thickBot="1" x14ac:dyDescent="0.2">
      <c r="B53" s="1287" t="s">
        <v>43</v>
      </c>
      <c r="C53" s="1288"/>
      <c r="D53" s="112"/>
      <c r="E53" s="1289" t="s">
        <v>44</v>
      </c>
      <c r="F53" s="1289"/>
      <c r="G53" s="1289"/>
      <c r="H53" s="1290"/>
      <c r="I53" s="113">
        <v>-9971</v>
      </c>
      <c r="J53" s="114">
        <v>-9766</v>
      </c>
      <c r="K53" s="114">
        <v>-10876</v>
      </c>
      <c r="L53" s="114">
        <v>-11143</v>
      </c>
      <c r="M53" s="115">
        <v>-7635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7Eb8hX4PoD0CmgiYPHU+lSsbHMIEnhVq4kElkZp7qjHXoY+La2nz7HmuEgloylQvBxO0U2Qi71BYZXyCNDVnQ==" saltValue="x/2iWfLGQU0P8FgsHFq6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47</v>
      </c>
      <c r="D55" s="1299"/>
      <c r="E55" s="1300"/>
      <c r="F55" s="127">
        <v>5658</v>
      </c>
      <c r="G55" s="127">
        <v>5490</v>
      </c>
      <c r="H55" s="128">
        <v>4888</v>
      </c>
    </row>
    <row r="56" spans="2:8" ht="52.5" customHeight="1" x14ac:dyDescent="0.15">
      <c r="B56" s="129"/>
      <c r="C56" s="1301" t="s">
        <v>48</v>
      </c>
      <c r="D56" s="1301"/>
      <c r="E56" s="1302"/>
      <c r="F56" s="130">
        <v>636</v>
      </c>
      <c r="G56" s="130">
        <v>637</v>
      </c>
      <c r="H56" s="131">
        <v>638</v>
      </c>
    </row>
    <row r="57" spans="2:8" ht="53.25" customHeight="1" x14ac:dyDescent="0.15">
      <c r="B57" s="129"/>
      <c r="C57" s="1303" t="s">
        <v>49</v>
      </c>
      <c r="D57" s="1303"/>
      <c r="E57" s="1304"/>
      <c r="F57" s="132">
        <v>14805</v>
      </c>
      <c r="G57" s="132">
        <v>13493</v>
      </c>
      <c r="H57" s="133">
        <v>7590</v>
      </c>
    </row>
    <row r="58" spans="2:8" ht="45.75" customHeight="1" x14ac:dyDescent="0.15">
      <c r="B58" s="134"/>
      <c r="C58" s="1291" t="s">
        <v>591</v>
      </c>
      <c r="D58" s="1292"/>
      <c r="E58" s="1293"/>
      <c r="F58" s="135">
        <v>2819</v>
      </c>
      <c r="G58" s="135">
        <v>3418</v>
      </c>
      <c r="H58" s="136">
        <v>3504</v>
      </c>
    </row>
    <row r="59" spans="2:8" ht="45.75" customHeight="1" x14ac:dyDescent="0.15">
      <c r="B59" s="134"/>
      <c r="C59" s="1291" t="s">
        <v>592</v>
      </c>
      <c r="D59" s="1292"/>
      <c r="E59" s="1293"/>
      <c r="F59" s="135">
        <v>9102</v>
      </c>
      <c r="G59" s="135">
        <v>8177</v>
      </c>
      <c r="H59" s="136">
        <v>2816</v>
      </c>
    </row>
    <row r="60" spans="2:8" ht="45.75" customHeight="1" x14ac:dyDescent="0.15">
      <c r="B60" s="134"/>
      <c r="C60" s="1291" t="s">
        <v>593</v>
      </c>
      <c r="D60" s="1292"/>
      <c r="E60" s="1293"/>
      <c r="F60" s="135">
        <v>450</v>
      </c>
      <c r="G60" s="135">
        <v>450</v>
      </c>
      <c r="H60" s="136">
        <v>432</v>
      </c>
    </row>
    <row r="61" spans="2:8" ht="45.75" customHeight="1" x14ac:dyDescent="0.15">
      <c r="B61" s="134"/>
      <c r="C61" s="1291" t="s">
        <v>594</v>
      </c>
      <c r="D61" s="1292"/>
      <c r="E61" s="1293"/>
      <c r="F61" s="135">
        <v>1556</v>
      </c>
      <c r="G61" s="135">
        <v>564</v>
      </c>
      <c r="H61" s="136">
        <v>415</v>
      </c>
    </row>
    <row r="62" spans="2:8" ht="45.75" customHeight="1" thickBot="1" x14ac:dyDescent="0.2">
      <c r="B62" s="137"/>
      <c r="C62" s="1294" t="s">
        <v>595</v>
      </c>
      <c r="D62" s="1295"/>
      <c r="E62" s="1296"/>
      <c r="F62" s="138">
        <v>435</v>
      </c>
      <c r="G62" s="138">
        <v>435</v>
      </c>
      <c r="H62" s="139">
        <v>202</v>
      </c>
    </row>
    <row r="63" spans="2:8" ht="52.5" customHeight="1" thickBot="1" x14ac:dyDescent="0.2">
      <c r="B63" s="140"/>
      <c r="C63" s="1297" t="s">
        <v>50</v>
      </c>
      <c r="D63" s="1297"/>
      <c r="E63" s="1298"/>
      <c r="F63" s="141">
        <v>21099</v>
      </c>
      <c r="G63" s="141">
        <v>19620</v>
      </c>
      <c r="H63" s="142">
        <v>13116</v>
      </c>
    </row>
    <row r="64" spans="2:8" ht="15" customHeight="1" x14ac:dyDescent="0.15"/>
    <row r="65" ht="0" hidden="1" customHeight="1" x14ac:dyDescent="0.15"/>
    <row r="66" ht="0" hidden="1" customHeight="1" x14ac:dyDescent="0.15"/>
  </sheetData>
  <sheetProtection algorithmName="SHA-512" hashValue="4qvMm/L9H+Sqf3c1ngLIhnLM6gn8D99Un11iuwN9kr0q9fLXWuFwky7rClAv1s3zog3kQOhkHlrmQDFI6vBnKA==" saltValue="LdZqr1fvee1mNwnfuzZd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558</v>
      </c>
      <c r="BQ50" s="1311"/>
      <c r="BR50" s="1311"/>
      <c r="BS50" s="1311"/>
      <c r="BT50" s="1311"/>
      <c r="BU50" s="1311"/>
      <c r="BV50" s="1311"/>
      <c r="BW50" s="1311"/>
      <c r="BX50" s="1311" t="s">
        <v>559</v>
      </c>
      <c r="BY50" s="1311"/>
      <c r="BZ50" s="1311"/>
      <c r="CA50" s="1311"/>
      <c r="CB50" s="1311"/>
      <c r="CC50" s="1311"/>
      <c r="CD50" s="1311"/>
      <c r="CE50" s="1311"/>
      <c r="CF50" s="1311" t="s">
        <v>560</v>
      </c>
      <c r="CG50" s="1311"/>
      <c r="CH50" s="1311"/>
      <c r="CI50" s="1311"/>
      <c r="CJ50" s="1311"/>
      <c r="CK50" s="1311"/>
      <c r="CL50" s="1311"/>
      <c r="CM50" s="1311"/>
      <c r="CN50" s="1311" t="s">
        <v>561</v>
      </c>
      <c r="CO50" s="1311"/>
      <c r="CP50" s="1311"/>
      <c r="CQ50" s="1311"/>
      <c r="CR50" s="1311"/>
      <c r="CS50" s="1311"/>
      <c r="CT50" s="1311"/>
      <c r="CU50" s="1311"/>
      <c r="CV50" s="1311" t="s">
        <v>562</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33.5</v>
      </c>
      <c r="BY53" s="1307"/>
      <c r="BZ53" s="1307"/>
      <c r="CA53" s="1307"/>
      <c r="CB53" s="1307"/>
      <c r="CC53" s="1307"/>
      <c r="CD53" s="1307"/>
      <c r="CE53" s="1307"/>
      <c r="CF53" s="1307">
        <v>53.6</v>
      </c>
      <c r="CG53" s="1307"/>
      <c r="CH53" s="1307"/>
      <c r="CI53" s="1307"/>
      <c r="CJ53" s="1307"/>
      <c r="CK53" s="1307"/>
      <c r="CL53" s="1307"/>
      <c r="CM53" s="1307"/>
      <c r="CN53" s="1307">
        <v>35.700000000000003</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41.5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56.4</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558</v>
      </c>
      <c r="BQ72" s="1311"/>
      <c r="BR72" s="1311"/>
      <c r="BS72" s="1311"/>
      <c r="BT72" s="1311"/>
      <c r="BU72" s="1311"/>
      <c r="BV72" s="1311"/>
      <c r="BW72" s="1311"/>
      <c r="BX72" s="1311" t="s">
        <v>559</v>
      </c>
      <c r="BY72" s="1311"/>
      <c r="BZ72" s="1311"/>
      <c r="CA72" s="1311"/>
      <c r="CB72" s="1311"/>
      <c r="CC72" s="1311"/>
      <c r="CD72" s="1311"/>
      <c r="CE72" s="1311"/>
      <c r="CF72" s="1311" t="s">
        <v>560</v>
      </c>
      <c r="CG72" s="1311"/>
      <c r="CH72" s="1311"/>
      <c r="CI72" s="1311"/>
      <c r="CJ72" s="1311"/>
      <c r="CK72" s="1311"/>
      <c r="CL72" s="1311"/>
      <c r="CM72" s="1311"/>
      <c r="CN72" s="1311" t="s">
        <v>561</v>
      </c>
      <c r="CO72" s="1311"/>
      <c r="CP72" s="1311"/>
      <c r="CQ72" s="1311"/>
      <c r="CR72" s="1311"/>
      <c r="CS72" s="1311"/>
      <c r="CT72" s="1311"/>
      <c r="CU72" s="1311"/>
      <c r="CV72" s="1311" t="s">
        <v>562</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606</v>
      </c>
      <c r="BC75" s="1310"/>
      <c r="BD75" s="1310"/>
      <c r="BE75" s="1310"/>
      <c r="BF75" s="1310"/>
      <c r="BG75" s="1310"/>
      <c r="BH75" s="1310"/>
      <c r="BI75" s="1310"/>
      <c r="BJ75" s="1310"/>
      <c r="BK75" s="1310"/>
      <c r="BL75" s="1310"/>
      <c r="BM75" s="1310"/>
      <c r="BN75" s="1310"/>
      <c r="BO75" s="1310"/>
      <c r="BP75" s="1307">
        <v>2.8</v>
      </c>
      <c r="BQ75" s="1307"/>
      <c r="BR75" s="1307"/>
      <c r="BS75" s="1307"/>
      <c r="BT75" s="1307"/>
      <c r="BU75" s="1307"/>
      <c r="BV75" s="1307"/>
      <c r="BW75" s="1307"/>
      <c r="BX75" s="1307">
        <v>-0.4</v>
      </c>
      <c r="BY75" s="1307"/>
      <c r="BZ75" s="1307"/>
      <c r="CA75" s="1307"/>
      <c r="CB75" s="1307"/>
      <c r="CC75" s="1307"/>
      <c r="CD75" s="1307"/>
      <c r="CE75" s="1307"/>
      <c r="CF75" s="1307">
        <v>-1.5</v>
      </c>
      <c r="CG75" s="1307"/>
      <c r="CH75" s="1307"/>
      <c r="CI75" s="1307"/>
      <c r="CJ75" s="1307"/>
      <c r="CK75" s="1307"/>
      <c r="CL75" s="1307"/>
      <c r="CM75" s="1307"/>
      <c r="CN75" s="1307">
        <v>-1.4</v>
      </c>
      <c r="CO75" s="1307"/>
      <c r="CP75" s="1307"/>
      <c r="CQ75" s="1307"/>
      <c r="CR75" s="1307"/>
      <c r="CS75" s="1307"/>
      <c r="CT75" s="1307"/>
      <c r="CU75" s="1307"/>
      <c r="CV75" s="1307">
        <v>-0.5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604</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606</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DcJucCT1m3ElVozc71SzGCvzSVcP304w6zw3ElRkf28Qw/TYBcMbGQcqsNLYcp7Cv7ekfSt+i4wTxkmWx/LGQ==" saltValue="8m31L+Car9iDZZr78aMGM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yFSGk7o5/qGUF7JANyhu+/f6XufCmF+83hsI6/nV/L1w5g0OaXSoF5RhIinwdLjhJnOFMDhV1sU3lwBh9eFsw==" saltValue="UOCFTzbXjV0DTQtFxkBC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KTJ7pxTq9YjM0c5OJ0XGuy5UggIrTAKbHZLE/kG3jgTsTSi23J+97pPxtLQ3/CLcI28KteT74hhGkq7wci5lg==" saltValue="PL/zDh/XrHf+RzKy6Hrk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555</v>
      </c>
      <c r="G2" s="156"/>
      <c r="H2" s="157"/>
    </row>
    <row r="3" spans="1:8" x14ac:dyDescent="0.15">
      <c r="A3" s="153" t="s">
        <v>548</v>
      </c>
      <c r="B3" s="158"/>
      <c r="C3" s="159"/>
      <c r="D3" s="160">
        <v>290050</v>
      </c>
      <c r="E3" s="161"/>
      <c r="F3" s="162">
        <v>106614</v>
      </c>
      <c r="G3" s="163"/>
      <c r="H3" s="164"/>
    </row>
    <row r="4" spans="1:8" x14ac:dyDescent="0.15">
      <c r="A4" s="165"/>
      <c r="B4" s="166"/>
      <c r="C4" s="167"/>
      <c r="D4" s="168">
        <v>18255</v>
      </c>
      <c r="E4" s="169"/>
      <c r="F4" s="170">
        <v>45545</v>
      </c>
      <c r="G4" s="171"/>
      <c r="H4" s="172"/>
    </row>
    <row r="5" spans="1:8" x14ac:dyDescent="0.15">
      <c r="A5" s="153" t="s">
        <v>550</v>
      </c>
      <c r="B5" s="158"/>
      <c r="C5" s="159"/>
      <c r="D5" s="160">
        <v>148659</v>
      </c>
      <c r="E5" s="161"/>
      <c r="F5" s="162">
        <v>63727</v>
      </c>
      <c r="G5" s="163"/>
      <c r="H5" s="164"/>
    </row>
    <row r="6" spans="1:8" x14ac:dyDescent="0.15">
      <c r="A6" s="165"/>
      <c r="B6" s="166"/>
      <c r="C6" s="167"/>
      <c r="D6" s="168">
        <v>30139</v>
      </c>
      <c r="E6" s="169"/>
      <c r="F6" s="170">
        <v>34577</v>
      </c>
      <c r="G6" s="171"/>
      <c r="H6" s="172"/>
    </row>
    <row r="7" spans="1:8" x14ac:dyDescent="0.15">
      <c r="A7" s="153" t="s">
        <v>551</v>
      </c>
      <c r="B7" s="158"/>
      <c r="C7" s="159"/>
      <c r="D7" s="160">
        <v>156373</v>
      </c>
      <c r="E7" s="161"/>
      <c r="F7" s="162">
        <v>66954</v>
      </c>
      <c r="G7" s="163"/>
      <c r="H7" s="164"/>
    </row>
    <row r="8" spans="1:8" x14ac:dyDescent="0.15">
      <c r="A8" s="165"/>
      <c r="B8" s="166"/>
      <c r="C8" s="167"/>
      <c r="D8" s="168">
        <v>23740</v>
      </c>
      <c r="E8" s="169"/>
      <c r="F8" s="170">
        <v>37305</v>
      </c>
      <c r="G8" s="171"/>
      <c r="H8" s="172"/>
    </row>
    <row r="9" spans="1:8" x14ac:dyDescent="0.15">
      <c r="A9" s="153" t="s">
        <v>552</v>
      </c>
      <c r="B9" s="158"/>
      <c r="C9" s="159"/>
      <c r="D9" s="160">
        <v>134605</v>
      </c>
      <c r="E9" s="161"/>
      <c r="F9" s="162">
        <v>72656</v>
      </c>
      <c r="G9" s="163"/>
      <c r="H9" s="164"/>
    </row>
    <row r="10" spans="1:8" x14ac:dyDescent="0.15">
      <c r="A10" s="165"/>
      <c r="B10" s="166"/>
      <c r="C10" s="167"/>
      <c r="D10" s="168">
        <v>43758</v>
      </c>
      <c r="E10" s="169"/>
      <c r="F10" s="170">
        <v>36448</v>
      </c>
      <c r="G10" s="171"/>
      <c r="H10" s="172"/>
    </row>
    <row r="11" spans="1:8" x14ac:dyDescent="0.15">
      <c r="A11" s="153" t="s">
        <v>553</v>
      </c>
      <c r="B11" s="158"/>
      <c r="C11" s="159"/>
      <c r="D11" s="160">
        <v>74015</v>
      </c>
      <c r="E11" s="161"/>
      <c r="F11" s="162">
        <v>65080</v>
      </c>
      <c r="G11" s="163"/>
      <c r="H11" s="164"/>
    </row>
    <row r="12" spans="1:8" x14ac:dyDescent="0.15">
      <c r="A12" s="165"/>
      <c r="B12" s="166"/>
      <c r="C12" s="173"/>
      <c r="D12" s="168">
        <v>38029</v>
      </c>
      <c r="E12" s="169"/>
      <c r="F12" s="170">
        <v>38201</v>
      </c>
      <c r="G12" s="171"/>
      <c r="H12" s="172"/>
    </row>
    <row r="13" spans="1:8" x14ac:dyDescent="0.15">
      <c r="A13" s="153"/>
      <c r="B13" s="158"/>
      <c r="C13" s="174"/>
      <c r="D13" s="175">
        <v>160740</v>
      </c>
      <c r="E13" s="176"/>
      <c r="F13" s="177">
        <v>75006</v>
      </c>
      <c r="G13" s="178"/>
      <c r="H13" s="164"/>
    </row>
    <row r="14" spans="1:8" x14ac:dyDescent="0.15">
      <c r="A14" s="165"/>
      <c r="B14" s="166"/>
      <c r="C14" s="167"/>
      <c r="D14" s="168">
        <v>30784</v>
      </c>
      <c r="E14" s="169"/>
      <c r="F14" s="170">
        <v>38415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18.329999999999998</v>
      </c>
      <c r="C19" s="179">
        <f>ROUND(VALUE(SUBSTITUTE(実質収支比率等に係る経年分析!G$48,"▲","-")),2)</f>
        <v>13.78</v>
      </c>
      <c r="D19" s="179">
        <f>ROUND(VALUE(SUBSTITUTE(実質収支比率等に係る経年分析!H$48,"▲","-")),2)</f>
        <v>26.45</v>
      </c>
      <c r="E19" s="179">
        <f>ROUND(VALUE(SUBSTITUTE(実質収支比率等に係る経年分析!I$48,"▲","-")),2)</f>
        <v>15.66</v>
      </c>
      <c r="F19" s="179">
        <f>ROUND(VALUE(SUBSTITUTE(実質収支比率等に係る経年分析!J$48,"▲","-")),2)</f>
        <v>13.72</v>
      </c>
    </row>
    <row r="20" spans="1:11" x14ac:dyDescent="0.15">
      <c r="A20" s="179" t="s">
        <v>54</v>
      </c>
      <c r="B20" s="179">
        <f>ROUND(VALUE(SUBSTITUTE(実質収支比率等に係る経年分析!F$47,"▲","-")),2)</f>
        <v>77.349999999999994</v>
      </c>
      <c r="C20" s="179">
        <f>ROUND(VALUE(SUBSTITUTE(実質収支比率等に係る経年分析!G$47,"▲","-")),2)</f>
        <v>57.88</v>
      </c>
      <c r="D20" s="179">
        <f>ROUND(VALUE(SUBSTITUTE(実質収支比率等に係る経年分析!H$47,"▲","-")),2)</f>
        <v>61.34</v>
      </c>
      <c r="E20" s="179">
        <f>ROUND(VALUE(SUBSTITUTE(実質収支比率等に係る経年分析!I$47,"▲","-")),2)</f>
        <v>59.09</v>
      </c>
      <c r="F20" s="179">
        <f>ROUND(VALUE(SUBSTITUTE(実質収支比率等に係る経年分析!J$47,"▲","-")),2)</f>
        <v>52.58</v>
      </c>
    </row>
    <row r="21" spans="1:11" x14ac:dyDescent="0.15">
      <c r="A21" s="179" t="s">
        <v>55</v>
      </c>
      <c r="B21" s="179">
        <f>IF(ISNUMBER(VALUE(SUBSTITUTE(実質収支比率等に係る経年分析!F$49,"▲","-"))),ROUND(VALUE(SUBSTITUTE(実質収支比率等に係る経年分析!F$49,"▲","-")),2),NA())</f>
        <v>-7.12</v>
      </c>
      <c r="C21" s="179">
        <f>IF(ISNUMBER(VALUE(SUBSTITUTE(実質収支比率等に係る経年分析!G$49,"▲","-"))),ROUND(VALUE(SUBSTITUTE(実質収支比率等に係る経年分析!G$49,"▲","-")),2),NA())</f>
        <v>-35.729999999999997</v>
      </c>
      <c r="D21" s="179">
        <f>IF(ISNUMBER(VALUE(SUBSTITUTE(実質収支比率等に係る経年分析!H$49,"▲","-"))),ROUND(VALUE(SUBSTITUTE(実質収支比率等に係る経年分析!H$49,"▲","-")),2),NA())</f>
        <v>7.56</v>
      </c>
      <c r="E21" s="179">
        <f>IF(ISNUMBER(VALUE(SUBSTITUTE(実質収支比率等に係る経年分析!I$49,"▲","-"))),ROUND(VALUE(SUBSTITUTE(実質収支比率等に係る経年分析!I$49,"▲","-")),2),NA())</f>
        <v>-25.65</v>
      </c>
      <c r="F21" s="179">
        <f>IF(ISNUMBER(VALUE(SUBSTITUTE(実質収支比率等に係る経年分析!J$49,"▲","-"))),ROUND(VALUE(SUBSTITUTE(実質収支比率等に係る経年分析!J$49,"▲","-")),2),NA())</f>
        <v>-16.36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4.6100000000000003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4.3600000000000003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6.01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1.19</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1.57</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4.0999999999999996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1.1399999999999999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8.41</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9.5299999999999994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10.24</v>
      </c>
    </row>
    <row r="35" spans="1:16" x14ac:dyDescent="0.15">
      <c r="A35" s="180" t="str">
        <f>IF(連結実質赤字比率に係る赤字・黒字の構成分析!C$35="",NA(),連結実質赤字比率に係る赤字・黒字の構成分析!C$35)</f>
        <v>特定公共下水道事業会計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9.3800000000000008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10.56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11.08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1374</v>
      </c>
      <c r="E42" s="181"/>
      <c r="F42" s="181"/>
      <c r="G42" s="181">
        <f>'実質公債費比率（分子）の構造'!L$52</f>
        <v>1289</v>
      </c>
      <c r="H42" s="181"/>
      <c r="I42" s="181"/>
      <c r="J42" s="181">
        <f>'実質公債費比率（分子）の構造'!M$52</f>
        <v>1397</v>
      </c>
      <c r="K42" s="181"/>
      <c r="L42" s="181"/>
      <c r="M42" s="181">
        <f>'実質公債費比率（分子）の構造'!N$52</f>
        <v>1333</v>
      </c>
      <c r="N42" s="181"/>
      <c r="O42" s="181"/>
      <c r="P42" s="181">
        <f>'実質公債費比率（分子）の構造'!O$52</f>
        <v>1616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v>
      </c>
      <c r="C44" s="181"/>
      <c r="D44" s="181"/>
      <c r="E44" s="181">
        <f>'実質公債費比率（分子）の構造'!L$50</f>
        <v>14</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7</v>
      </c>
      <c r="C45" s="181"/>
      <c r="D45" s="181"/>
      <c r="E45" s="181">
        <f>'実質公債費比率（分子）の構造'!L$49</f>
        <v>6</v>
      </c>
      <c r="F45" s="181"/>
      <c r="G45" s="181"/>
      <c r="H45" s="181">
        <f>'実質公債費比率（分子）の構造'!M$49</f>
        <v>11</v>
      </c>
      <c r="I45" s="181"/>
      <c r="J45" s="181"/>
      <c r="K45" s="181">
        <f>'実質公債費比率（分子）の構造'!N$49</f>
        <v>12</v>
      </c>
      <c r="L45" s="181"/>
      <c r="M45" s="181"/>
      <c r="N45" s="181">
        <f>'実質公債費比率（分子）の構造'!O$49</f>
        <v>21</v>
      </c>
      <c r="O45" s="181"/>
      <c r="P45" s="181"/>
    </row>
    <row r="46" spans="1:16" x14ac:dyDescent="0.15">
      <c r="A46" s="181" t="s">
        <v>66</v>
      </c>
      <c r="B46" s="181">
        <f>'実質公債費比率（分子）の構造'!K$48</f>
        <v>120</v>
      </c>
      <c r="C46" s="181"/>
      <c r="D46" s="181"/>
      <c r="E46" s="181">
        <f>'実質公債費比率（分子）の構造'!L$48</f>
        <v>120</v>
      </c>
      <c r="F46" s="181"/>
      <c r="G46" s="181"/>
      <c r="H46" s="181">
        <f>'実質公債費比率（分子）の構造'!M$48</f>
        <v>265</v>
      </c>
      <c r="I46" s="181"/>
      <c r="J46" s="181"/>
      <c r="K46" s="181">
        <f>'実質公債費比率（分子）の構造'!N$48</f>
        <v>77</v>
      </c>
      <c r="L46" s="181"/>
      <c r="M46" s="181"/>
      <c r="N46" s="181">
        <f>'実質公債費比率（分子）の構造'!O$48</f>
        <v>679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1141</v>
      </c>
      <c r="C49" s="181"/>
      <c r="D49" s="181"/>
      <c r="E49" s="181">
        <f>'実質公債費比率（分子）の構造'!L$45</f>
        <v>1006</v>
      </c>
      <c r="F49" s="181"/>
      <c r="G49" s="181"/>
      <c r="H49" s="181">
        <f>'実質公債費比率（分子）の構造'!M$45</f>
        <v>991</v>
      </c>
      <c r="I49" s="181"/>
      <c r="J49" s="181"/>
      <c r="K49" s="181">
        <f>'実質公債費比率（分子）の構造'!N$45</f>
        <v>1175</v>
      </c>
      <c r="L49" s="181"/>
      <c r="M49" s="181"/>
      <c r="N49" s="181">
        <f>'実質公債費比率（分子）の構造'!O$45</f>
        <v>987</v>
      </c>
      <c r="O49" s="181"/>
      <c r="P49" s="181"/>
    </row>
    <row r="50" spans="1:16" x14ac:dyDescent="0.15">
      <c r="A50" s="181" t="s">
        <v>70</v>
      </c>
      <c r="B50" s="181" t="e">
        <f>NA()</f>
        <v>#N/A</v>
      </c>
      <c r="C50" s="181">
        <f>IF(ISNUMBER('実質公債費比率（分子）の構造'!K$53),'実質公債費比率（分子）の構造'!K$53,NA())</f>
        <v>-104</v>
      </c>
      <c r="D50" s="181" t="e">
        <f>NA()</f>
        <v>#N/A</v>
      </c>
      <c r="E50" s="181" t="e">
        <f>NA()</f>
        <v>#N/A</v>
      </c>
      <c r="F50" s="181">
        <f>IF(ISNUMBER('実質公債費比率（分子）の構造'!L$53),'実質公債費比率（分子）の構造'!L$53,NA())</f>
        <v>-143</v>
      </c>
      <c r="G50" s="181" t="e">
        <f>NA()</f>
        <v>#N/A</v>
      </c>
      <c r="H50" s="181" t="e">
        <f>NA()</f>
        <v>#N/A</v>
      </c>
      <c r="I50" s="181">
        <f>IF(ISNUMBER('実質公債費比率（分子）の構造'!M$53),'実質公債費比率（分子）の構造'!M$53,NA())</f>
        <v>-130</v>
      </c>
      <c r="J50" s="181" t="e">
        <f>NA()</f>
        <v>#N/A</v>
      </c>
      <c r="K50" s="181" t="e">
        <f>NA()</f>
        <v>#N/A</v>
      </c>
      <c r="L50" s="181">
        <f>IF(ISNUMBER('実質公債費比率（分子）の構造'!N$53),'実質公債費比率（分子）の構造'!N$53,NA())</f>
        <v>-69</v>
      </c>
      <c r="M50" s="181" t="e">
        <f>NA()</f>
        <v>#N/A</v>
      </c>
      <c r="N50" s="181" t="e">
        <f>NA()</f>
        <v>#N/A</v>
      </c>
      <c r="O50" s="181">
        <f>IF(ISNUMBER('実質公債費比率（分子）の構造'!O$53),'実質公債費比率（分子）の構造'!O$53,NA())</f>
        <v>71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13280</v>
      </c>
      <c r="E56" s="180"/>
      <c r="F56" s="180"/>
      <c r="G56" s="180">
        <f>'将来負担比率（分子）の構造'!J$52</f>
        <v>12560</v>
      </c>
      <c r="H56" s="180"/>
      <c r="I56" s="180"/>
      <c r="J56" s="180">
        <f>'将来負担比率（分子）の構造'!K$52</f>
        <v>12393</v>
      </c>
      <c r="K56" s="180"/>
      <c r="L56" s="180"/>
      <c r="M56" s="180">
        <f>'将来負担比率（分子）の構造'!L$52</f>
        <v>12297</v>
      </c>
      <c r="N56" s="180"/>
      <c r="O56" s="180"/>
      <c r="P56" s="180">
        <f>'将来負担比率（分子）の構造'!M$52</f>
        <v>12401</v>
      </c>
    </row>
    <row r="57" spans="1:16" x14ac:dyDescent="0.15">
      <c r="A57" s="180" t="s">
        <v>41</v>
      </c>
      <c r="B57" s="180"/>
      <c r="C57" s="180"/>
      <c r="D57" s="180">
        <f>'将来負担比率（分子）の構造'!I$51</f>
        <v>2200</v>
      </c>
      <c r="E57" s="180"/>
      <c r="F57" s="180"/>
      <c r="G57" s="180">
        <f>'将来負担比率（分子）の構造'!J$51</f>
        <v>1827</v>
      </c>
      <c r="H57" s="180"/>
      <c r="I57" s="180"/>
      <c r="J57" s="180">
        <f>'将来負担比率（分子）の構造'!K$51</f>
        <v>2366</v>
      </c>
      <c r="K57" s="180"/>
      <c r="L57" s="180"/>
      <c r="M57" s="180">
        <f>'将来負担比率（分子）の構造'!L$51</f>
        <v>1941</v>
      </c>
      <c r="N57" s="180"/>
      <c r="O57" s="180"/>
      <c r="P57" s="180">
        <f>'将来負担比率（分子）の構造'!M$51</f>
        <v>3458</v>
      </c>
    </row>
    <row r="58" spans="1:16" x14ac:dyDescent="0.15">
      <c r="A58" s="180" t="s">
        <v>40</v>
      </c>
      <c r="B58" s="180"/>
      <c r="C58" s="180"/>
      <c r="D58" s="180">
        <f>'将来負担比率（分子）の構造'!I$50</f>
        <v>11590</v>
      </c>
      <c r="E58" s="180"/>
      <c r="F58" s="180"/>
      <c r="G58" s="180">
        <f>'将来負担比率（分子）の構造'!J$50</f>
        <v>10330</v>
      </c>
      <c r="H58" s="180"/>
      <c r="I58" s="180"/>
      <c r="J58" s="180">
        <f>'将来負担比率（分子）の構造'!K$50</f>
        <v>10724</v>
      </c>
      <c r="K58" s="180"/>
      <c r="L58" s="180"/>
      <c r="M58" s="180">
        <f>'将来負担比率（分子）の構造'!L$50</f>
        <v>11800</v>
      </c>
      <c r="N58" s="180"/>
      <c r="O58" s="180"/>
      <c r="P58" s="180">
        <f>'将来負担比率（分子）の構造'!M$50</f>
        <v>8706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449</v>
      </c>
      <c r="C61" s="180"/>
      <c r="D61" s="180"/>
      <c r="E61" s="180">
        <f>'将来負担比率（分子）の構造'!J$46</f>
        <v>442</v>
      </c>
      <c r="F61" s="180"/>
      <c r="G61" s="180"/>
      <c r="H61" s="180">
        <f>'将来負担比率（分子）の構造'!K$46</f>
        <v>445</v>
      </c>
      <c r="I61" s="180"/>
      <c r="J61" s="180"/>
      <c r="K61" s="180">
        <f>'将来負担比率（分子）の構造'!L$46</f>
        <v>448</v>
      </c>
      <c r="L61" s="180"/>
      <c r="M61" s="180"/>
      <c r="N61" s="180">
        <f>'将来負担比率（分子）の構造'!M$46</f>
        <v>462</v>
      </c>
      <c r="O61" s="180"/>
      <c r="P61" s="180"/>
    </row>
    <row r="62" spans="1:16" x14ac:dyDescent="0.15">
      <c r="A62" s="180" t="s">
        <v>34</v>
      </c>
      <c r="B62" s="180">
        <f>'将来負担比率（分子）の構造'!I$45</f>
        <v>2564</v>
      </c>
      <c r="C62" s="180"/>
      <c r="D62" s="180"/>
      <c r="E62" s="180">
        <f>'将来負担比率（分子）の構造'!J$45</f>
        <v>2370</v>
      </c>
      <c r="F62" s="180"/>
      <c r="G62" s="180"/>
      <c r="H62" s="180">
        <f>'将来負担比率（分子）の構造'!K$45</f>
        <v>2303</v>
      </c>
      <c r="I62" s="180"/>
      <c r="J62" s="180"/>
      <c r="K62" s="180">
        <f>'将来負担比率（分子）の構造'!L$45</f>
        <v>2211</v>
      </c>
      <c r="L62" s="180"/>
      <c r="M62" s="180"/>
      <c r="N62" s="180">
        <f>'将来負担比率（分子）の構造'!M$45</f>
        <v>1703</v>
      </c>
      <c r="O62" s="180"/>
      <c r="P62" s="180"/>
    </row>
    <row r="63" spans="1:16" x14ac:dyDescent="0.15">
      <c r="A63" s="180" t="s">
        <v>33</v>
      </c>
      <c r="B63" s="180">
        <f>'将来負担比率（分子）の構造'!I$44</f>
        <v>168</v>
      </c>
      <c r="C63" s="180"/>
      <c r="D63" s="180"/>
      <c r="E63" s="180">
        <f>'将来負担比率（分子）の構造'!J$44</f>
        <v>386</v>
      </c>
      <c r="F63" s="180"/>
      <c r="G63" s="180"/>
      <c r="H63" s="180">
        <f>'将来負担比率（分子）の構造'!K$44</f>
        <v>322</v>
      </c>
      <c r="I63" s="180"/>
      <c r="J63" s="180"/>
      <c r="K63" s="180">
        <f>'将来負担比率（分子）の構造'!L$44</f>
        <v>287</v>
      </c>
      <c r="L63" s="180"/>
      <c r="M63" s="180"/>
      <c r="N63" s="180">
        <f>'将来負担比率（分子）の構造'!M$44</f>
        <v>272</v>
      </c>
      <c r="O63" s="180"/>
      <c r="P63" s="180"/>
    </row>
    <row r="64" spans="1:16" x14ac:dyDescent="0.15">
      <c r="A64" s="180" t="s">
        <v>32</v>
      </c>
      <c r="B64" s="180">
        <f>'将来負担比率（分子）の構造'!I$43</f>
        <v>3701</v>
      </c>
      <c r="C64" s="180"/>
      <c r="D64" s="180"/>
      <c r="E64" s="180">
        <f>'将来負担比率（分子）の構造'!J$43</f>
        <v>1609</v>
      </c>
      <c r="F64" s="180"/>
      <c r="G64" s="180"/>
      <c r="H64" s="180">
        <f>'将来負担比率（分子）の構造'!K$43</f>
        <v>1539</v>
      </c>
      <c r="I64" s="180"/>
      <c r="J64" s="180"/>
      <c r="K64" s="180">
        <f>'将来負担比率（分子）の構造'!L$43</f>
        <v>1352</v>
      </c>
      <c r="L64" s="180"/>
      <c r="M64" s="180"/>
      <c r="N64" s="180">
        <f>'将来負担比率（分子）の構造'!M$43</f>
        <v>3033</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10218</v>
      </c>
      <c r="C66" s="180"/>
      <c r="D66" s="180"/>
      <c r="E66" s="180">
        <f>'将来負担比率（分子）の構造'!J$41</f>
        <v>10144</v>
      </c>
      <c r="F66" s="180"/>
      <c r="G66" s="180"/>
      <c r="H66" s="180">
        <f>'将来負担比率（分子）の構造'!K$41</f>
        <v>9998</v>
      </c>
      <c r="I66" s="180"/>
      <c r="J66" s="180"/>
      <c r="K66" s="180">
        <f>'将来負担比率（分子）の構造'!L$41</f>
        <v>10596</v>
      </c>
      <c r="L66" s="180"/>
      <c r="M66" s="180"/>
      <c r="N66" s="180">
        <f>'将来負担比率（分子）の構造'!M$41</f>
        <v>11460</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5658</v>
      </c>
      <c r="C72" s="184">
        <f>基金残高に係る経年分析!G55</f>
        <v>5490</v>
      </c>
      <c r="D72" s="184">
        <f>基金残高に係る経年分析!H55</f>
        <v>4888</v>
      </c>
    </row>
    <row r="73" spans="1:16" x14ac:dyDescent="0.15">
      <c r="A73" s="183" t="s">
        <v>77</v>
      </c>
      <c r="B73" s="184">
        <f>基金残高に係る経年分析!F56</f>
        <v>636</v>
      </c>
      <c r="C73" s="184">
        <f>基金残高に係る経年分析!G56</f>
        <v>637</v>
      </c>
      <c r="D73" s="184">
        <f>基金残高に係る経年分析!H56</f>
        <v>638</v>
      </c>
    </row>
    <row r="74" spans="1:16" x14ac:dyDescent="0.15">
      <c r="A74" s="183" t="s">
        <v>78</v>
      </c>
      <c r="B74" s="184">
        <f>基金残高に係る経年分析!F57</f>
        <v>14805</v>
      </c>
      <c r="C74" s="184">
        <f>基金残高に係る経年分析!G57</f>
        <v>13493</v>
      </c>
      <c r="D74" s="184">
        <f>基金残高に係る経年分析!H57</f>
        <v>7590</v>
      </c>
    </row>
  </sheetData>
  <sheetProtection algorithmName="SHA-512" hashValue="b4DOIRm2kndh9LiyMqmdj8e+vS/TUX7Yg4NqsMJWxYTPLSRSd8yeEpQHd4cWaib2Fqxv8MqFDCb+mRv+ptT8DQ==" saltValue="xMcoKqngwudqp95XIyu0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6758995</v>
      </c>
      <c r="S5" s="669"/>
      <c r="T5" s="669"/>
      <c r="U5" s="669"/>
      <c r="V5" s="669"/>
      <c r="W5" s="669"/>
      <c r="X5" s="669"/>
      <c r="Y5" s="670"/>
      <c r="Z5" s="671">
        <v>26.3</v>
      </c>
      <c r="AA5" s="671"/>
      <c r="AB5" s="671"/>
      <c r="AC5" s="671"/>
      <c r="AD5" s="672">
        <v>6294241</v>
      </c>
      <c r="AE5" s="672"/>
      <c r="AF5" s="672"/>
      <c r="AG5" s="672"/>
      <c r="AH5" s="672"/>
      <c r="AI5" s="672"/>
      <c r="AJ5" s="672"/>
      <c r="AK5" s="672"/>
      <c r="AL5" s="673">
        <v>72.2</v>
      </c>
      <c r="AM5" s="674"/>
      <c r="AN5" s="674"/>
      <c r="AO5" s="675"/>
      <c r="AP5" s="665" t="s">
        <v>226</v>
      </c>
      <c r="AQ5" s="666"/>
      <c r="AR5" s="666"/>
      <c r="AS5" s="666"/>
      <c r="AT5" s="666"/>
      <c r="AU5" s="666"/>
      <c r="AV5" s="666"/>
      <c r="AW5" s="666"/>
      <c r="AX5" s="666"/>
      <c r="AY5" s="666"/>
      <c r="AZ5" s="666"/>
      <c r="BA5" s="666"/>
      <c r="BB5" s="666"/>
      <c r="BC5" s="666"/>
      <c r="BD5" s="666"/>
      <c r="BE5" s="666"/>
      <c r="BF5" s="667"/>
      <c r="BG5" s="679">
        <v>6294241</v>
      </c>
      <c r="BH5" s="680"/>
      <c r="BI5" s="680"/>
      <c r="BJ5" s="680"/>
      <c r="BK5" s="680"/>
      <c r="BL5" s="680"/>
      <c r="BM5" s="680"/>
      <c r="BN5" s="681"/>
      <c r="BO5" s="682">
        <v>93.1</v>
      </c>
      <c r="BP5" s="682"/>
      <c r="BQ5" s="682"/>
      <c r="BR5" s="682"/>
      <c r="BS5" s="683" t="s">
        <v>127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183458</v>
      </c>
      <c r="S6" s="680"/>
      <c r="T6" s="680"/>
      <c r="U6" s="680"/>
      <c r="V6" s="680"/>
      <c r="W6" s="680"/>
      <c r="X6" s="680"/>
      <c r="Y6" s="681"/>
      <c r="Z6" s="682">
        <v>0.7</v>
      </c>
      <c r="AA6" s="682"/>
      <c r="AB6" s="682"/>
      <c r="AC6" s="682"/>
      <c r="AD6" s="683">
        <v>183458</v>
      </c>
      <c r="AE6" s="683"/>
      <c r="AF6" s="683"/>
      <c r="AG6" s="683"/>
      <c r="AH6" s="683"/>
      <c r="AI6" s="683"/>
      <c r="AJ6" s="683"/>
      <c r="AK6" s="683"/>
      <c r="AL6" s="684">
        <v>2.1</v>
      </c>
      <c r="AM6" s="685"/>
      <c r="AN6" s="685"/>
      <c r="AO6" s="686"/>
      <c r="AP6" s="676" t="s">
        <v>231</v>
      </c>
      <c r="AQ6" s="677"/>
      <c r="AR6" s="677"/>
      <c r="AS6" s="677"/>
      <c r="AT6" s="677"/>
      <c r="AU6" s="677"/>
      <c r="AV6" s="677"/>
      <c r="AW6" s="677"/>
      <c r="AX6" s="677"/>
      <c r="AY6" s="677"/>
      <c r="AZ6" s="677"/>
      <c r="BA6" s="677"/>
      <c r="BB6" s="677"/>
      <c r="BC6" s="677"/>
      <c r="BD6" s="677"/>
      <c r="BE6" s="677"/>
      <c r="BF6" s="678"/>
      <c r="BG6" s="679">
        <v>6294241</v>
      </c>
      <c r="BH6" s="680"/>
      <c r="BI6" s="680"/>
      <c r="BJ6" s="680"/>
      <c r="BK6" s="680"/>
      <c r="BL6" s="680"/>
      <c r="BM6" s="680"/>
      <c r="BN6" s="681"/>
      <c r="BO6" s="682">
        <v>93.1</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184375</v>
      </c>
      <c r="CS6" s="680"/>
      <c r="CT6" s="680"/>
      <c r="CU6" s="680"/>
      <c r="CV6" s="680"/>
      <c r="CW6" s="680"/>
      <c r="CX6" s="680"/>
      <c r="CY6" s="681"/>
      <c r="CZ6" s="673">
        <v>0.8</v>
      </c>
      <c r="DA6" s="674"/>
      <c r="DB6" s="674"/>
      <c r="DC6" s="693"/>
      <c r="DD6" s="688" t="s">
        <v>232</v>
      </c>
      <c r="DE6" s="680"/>
      <c r="DF6" s="680"/>
      <c r="DG6" s="680"/>
      <c r="DH6" s="680"/>
      <c r="DI6" s="680"/>
      <c r="DJ6" s="680"/>
      <c r="DK6" s="680"/>
      <c r="DL6" s="680"/>
      <c r="DM6" s="680"/>
      <c r="DN6" s="680"/>
      <c r="DO6" s="680"/>
      <c r="DP6" s="681"/>
      <c r="DQ6" s="688">
        <v>184375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6027</v>
      </c>
      <c r="S7" s="680"/>
      <c r="T7" s="680"/>
      <c r="U7" s="680"/>
      <c r="V7" s="680"/>
      <c r="W7" s="680"/>
      <c r="X7" s="680"/>
      <c r="Y7" s="681"/>
      <c r="Z7" s="682">
        <v>0</v>
      </c>
      <c r="AA7" s="682"/>
      <c r="AB7" s="682"/>
      <c r="AC7" s="682"/>
      <c r="AD7" s="683">
        <v>6027</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2586589</v>
      </c>
      <c r="BH7" s="680"/>
      <c r="BI7" s="680"/>
      <c r="BJ7" s="680"/>
      <c r="BK7" s="680"/>
      <c r="BL7" s="680"/>
      <c r="BM7" s="680"/>
      <c r="BN7" s="681"/>
      <c r="BO7" s="682">
        <v>38.299999999999997</v>
      </c>
      <c r="BP7" s="682"/>
      <c r="BQ7" s="682"/>
      <c r="BR7" s="682"/>
      <c r="BS7" s="683" t="s">
        <v>127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8322091</v>
      </c>
      <c r="CS7" s="680"/>
      <c r="CT7" s="680"/>
      <c r="CU7" s="680"/>
      <c r="CV7" s="680"/>
      <c r="CW7" s="680"/>
      <c r="CX7" s="680"/>
      <c r="CY7" s="681"/>
      <c r="CZ7" s="682">
        <v>34.299999999999997</v>
      </c>
      <c r="DA7" s="682"/>
      <c r="DB7" s="682"/>
      <c r="DC7" s="682"/>
      <c r="DD7" s="688">
        <v>450436</v>
      </c>
      <c r="DE7" s="680"/>
      <c r="DF7" s="680"/>
      <c r="DG7" s="680"/>
      <c r="DH7" s="680"/>
      <c r="DI7" s="680"/>
      <c r="DJ7" s="680"/>
      <c r="DK7" s="680"/>
      <c r="DL7" s="680"/>
      <c r="DM7" s="680"/>
      <c r="DN7" s="680"/>
      <c r="DO7" s="680"/>
      <c r="DP7" s="681"/>
      <c r="DQ7" s="688">
        <v>2397614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12589</v>
      </c>
      <c r="S8" s="680"/>
      <c r="T8" s="680"/>
      <c r="U8" s="680"/>
      <c r="V8" s="680"/>
      <c r="W8" s="680"/>
      <c r="X8" s="680"/>
      <c r="Y8" s="681"/>
      <c r="Z8" s="682">
        <v>0</v>
      </c>
      <c r="AA8" s="682"/>
      <c r="AB8" s="682"/>
      <c r="AC8" s="682"/>
      <c r="AD8" s="683">
        <v>12589</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69381</v>
      </c>
      <c r="BH8" s="680"/>
      <c r="BI8" s="680"/>
      <c r="BJ8" s="680"/>
      <c r="BK8" s="680"/>
      <c r="BL8" s="680"/>
      <c r="BM8" s="680"/>
      <c r="BN8" s="681"/>
      <c r="BO8" s="682">
        <v>1</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6308405</v>
      </c>
      <c r="CS8" s="680"/>
      <c r="CT8" s="680"/>
      <c r="CU8" s="680"/>
      <c r="CV8" s="680"/>
      <c r="CW8" s="680"/>
      <c r="CX8" s="680"/>
      <c r="CY8" s="681"/>
      <c r="CZ8" s="682">
        <v>26</v>
      </c>
      <c r="DA8" s="682"/>
      <c r="DB8" s="682"/>
      <c r="DC8" s="682"/>
      <c r="DD8" s="688">
        <v>544533</v>
      </c>
      <c r="DE8" s="680"/>
      <c r="DF8" s="680"/>
      <c r="DG8" s="680"/>
      <c r="DH8" s="680"/>
      <c r="DI8" s="680"/>
      <c r="DJ8" s="680"/>
      <c r="DK8" s="680"/>
      <c r="DL8" s="680"/>
      <c r="DM8" s="680"/>
      <c r="DN8" s="680"/>
      <c r="DO8" s="680"/>
      <c r="DP8" s="681"/>
      <c r="DQ8" s="688">
        <v>3187102</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10756</v>
      </c>
      <c r="S9" s="680"/>
      <c r="T9" s="680"/>
      <c r="U9" s="680"/>
      <c r="V9" s="680"/>
      <c r="W9" s="680"/>
      <c r="X9" s="680"/>
      <c r="Y9" s="681"/>
      <c r="Z9" s="682">
        <v>0</v>
      </c>
      <c r="AA9" s="682"/>
      <c r="AB9" s="682"/>
      <c r="AC9" s="682"/>
      <c r="AD9" s="683">
        <v>10756</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2055230</v>
      </c>
      <c r="BH9" s="680"/>
      <c r="BI9" s="680"/>
      <c r="BJ9" s="680"/>
      <c r="BK9" s="680"/>
      <c r="BL9" s="680"/>
      <c r="BM9" s="680"/>
      <c r="BN9" s="681"/>
      <c r="BO9" s="682">
        <v>30.4</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1218784</v>
      </c>
      <c r="CS9" s="680"/>
      <c r="CT9" s="680"/>
      <c r="CU9" s="680"/>
      <c r="CV9" s="680"/>
      <c r="CW9" s="680"/>
      <c r="CX9" s="680"/>
      <c r="CY9" s="681"/>
      <c r="CZ9" s="682">
        <v>5</v>
      </c>
      <c r="DA9" s="682"/>
      <c r="DB9" s="682"/>
      <c r="DC9" s="682"/>
      <c r="DD9" s="688">
        <v>103346</v>
      </c>
      <c r="DE9" s="680"/>
      <c r="DF9" s="680"/>
      <c r="DG9" s="680"/>
      <c r="DH9" s="680"/>
      <c r="DI9" s="680"/>
      <c r="DJ9" s="680"/>
      <c r="DK9" s="680"/>
      <c r="DL9" s="680"/>
      <c r="DM9" s="680"/>
      <c r="DN9" s="680"/>
      <c r="DO9" s="680"/>
      <c r="DP9" s="681"/>
      <c r="DQ9" s="688">
        <v>1099734</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232</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157055</v>
      </c>
      <c r="BH10" s="680"/>
      <c r="BI10" s="680"/>
      <c r="BJ10" s="680"/>
      <c r="BK10" s="680"/>
      <c r="BL10" s="680"/>
      <c r="BM10" s="680"/>
      <c r="BN10" s="681"/>
      <c r="BO10" s="682">
        <v>2.2999999999999998</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34515</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22904</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304923</v>
      </c>
      <c r="BH11" s="680"/>
      <c r="BI11" s="680"/>
      <c r="BJ11" s="680"/>
      <c r="BK11" s="680"/>
      <c r="BL11" s="680"/>
      <c r="BM11" s="680"/>
      <c r="BN11" s="681"/>
      <c r="BO11" s="682">
        <v>4.5</v>
      </c>
      <c r="BP11" s="682"/>
      <c r="BQ11" s="682"/>
      <c r="BR11" s="682"/>
      <c r="BS11" s="688" t="s">
        <v>232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860232</v>
      </c>
      <c r="CS11" s="680"/>
      <c r="CT11" s="680"/>
      <c r="CU11" s="680"/>
      <c r="CV11" s="680"/>
      <c r="CW11" s="680"/>
      <c r="CX11" s="680"/>
      <c r="CY11" s="681"/>
      <c r="CZ11" s="682">
        <v>3.5</v>
      </c>
      <c r="DA11" s="682"/>
      <c r="DB11" s="682"/>
      <c r="DC11" s="682"/>
      <c r="DD11" s="688">
        <v>341087</v>
      </c>
      <c r="DE11" s="680"/>
      <c r="DF11" s="680"/>
      <c r="DG11" s="680"/>
      <c r="DH11" s="680"/>
      <c r="DI11" s="680"/>
      <c r="DJ11" s="680"/>
      <c r="DK11" s="680"/>
      <c r="DL11" s="680"/>
      <c r="DM11" s="680"/>
      <c r="DN11" s="680"/>
      <c r="DO11" s="680"/>
      <c r="DP11" s="681"/>
      <c r="DQ11" s="688">
        <v>594234</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855019</v>
      </c>
      <c r="S12" s="680"/>
      <c r="T12" s="680"/>
      <c r="U12" s="680"/>
      <c r="V12" s="680"/>
      <c r="W12" s="680"/>
      <c r="X12" s="680"/>
      <c r="Y12" s="681"/>
      <c r="Z12" s="682">
        <v>3.3</v>
      </c>
      <c r="AA12" s="682"/>
      <c r="AB12" s="682"/>
      <c r="AC12" s="682"/>
      <c r="AD12" s="683">
        <v>855019</v>
      </c>
      <c r="AE12" s="683"/>
      <c r="AF12" s="683"/>
      <c r="AG12" s="683"/>
      <c r="AH12" s="683"/>
      <c r="AI12" s="683"/>
      <c r="AJ12" s="683"/>
      <c r="AK12" s="683"/>
      <c r="AL12" s="684">
        <v>9.8000000000000007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3267866</v>
      </c>
      <c r="BH12" s="680"/>
      <c r="BI12" s="680"/>
      <c r="BJ12" s="680"/>
      <c r="BK12" s="680"/>
      <c r="BL12" s="680"/>
      <c r="BM12" s="680"/>
      <c r="BN12" s="681"/>
      <c r="BO12" s="682">
        <v>48.3</v>
      </c>
      <c r="BP12" s="682"/>
      <c r="BQ12" s="682"/>
      <c r="BR12" s="682"/>
      <c r="BS12" s="688" t="s">
        <v>127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265569</v>
      </c>
      <c r="CS12" s="680"/>
      <c r="CT12" s="680"/>
      <c r="CU12" s="680"/>
      <c r="CV12" s="680"/>
      <c r="CW12" s="680"/>
      <c r="CX12" s="680"/>
      <c r="CY12" s="681"/>
      <c r="CZ12" s="682">
        <v>1.1000000000000001</v>
      </c>
      <c r="DA12" s="682"/>
      <c r="DB12" s="682"/>
      <c r="DC12" s="682"/>
      <c r="DD12" s="688" t="s">
        <v>232</v>
      </c>
      <c r="DE12" s="680"/>
      <c r="DF12" s="680"/>
      <c r="DG12" s="680"/>
      <c r="DH12" s="680"/>
      <c r="DI12" s="680"/>
      <c r="DJ12" s="680"/>
      <c r="DK12" s="680"/>
      <c r="DL12" s="680"/>
      <c r="DM12" s="680"/>
      <c r="DN12" s="680"/>
      <c r="DO12" s="680"/>
      <c r="DP12" s="681"/>
      <c r="DQ12" s="688">
        <v>121189</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3225019</v>
      </c>
      <c r="BH13" s="680"/>
      <c r="BI13" s="680"/>
      <c r="BJ13" s="680"/>
      <c r="BK13" s="680"/>
      <c r="BL13" s="680"/>
      <c r="BM13" s="680"/>
      <c r="BN13" s="681"/>
      <c r="BO13" s="682">
        <v>47.7</v>
      </c>
      <c r="BP13" s="682"/>
      <c r="BQ13" s="682"/>
      <c r="BR13" s="682"/>
      <c r="BS13" s="688" t="s">
        <v>127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3387104</v>
      </c>
      <c r="CS13" s="680"/>
      <c r="CT13" s="680"/>
      <c r="CU13" s="680"/>
      <c r="CV13" s="680"/>
      <c r="CW13" s="680"/>
      <c r="CX13" s="680"/>
      <c r="CY13" s="681"/>
      <c r="CZ13" s="682">
        <v>14</v>
      </c>
      <c r="DA13" s="682"/>
      <c r="DB13" s="682"/>
      <c r="DC13" s="682"/>
      <c r="DD13" s="688">
        <v>1117772</v>
      </c>
      <c r="DE13" s="680"/>
      <c r="DF13" s="680"/>
      <c r="DG13" s="680"/>
      <c r="DH13" s="680"/>
      <c r="DI13" s="680"/>
      <c r="DJ13" s="680"/>
      <c r="DK13" s="680"/>
      <c r="DL13" s="680"/>
      <c r="DM13" s="680"/>
      <c r="DN13" s="680"/>
      <c r="DO13" s="680"/>
      <c r="DP13" s="681"/>
      <c r="DQ13" s="688">
        <v>1439966</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256</v>
      </c>
      <c r="AE14" s="683"/>
      <c r="AF14" s="683"/>
      <c r="AG14" s="683"/>
      <c r="AH14" s="683"/>
      <c r="AI14" s="683"/>
      <c r="AJ14" s="683"/>
      <c r="AK14" s="683"/>
      <c r="AL14" s="684" t="s">
        <v>232</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106267</v>
      </c>
      <c r="BH14" s="680"/>
      <c r="BI14" s="680"/>
      <c r="BJ14" s="680"/>
      <c r="BK14" s="680"/>
      <c r="BL14" s="680"/>
      <c r="BM14" s="680"/>
      <c r="BN14" s="681"/>
      <c r="BO14" s="682">
        <v>1.6</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460344</v>
      </c>
      <c r="CS14" s="680"/>
      <c r="CT14" s="680"/>
      <c r="CU14" s="680"/>
      <c r="CV14" s="680"/>
      <c r="CW14" s="680"/>
      <c r="CX14" s="680"/>
      <c r="CY14" s="681"/>
      <c r="CZ14" s="682">
        <v>1.9</v>
      </c>
      <c r="DA14" s="682"/>
      <c r="DB14" s="682"/>
      <c r="DC14" s="682"/>
      <c r="DD14" s="688">
        <v>6659</v>
      </c>
      <c r="DE14" s="680"/>
      <c r="DF14" s="680"/>
      <c r="DG14" s="680"/>
      <c r="DH14" s="680"/>
      <c r="DI14" s="680"/>
      <c r="DJ14" s="680"/>
      <c r="DK14" s="680"/>
      <c r="DL14" s="680"/>
      <c r="DM14" s="680"/>
      <c r="DN14" s="680"/>
      <c r="DO14" s="680"/>
      <c r="DP14" s="681"/>
      <c r="DQ14" s="688">
        <v>456948</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38708</v>
      </c>
      <c r="S15" s="680"/>
      <c r="T15" s="680"/>
      <c r="U15" s="680"/>
      <c r="V15" s="680"/>
      <c r="W15" s="680"/>
      <c r="X15" s="680"/>
      <c r="Y15" s="681"/>
      <c r="Z15" s="682">
        <v>0.2</v>
      </c>
      <c r="AA15" s="682"/>
      <c r="AB15" s="682"/>
      <c r="AC15" s="682"/>
      <c r="AD15" s="683">
        <v>38708</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333519</v>
      </c>
      <c r="BH15" s="680"/>
      <c r="BI15" s="680"/>
      <c r="BJ15" s="680"/>
      <c r="BK15" s="680"/>
      <c r="BL15" s="680"/>
      <c r="BM15" s="680"/>
      <c r="BN15" s="681"/>
      <c r="BO15" s="682">
        <v>4.9000000000000004</v>
      </c>
      <c r="BP15" s="682"/>
      <c r="BQ15" s="682"/>
      <c r="BR15" s="682"/>
      <c r="BS15" s="688" t="s">
        <v>232</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1986062</v>
      </c>
      <c r="CS15" s="680"/>
      <c r="CT15" s="680"/>
      <c r="CU15" s="680"/>
      <c r="CV15" s="680"/>
      <c r="CW15" s="680"/>
      <c r="CX15" s="680"/>
      <c r="CY15" s="681"/>
      <c r="CZ15" s="682">
        <v>8.1999999999999993</v>
      </c>
      <c r="DA15" s="682"/>
      <c r="DB15" s="682"/>
      <c r="DC15" s="682"/>
      <c r="DD15" s="688">
        <v>715614</v>
      </c>
      <c r="DE15" s="680"/>
      <c r="DF15" s="680"/>
      <c r="DG15" s="680"/>
      <c r="DH15" s="680"/>
      <c r="DI15" s="680"/>
      <c r="DJ15" s="680"/>
      <c r="DK15" s="680"/>
      <c r="DL15" s="680"/>
      <c r="DM15" s="680"/>
      <c r="DN15" s="680"/>
      <c r="DO15" s="680"/>
      <c r="DP15" s="681"/>
      <c r="DQ15" s="688">
        <v>1248578</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232</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256</v>
      </c>
      <c r="BP16" s="682"/>
      <c r="BQ16" s="682"/>
      <c r="BR16" s="682"/>
      <c r="BS16" s="688" t="s">
        <v>232</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220307</v>
      </c>
      <c r="CS16" s="680"/>
      <c r="CT16" s="680"/>
      <c r="CU16" s="680"/>
      <c r="CV16" s="680"/>
      <c r="CW16" s="680"/>
      <c r="CX16" s="680"/>
      <c r="CY16" s="681"/>
      <c r="CZ16" s="682">
        <v>0.9</v>
      </c>
      <c r="DA16" s="682"/>
      <c r="DB16" s="682"/>
      <c r="DC16" s="682"/>
      <c r="DD16" s="688" t="s">
        <v>232</v>
      </c>
      <c r="DE16" s="680"/>
      <c r="DF16" s="680"/>
      <c r="DG16" s="680"/>
      <c r="DH16" s="680"/>
      <c r="DI16" s="680"/>
      <c r="DJ16" s="680"/>
      <c r="DK16" s="680"/>
      <c r="DL16" s="680"/>
      <c r="DM16" s="680"/>
      <c r="DN16" s="680"/>
      <c r="DO16" s="680"/>
      <c r="DP16" s="681"/>
      <c r="DQ16" s="688">
        <v>43600</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49642</v>
      </c>
      <c r="S17" s="680"/>
      <c r="T17" s="680"/>
      <c r="U17" s="680"/>
      <c r="V17" s="680"/>
      <c r="W17" s="680"/>
      <c r="X17" s="680"/>
      <c r="Y17" s="681"/>
      <c r="Z17" s="682">
        <v>0.2</v>
      </c>
      <c r="AA17" s="682"/>
      <c r="AB17" s="682"/>
      <c r="AC17" s="682"/>
      <c r="AD17" s="683">
        <v>49642</v>
      </c>
      <c r="AE17" s="683"/>
      <c r="AF17" s="683"/>
      <c r="AG17" s="683"/>
      <c r="AH17" s="683"/>
      <c r="AI17" s="683"/>
      <c r="AJ17" s="683"/>
      <c r="AK17" s="683"/>
      <c r="AL17" s="684">
        <v>0.6</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232</v>
      </c>
      <c r="BP17" s="682"/>
      <c r="BQ17" s="682"/>
      <c r="BR17" s="682"/>
      <c r="BS17" s="688" t="s">
        <v>232</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986807</v>
      </c>
      <c r="CS17" s="680"/>
      <c r="CT17" s="680"/>
      <c r="CU17" s="680"/>
      <c r="CV17" s="680"/>
      <c r="CW17" s="680"/>
      <c r="CX17" s="680"/>
      <c r="CY17" s="681"/>
      <c r="CZ17" s="682">
        <v>4.0999999999999996</v>
      </c>
      <c r="DA17" s="682"/>
      <c r="DB17" s="682"/>
      <c r="DC17" s="682"/>
      <c r="DD17" s="688" t="s">
        <v>232</v>
      </c>
      <c r="DE17" s="680"/>
      <c r="DF17" s="680"/>
      <c r="DG17" s="680"/>
      <c r="DH17" s="680"/>
      <c r="DI17" s="680"/>
      <c r="DJ17" s="680"/>
      <c r="DK17" s="680"/>
      <c r="DL17" s="680"/>
      <c r="DM17" s="680"/>
      <c r="DN17" s="680"/>
      <c r="DO17" s="680"/>
      <c r="DP17" s="681"/>
      <c r="DQ17" s="688">
        <v>871875</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1856059</v>
      </c>
      <c r="S18" s="680"/>
      <c r="T18" s="680"/>
      <c r="U18" s="680"/>
      <c r="V18" s="680"/>
      <c r="W18" s="680"/>
      <c r="X18" s="680"/>
      <c r="Y18" s="681"/>
      <c r="Z18" s="682">
        <v>7.2</v>
      </c>
      <c r="AA18" s="682"/>
      <c r="AB18" s="682"/>
      <c r="AC18" s="682"/>
      <c r="AD18" s="683">
        <v>1202199</v>
      </c>
      <c r="AE18" s="683"/>
      <c r="AF18" s="683"/>
      <c r="AG18" s="683"/>
      <c r="AH18" s="683"/>
      <c r="AI18" s="683"/>
      <c r="AJ18" s="683"/>
      <c r="AK18" s="683"/>
      <c r="AL18" s="684">
        <v>13.8</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127</v>
      </c>
      <c r="BP18" s="682"/>
      <c r="BQ18" s="682"/>
      <c r="BR18" s="682"/>
      <c r="BS18" s="688" t="s">
        <v>232</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1202199</v>
      </c>
      <c r="S19" s="680"/>
      <c r="T19" s="680"/>
      <c r="U19" s="680"/>
      <c r="V19" s="680"/>
      <c r="W19" s="680"/>
      <c r="X19" s="680"/>
      <c r="Y19" s="681"/>
      <c r="Z19" s="682">
        <v>4.7</v>
      </c>
      <c r="AA19" s="682"/>
      <c r="AB19" s="682"/>
      <c r="AC19" s="682"/>
      <c r="AD19" s="683">
        <v>1202199</v>
      </c>
      <c r="AE19" s="683"/>
      <c r="AF19" s="683"/>
      <c r="AG19" s="683"/>
      <c r="AH19" s="683"/>
      <c r="AI19" s="683"/>
      <c r="AJ19" s="683"/>
      <c r="AK19" s="683"/>
      <c r="AL19" s="684">
        <v>13.8</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464754</v>
      </c>
      <c r="BH19" s="680"/>
      <c r="BI19" s="680"/>
      <c r="BJ19" s="680"/>
      <c r="BK19" s="680"/>
      <c r="BL19" s="680"/>
      <c r="BM19" s="680"/>
      <c r="BN19" s="681"/>
      <c r="BO19" s="682">
        <v>6.9</v>
      </c>
      <c r="BP19" s="682"/>
      <c r="BQ19" s="682"/>
      <c r="BR19" s="682"/>
      <c r="BS19" s="688" t="s">
        <v>232</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323342</v>
      </c>
      <c r="S20" s="680"/>
      <c r="T20" s="680"/>
      <c r="U20" s="680"/>
      <c r="V20" s="680"/>
      <c r="W20" s="680"/>
      <c r="X20" s="680"/>
      <c r="Y20" s="681"/>
      <c r="Z20" s="682">
        <v>1.3</v>
      </c>
      <c r="AA20" s="682"/>
      <c r="AB20" s="682"/>
      <c r="AC20" s="682"/>
      <c r="AD20" s="683" t="s">
        <v>127</v>
      </c>
      <c r="AE20" s="683"/>
      <c r="AF20" s="683"/>
      <c r="AG20" s="683"/>
      <c r="AH20" s="683"/>
      <c r="AI20" s="683"/>
      <c r="AJ20" s="683"/>
      <c r="AK20" s="683"/>
      <c r="AL20" s="684" t="s">
        <v>127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464754</v>
      </c>
      <c r="BH20" s="680"/>
      <c r="BI20" s="680"/>
      <c r="BJ20" s="680"/>
      <c r="BK20" s="680"/>
      <c r="BL20" s="680"/>
      <c r="BM20" s="680"/>
      <c r="BN20" s="681"/>
      <c r="BO20" s="682">
        <v>6.9</v>
      </c>
      <c r="BP20" s="682"/>
      <c r="BQ20" s="682"/>
      <c r="BR20" s="682"/>
      <c r="BS20" s="688" t="s">
        <v>232</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24234595</v>
      </c>
      <c r="CS20" s="680"/>
      <c r="CT20" s="680"/>
      <c r="CU20" s="680"/>
      <c r="CV20" s="680"/>
      <c r="CW20" s="680"/>
      <c r="CX20" s="680"/>
      <c r="CY20" s="681"/>
      <c r="CZ20" s="682">
        <v>100</v>
      </c>
      <c r="DA20" s="682"/>
      <c r="DB20" s="682"/>
      <c r="DC20" s="682"/>
      <c r="DD20" s="688">
        <v>3279447</v>
      </c>
      <c r="DE20" s="680"/>
      <c r="DF20" s="680"/>
      <c r="DG20" s="680"/>
      <c r="DH20" s="680"/>
      <c r="DI20" s="680"/>
      <c r="DJ20" s="680"/>
      <c r="DK20" s="680"/>
      <c r="DL20" s="680"/>
      <c r="DM20" s="680"/>
      <c r="DN20" s="680"/>
      <c r="DO20" s="680"/>
      <c r="DP20" s="681"/>
      <c r="DQ20" s="688">
        <v>11668119</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330518</v>
      </c>
      <c r="S21" s="680"/>
      <c r="T21" s="680"/>
      <c r="U21" s="680"/>
      <c r="V21" s="680"/>
      <c r="W21" s="680"/>
      <c r="X21" s="680"/>
      <c r="Y21" s="681"/>
      <c r="Z21" s="682">
        <v>1.3</v>
      </c>
      <c r="AA21" s="682"/>
      <c r="AB21" s="682"/>
      <c r="AC21" s="682"/>
      <c r="AD21" s="683" t="s">
        <v>278</v>
      </c>
      <c r="AE21" s="683"/>
      <c r="AF21" s="683"/>
      <c r="AG21" s="683"/>
      <c r="AH21" s="683"/>
      <c r="AI21" s="683"/>
      <c r="AJ21" s="683"/>
      <c r="AK21" s="683"/>
      <c r="AL21" s="684" t="s">
        <v>232</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232</v>
      </c>
      <c r="BH21" s="680"/>
      <c r="BI21" s="680"/>
      <c r="BJ21" s="680"/>
      <c r="BK21" s="680"/>
      <c r="BL21" s="680"/>
      <c r="BM21" s="680"/>
      <c r="BN21" s="681"/>
      <c r="BO21" s="682" t="s">
        <v>232</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9771253</v>
      </c>
      <c r="S22" s="680"/>
      <c r="T22" s="680"/>
      <c r="U22" s="680"/>
      <c r="V22" s="680"/>
      <c r="W22" s="680"/>
      <c r="X22" s="680"/>
      <c r="Y22" s="681"/>
      <c r="Z22" s="682">
        <v>38.1</v>
      </c>
      <c r="AA22" s="682"/>
      <c r="AB22" s="682"/>
      <c r="AC22" s="682"/>
      <c r="AD22" s="683">
        <v>8652639</v>
      </c>
      <c r="AE22" s="683"/>
      <c r="AF22" s="683"/>
      <c r="AG22" s="683"/>
      <c r="AH22" s="683"/>
      <c r="AI22" s="683"/>
      <c r="AJ22" s="683"/>
      <c r="AK22" s="683"/>
      <c r="AL22" s="684">
        <v>99.2</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232</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8134</v>
      </c>
      <c r="S23" s="680"/>
      <c r="T23" s="680"/>
      <c r="U23" s="680"/>
      <c r="V23" s="680"/>
      <c r="W23" s="680"/>
      <c r="X23" s="680"/>
      <c r="Y23" s="681"/>
      <c r="Z23" s="682">
        <v>0</v>
      </c>
      <c r="AA23" s="682"/>
      <c r="AB23" s="682"/>
      <c r="AC23" s="682"/>
      <c r="AD23" s="683">
        <v>8134</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464754</v>
      </c>
      <c r="BH23" s="680"/>
      <c r="BI23" s="680"/>
      <c r="BJ23" s="680"/>
      <c r="BK23" s="680"/>
      <c r="BL23" s="680"/>
      <c r="BM23" s="680"/>
      <c r="BN23" s="681"/>
      <c r="BO23" s="682">
        <v>6.9</v>
      </c>
      <c r="BP23" s="682"/>
      <c r="BQ23" s="682"/>
      <c r="BR23" s="682"/>
      <c r="BS23" s="688" t="s">
        <v>127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144240</v>
      </c>
      <c r="S24" s="680"/>
      <c r="T24" s="680"/>
      <c r="U24" s="680"/>
      <c r="V24" s="680"/>
      <c r="W24" s="680"/>
      <c r="X24" s="680"/>
      <c r="Y24" s="681"/>
      <c r="Z24" s="682">
        <v>0.6</v>
      </c>
      <c r="AA24" s="682"/>
      <c r="AB24" s="682"/>
      <c r="AC24" s="682"/>
      <c r="AD24" s="683" t="s">
        <v>232</v>
      </c>
      <c r="AE24" s="683"/>
      <c r="AF24" s="683"/>
      <c r="AG24" s="683"/>
      <c r="AH24" s="683"/>
      <c r="AI24" s="683"/>
      <c r="AJ24" s="683"/>
      <c r="AK24" s="683"/>
      <c r="AL24" s="684" t="s">
        <v>127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232</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7059109</v>
      </c>
      <c r="CS24" s="669"/>
      <c r="CT24" s="669"/>
      <c r="CU24" s="669"/>
      <c r="CV24" s="669"/>
      <c r="CW24" s="669"/>
      <c r="CX24" s="669"/>
      <c r="CY24" s="670"/>
      <c r="CZ24" s="673">
        <v>29.1</v>
      </c>
      <c r="DA24" s="674"/>
      <c r="DB24" s="674"/>
      <c r="DC24" s="693"/>
      <c r="DD24" s="712">
        <v>4546910</v>
      </c>
      <c r="DE24" s="669"/>
      <c r="DF24" s="669"/>
      <c r="DG24" s="669"/>
      <c r="DH24" s="669"/>
      <c r="DI24" s="669"/>
      <c r="DJ24" s="669"/>
      <c r="DK24" s="670"/>
      <c r="DL24" s="712">
        <v>4478301</v>
      </c>
      <c r="DM24" s="669"/>
      <c r="DN24" s="669"/>
      <c r="DO24" s="669"/>
      <c r="DP24" s="669"/>
      <c r="DQ24" s="669"/>
      <c r="DR24" s="669"/>
      <c r="DS24" s="669"/>
      <c r="DT24" s="669"/>
      <c r="DU24" s="669"/>
      <c r="DV24" s="670"/>
      <c r="DW24" s="673">
        <v>47.5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302722</v>
      </c>
      <c r="S25" s="680"/>
      <c r="T25" s="680"/>
      <c r="U25" s="680"/>
      <c r="V25" s="680"/>
      <c r="W25" s="680"/>
      <c r="X25" s="680"/>
      <c r="Y25" s="681"/>
      <c r="Z25" s="682">
        <v>1.2</v>
      </c>
      <c r="AA25" s="682"/>
      <c r="AB25" s="682"/>
      <c r="AC25" s="682"/>
      <c r="AD25" s="683">
        <v>20739</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127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2745854</v>
      </c>
      <c r="CS25" s="715"/>
      <c r="CT25" s="715"/>
      <c r="CU25" s="715"/>
      <c r="CV25" s="715"/>
      <c r="CW25" s="715"/>
      <c r="CX25" s="715"/>
      <c r="CY25" s="716"/>
      <c r="CZ25" s="684">
        <v>11.3</v>
      </c>
      <c r="DA25" s="713"/>
      <c r="DB25" s="713"/>
      <c r="DC25" s="717"/>
      <c r="DD25" s="688">
        <v>2610374</v>
      </c>
      <c r="DE25" s="715"/>
      <c r="DF25" s="715"/>
      <c r="DG25" s="715"/>
      <c r="DH25" s="715"/>
      <c r="DI25" s="715"/>
      <c r="DJ25" s="715"/>
      <c r="DK25" s="716"/>
      <c r="DL25" s="688">
        <v>2557718</v>
      </c>
      <c r="DM25" s="715"/>
      <c r="DN25" s="715"/>
      <c r="DO25" s="715"/>
      <c r="DP25" s="715"/>
      <c r="DQ25" s="715"/>
      <c r="DR25" s="715"/>
      <c r="DS25" s="715"/>
      <c r="DT25" s="715"/>
      <c r="DU25" s="715"/>
      <c r="DV25" s="716"/>
      <c r="DW25" s="684">
        <v>27.1</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20528</v>
      </c>
      <c r="S26" s="680"/>
      <c r="T26" s="680"/>
      <c r="U26" s="680"/>
      <c r="V26" s="680"/>
      <c r="W26" s="680"/>
      <c r="X26" s="680"/>
      <c r="Y26" s="681"/>
      <c r="Z26" s="682">
        <v>0.1</v>
      </c>
      <c r="AA26" s="682"/>
      <c r="AB26" s="682"/>
      <c r="AC26" s="682"/>
      <c r="AD26" s="683" t="s">
        <v>232</v>
      </c>
      <c r="AE26" s="683"/>
      <c r="AF26" s="683"/>
      <c r="AG26" s="683"/>
      <c r="AH26" s="683"/>
      <c r="AI26" s="683"/>
      <c r="AJ26" s="683"/>
      <c r="AK26" s="683"/>
      <c r="AL26" s="684" t="s">
        <v>232</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1861209</v>
      </c>
      <c r="CS26" s="680"/>
      <c r="CT26" s="680"/>
      <c r="CU26" s="680"/>
      <c r="CV26" s="680"/>
      <c r="CW26" s="680"/>
      <c r="CX26" s="680"/>
      <c r="CY26" s="681"/>
      <c r="CZ26" s="684">
        <v>7.7</v>
      </c>
      <c r="DA26" s="713"/>
      <c r="DB26" s="713"/>
      <c r="DC26" s="717"/>
      <c r="DD26" s="688">
        <v>1733834</v>
      </c>
      <c r="DE26" s="680"/>
      <c r="DF26" s="680"/>
      <c r="DG26" s="680"/>
      <c r="DH26" s="680"/>
      <c r="DI26" s="680"/>
      <c r="DJ26" s="680"/>
      <c r="DK26" s="681"/>
      <c r="DL26" s="688" t="s">
        <v>232</v>
      </c>
      <c r="DM26" s="680"/>
      <c r="DN26" s="680"/>
      <c r="DO26" s="680"/>
      <c r="DP26" s="680"/>
      <c r="DQ26" s="680"/>
      <c r="DR26" s="680"/>
      <c r="DS26" s="680"/>
      <c r="DT26" s="680"/>
      <c r="DU26" s="680"/>
      <c r="DV26" s="681"/>
      <c r="DW26" s="684" t="s">
        <v>232</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2325420</v>
      </c>
      <c r="S27" s="680"/>
      <c r="T27" s="680"/>
      <c r="U27" s="680"/>
      <c r="V27" s="680"/>
      <c r="W27" s="680"/>
      <c r="X27" s="680"/>
      <c r="Y27" s="681"/>
      <c r="Z27" s="682">
        <v>9.1</v>
      </c>
      <c r="AA27" s="682"/>
      <c r="AB27" s="682"/>
      <c r="AC27" s="682"/>
      <c r="AD27" s="683" t="s">
        <v>127</v>
      </c>
      <c r="AE27" s="683"/>
      <c r="AF27" s="683"/>
      <c r="AG27" s="683"/>
      <c r="AH27" s="683"/>
      <c r="AI27" s="683"/>
      <c r="AJ27" s="683"/>
      <c r="AK27" s="683"/>
      <c r="AL27" s="684" t="s">
        <v>232</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6758995</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3326448</v>
      </c>
      <c r="CS27" s="715"/>
      <c r="CT27" s="715"/>
      <c r="CU27" s="715"/>
      <c r="CV27" s="715"/>
      <c r="CW27" s="715"/>
      <c r="CX27" s="715"/>
      <c r="CY27" s="716"/>
      <c r="CZ27" s="684">
        <v>13.7</v>
      </c>
      <c r="DA27" s="713"/>
      <c r="DB27" s="713"/>
      <c r="DC27" s="717"/>
      <c r="DD27" s="688">
        <v>1064661</v>
      </c>
      <c r="DE27" s="715"/>
      <c r="DF27" s="715"/>
      <c r="DG27" s="715"/>
      <c r="DH27" s="715"/>
      <c r="DI27" s="715"/>
      <c r="DJ27" s="715"/>
      <c r="DK27" s="716"/>
      <c r="DL27" s="688">
        <v>1048708</v>
      </c>
      <c r="DM27" s="715"/>
      <c r="DN27" s="715"/>
      <c r="DO27" s="715"/>
      <c r="DP27" s="715"/>
      <c r="DQ27" s="715"/>
      <c r="DR27" s="715"/>
      <c r="DS27" s="715"/>
      <c r="DT27" s="715"/>
      <c r="DU27" s="715"/>
      <c r="DV27" s="716"/>
      <c r="DW27" s="684">
        <v>11.1</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v>4506</v>
      </c>
      <c r="S28" s="680"/>
      <c r="T28" s="680"/>
      <c r="U28" s="680"/>
      <c r="V28" s="680"/>
      <c r="W28" s="680"/>
      <c r="X28" s="680"/>
      <c r="Y28" s="681"/>
      <c r="Z28" s="682">
        <v>0</v>
      </c>
      <c r="AA28" s="682"/>
      <c r="AB28" s="682"/>
      <c r="AC28" s="682"/>
      <c r="AD28" s="683">
        <v>4506</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986807</v>
      </c>
      <c r="CS28" s="680"/>
      <c r="CT28" s="680"/>
      <c r="CU28" s="680"/>
      <c r="CV28" s="680"/>
      <c r="CW28" s="680"/>
      <c r="CX28" s="680"/>
      <c r="CY28" s="681"/>
      <c r="CZ28" s="684">
        <v>4.0999999999999996</v>
      </c>
      <c r="DA28" s="713"/>
      <c r="DB28" s="713"/>
      <c r="DC28" s="717"/>
      <c r="DD28" s="688">
        <v>871875</v>
      </c>
      <c r="DE28" s="680"/>
      <c r="DF28" s="680"/>
      <c r="DG28" s="680"/>
      <c r="DH28" s="680"/>
      <c r="DI28" s="680"/>
      <c r="DJ28" s="680"/>
      <c r="DK28" s="681"/>
      <c r="DL28" s="688">
        <v>871875</v>
      </c>
      <c r="DM28" s="680"/>
      <c r="DN28" s="680"/>
      <c r="DO28" s="680"/>
      <c r="DP28" s="680"/>
      <c r="DQ28" s="680"/>
      <c r="DR28" s="680"/>
      <c r="DS28" s="680"/>
      <c r="DT28" s="680"/>
      <c r="DU28" s="680"/>
      <c r="DV28" s="681"/>
      <c r="DW28" s="684">
        <v>9.3000000000000007</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1093569</v>
      </c>
      <c r="S29" s="680"/>
      <c r="T29" s="680"/>
      <c r="U29" s="680"/>
      <c r="V29" s="680"/>
      <c r="W29" s="680"/>
      <c r="X29" s="680"/>
      <c r="Y29" s="681"/>
      <c r="Z29" s="682">
        <v>4.3</v>
      </c>
      <c r="AA29" s="682"/>
      <c r="AB29" s="682"/>
      <c r="AC29" s="682"/>
      <c r="AD29" s="683" t="s">
        <v>127</v>
      </c>
      <c r="AE29" s="683"/>
      <c r="AF29" s="683"/>
      <c r="AG29" s="683"/>
      <c r="AH29" s="683"/>
      <c r="AI29" s="683"/>
      <c r="AJ29" s="683"/>
      <c r="AK29" s="683"/>
      <c r="AL29" s="684" t="s">
        <v>127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986807</v>
      </c>
      <c r="CS29" s="715"/>
      <c r="CT29" s="715"/>
      <c r="CU29" s="715"/>
      <c r="CV29" s="715"/>
      <c r="CW29" s="715"/>
      <c r="CX29" s="715"/>
      <c r="CY29" s="716"/>
      <c r="CZ29" s="684">
        <v>4.0999999999999996</v>
      </c>
      <c r="DA29" s="713"/>
      <c r="DB29" s="713"/>
      <c r="DC29" s="717"/>
      <c r="DD29" s="688">
        <v>871875</v>
      </c>
      <c r="DE29" s="715"/>
      <c r="DF29" s="715"/>
      <c r="DG29" s="715"/>
      <c r="DH29" s="715"/>
      <c r="DI29" s="715"/>
      <c r="DJ29" s="715"/>
      <c r="DK29" s="716"/>
      <c r="DL29" s="688">
        <v>871875</v>
      </c>
      <c r="DM29" s="715"/>
      <c r="DN29" s="715"/>
      <c r="DO29" s="715"/>
      <c r="DP29" s="715"/>
      <c r="DQ29" s="715"/>
      <c r="DR29" s="715"/>
      <c r="DS29" s="715"/>
      <c r="DT29" s="715"/>
      <c r="DU29" s="715"/>
      <c r="DV29" s="716"/>
      <c r="DW29" s="684">
        <v>9.3000000000000007</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204687</v>
      </c>
      <c r="S30" s="680"/>
      <c r="T30" s="680"/>
      <c r="U30" s="680"/>
      <c r="V30" s="680"/>
      <c r="W30" s="680"/>
      <c r="X30" s="680"/>
      <c r="Y30" s="681"/>
      <c r="Z30" s="682">
        <v>0.8</v>
      </c>
      <c r="AA30" s="682"/>
      <c r="AB30" s="682"/>
      <c r="AC30" s="682"/>
      <c r="AD30" s="683">
        <v>34231</v>
      </c>
      <c r="AE30" s="683"/>
      <c r="AF30" s="683"/>
      <c r="AG30" s="683"/>
      <c r="AH30" s="683"/>
      <c r="AI30" s="683"/>
      <c r="AJ30" s="683"/>
      <c r="AK30" s="683"/>
      <c r="AL30" s="684">
        <v>0.4</v>
      </c>
      <c r="AM30" s="685"/>
      <c r="AN30" s="685"/>
      <c r="AO30" s="686"/>
      <c r="AP30" s="727" t="s">
        <v>310</v>
      </c>
      <c r="AQ30" s="728"/>
      <c r="AR30" s="728"/>
      <c r="AS30" s="728"/>
      <c r="AT30" s="733" t="s">
        <v>311</v>
      </c>
      <c r="AU30" s="230"/>
      <c r="AV30" s="230"/>
      <c r="AW30" s="230"/>
      <c r="AX30" s="665" t="s">
        <v>186</v>
      </c>
      <c r="AY30" s="666"/>
      <c r="AZ30" s="666"/>
      <c r="BA30" s="666"/>
      <c r="BB30" s="666"/>
      <c r="BC30" s="666"/>
      <c r="BD30" s="666"/>
      <c r="BE30" s="666"/>
      <c r="BF30" s="667"/>
      <c r="BG30" s="739">
        <v>99.3</v>
      </c>
      <c r="BH30" s="740"/>
      <c r="BI30" s="740"/>
      <c r="BJ30" s="740"/>
      <c r="BK30" s="740"/>
      <c r="BL30" s="740"/>
      <c r="BM30" s="674">
        <v>97.7</v>
      </c>
      <c r="BN30" s="740"/>
      <c r="BO30" s="740"/>
      <c r="BP30" s="740"/>
      <c r="BQ30" s="741"/>
      <c r="BR30" s="739">
        <v>99.3</v>
      </c>
      <c r="BS30" s="740"/>
      <c r="BT30" s="740"/>
      <c r="BU30" s="740"/>
      <c r="BV30" s="740"/>
      <c r="BW30" s="740"/>
      <c r="BX30" s="674">
        <v>97.6</v>
      </c>
      <c r="BY30" s="740"/>
      <c r="BZ30" s="740"/>
      <c r="CA30" s="740"/>
      <c r="CB30" s="741"/>
      <c r="CD30" s="744"/>
      <c r="CE30" s="745"/>
      <c r="CF30" s="694" t="s">
        <v>312</v>
      </c>
      <c r="CG30" s="695"/>
      <c r="CH30" s="695"/>
      <c r="CI30" s="695"/>
      <c r="CJ30" s="695"/>
      <c r="CK30" s="695"/>
      <c r="CL30" s="695"/>
      <c r="CM30" s="695"/>
      <c r="CN30" s="695"/>
      <c r="CO30" s="695"/>
      <c r="CP30" s="695"/>
      <c r="CQ30" s="696"/>
      <c r="CR30" s="679">
        <v>911685</v>
      </c>
      <c r="CS30" s="680"/>
      <c r="CT30" s="680"/>
      <c r="CU30" s="680"/>
      <c r="CV30" s="680"/>
      <c r="CW30" s="680"/>
      <c r="CX30" s="680"/>
      <c r="CY30" s="681"/>
      <c r="CZ30" s="684">
        <v>3.8</v>
      </c>
      <c r="DA30" s="713"/>
      <c r="DB30" s="713"/>
      <c r="DC30" s="717"/>
      <c r="DD30" s="688">
        <v>805275</v>
      </c>
      <c r="DE30" s="680"/>
      <c r="DF30" s="680"/>
      <c r="DG30" s="680"/>
      <c r="DH30" s="680"/>
      <c r="DI30" s="680"/>
      <c r="DJ30" s="680"/>
      <c r="DK30" s="681"/>
      <c r="DL30" s="688">
        <v>805275</v>
      </c>
      <c r="DM30" s="680"/>
      <c r="DN30" s="680"/>
      <c r="DO30" s="680"/>
      <c r="DP30" s="680"/>
      <c r="DQ30" s="680"/>
      <c r="DR30" s="680"/>
      <c r="DS30" s="680"/>
      <c r="DT30" s="680"/>
      <c r="DU30" s="680"/>
      <c r="DV30" s="681"/>
      <c r="DW30" s="684">
        <v>8.5</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66967</v>
      </c>
      <c r="S31" s="680"/>
      <c r="T31" s="680"/>
      <c r="U31" s="680"/>
      <c r="V31" s="680"/>
      <c r="W31" s="680"/>
      <c r="X31" s="680"/>
      <c r="Y31" s="681"/>
      <c r="Z31" s="682">
        <v>0.3</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99.1</v>
      </c>
      <c r="BH31" s="715"/>
      <c r="BI31" s="715"/>
      <c r="BJ31" s="715"/>
      <c r="BK31" s="715"/>
      <c r="BL31" s="715"/>
      <c r="BM31" s="685">
        <v>97.2</v>
      </c>
      <c r="BN31" s="737"/>
      <c r="BO31" s="737"/>
      <c r="BP31" s="737"/>
      <c r="BQ31" s="738"/>
      <c r="BR31" s="736">
        <v>99</v>
      </c>
      <c r="BS31" s="715"/>
      <c r="BT31" s="715"/>
      <c r="BU31" s="715"/>
      <c r="BV31" s="715"/>
      <c r="BW31" s="715"/>
      <c r="BX31" s="685">
        <v>97</v>
      </c>
      <c r="BY31" s="737"/>
      <c r="BZ31" s="737"/>
      <c r="CA31" s="737"/>
      <c r="CB31" s="738"/>
      <c r="CD31" s="744"/>
      <c r="CE31" s="745"/>
      <c r="CF31" s="694" t="s">
        <v>316</v>
      </c>
      <c r="CG31" s="695"/>
      <c r="CH31" s="695"/>
      <c r="CI31" s="695"/>
      <c r="CJ31" s="695"/>
      <c r="CK31" s="695"/>
      <c r="CL31" s="695"/>
      <c r="CM31" s="695"/>
      <c r="CN31" s="695"/>
      <c r="CO31" s="695"/>
      <c r="CP31" s="695"/>
      <c r="CQ31" s="696"/>
      <c r="CR31" s="679">
        <v>75122</v>
      </c>
      <c r="CS31" s="715"/>
      <c r="CT31" s="715"/>
      <c r="CU31" s="715"/>
      <c r="CV31" s="715"/>
      <c r="CW31" s="715"/>
      <c r="CX31" s="715"/>
      <c r="CY31" s="716"/>
      <c r="CZ31" s="684">
        <v>0.3</v>
      </c>
      <c r="DA31" s="713"/>
      <c r="DB31" s="713"/>
      <c r="DC31" s="717"/>
      <c r="DD31" s="688">
        <v>66600</v>
      </c>
      <c r="DE31" s="715"/>
      <c r="DF31" s="715"/>
      <c r="DG31" s="715"/>
      <c r="DH31" s="715"/>
      <c r="DI31" s="715"/>
      <c r="DJ31" s="715"/>
      <c r="DK31" s="716"/>
      <c r="DL31" s="688">
        <v>66600</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8656977</v>
      </c>
      <c r="S32" s="680"/>
      <c r="T32" s="680"/>
      <c r="U32" s="680"/>
      <c r="V32" s="680"/>
      <c r="W32" s="680"/>
      <c r="X32" s="680"/>
      <c r="Y32" s="681"/>
      <c r="Z32" s="682">
        <v>33.700000000000003</v>
      </c>
      <c r="AA32" s="682"/>
      <c r="AB32" s="682"/>
      <c r="AC32" s="682"/>
      <c r="AD32" s="683" t="s">
        <v>127</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99.4</v>
      </c>
      <c r="BH32" s="749"/>
      <c r="BI32" s="749"/>
      <c r="BJ32" s="749"/>
      <c r="BK32" s="749"/>
      <c r="BL32" s="749"/>
      <c r="BM32" s="750">
        <v>98</v>
      </c>
      <c r="BN32" s="749"/>
      <c r="BO32" s="749"/>
      <c r="BP32" s="749"/>
      <c r="BQ32" s="751"/>
      <c r="BR32" s="748">
        <v>99.5</v>
      </c>
      <c r="BS32" s="749"/>
      <c r="BT32" s="749"/>
      <c r="BU32" s="749"/>
      <c r="BV32" s="749"/>
      <c r="BW32" s="749"/>
      <c r="BX32" s="750">
        <v>97.8</v>
      </c>
      <c r="BY32" s="749"/>
      <c r="BZ32" s="749"/>
      <c r="CA32" s="749"/>
      <c r="CB32" s="751"/>
      <c r="CD32" s="746"/>
      <c r="CE32" s="747"/>
      <c r="CF32" s="694" t="s">
        <v>319</v>
      </c>
      <c r="CG32" s="695"/>
      <c r="CH32" s="695"/>
      <c r="CI32" s="695"/>
      <c r="CJ32" s="695"/>
      <c r="CK32" s="695"/>
      <c r="CL32" s="695"/>
      <c r="CM32" s="695"/>
      <c r="CN32" s="695"/>
      <c r="CO32" s="695"/>
      <c r="CP32" s="695"/>
      <c r="CQ32" s="696"/>
      <c r="CR32" s="679" t="s">
        <v>232</v>
      </c>
      <c r="CS32" s="680"/>
      <c r="CT32" s="680"/>
      <c r="CU32" s="680"/>
      <c r="CV32" s="680"/>
      <c r="CW32" s="680"/>
      <c r="CX32" s="680"/>
      <c r="CY32" s="681"/>
      <c r="CZ32" s="684" t="s">
        <v>232</v>
      </c>
      <c r="DA32" s="713"/>
      <c r="DB32" s="713"/>
      <c r="DC32" s="717"/>
      <c r="DD32" s="688" t="s">
        <v>127</v>
      </c>
      <c r="DE32" s="680"/>
      <c r="DF32" s="680"/>
      <c r="DG32" s="680"/>
      <c r="DH32" s="680"/>
      <c r="DI32" s="680"/>
      <c r="DJ32" s="680"/>
      <c r="DK32" s="681"/>
      <c r="DL32" s="688" t="s">
        <v>232</v>
      </c>
      <c r="DM32" s="680"/>
      <c r="DN32" s="680"/>
      <c r="DO32" s="680"/>
      <c r="DP32" s="680"/>
      <c r="DQ32" s="680"/>
      <c r="DR32" s="680"/>
      <c r="DS32" s="680"/>
      <c r="DT32" s="680"/>
      <c r="DU32" s="680"/>
      <c r="DV32" s="681"/>
      <c r="DW32" s="684" t="s">
        <v>232</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785909</v>
      </c>
      <c r="S33" s="680"/>
      <c r="T33" s="680"/>
      <c r="U33" s="680"/>
      <c r="V33" s="680"/>
      <c r="W33" s="680"/>
      <c r="X33" s="680"/>
      <c r="Y33" s="681"/>
      <c r="Z33" s="682">
        <v>3.1</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13675732</v>
      </c>
      <c r="CS33" s="715"/>
      <c r="CT33" s="715"/>
      <c r="CU33" s="715"/>
      <c r="CV33" s="715"/>
      <c r="CW33" s="715"/>
      <c r="CX33" s="715"/>
      <c r="CY33" s="716"/>
      <c r="CZ33" s="684">
        <v>56.4</v>
      </c>
      <c r="DA33" s="713"/>
      <c r="DB33" s="713"/>
      <c r="DC33" s="717"/>
      <c r="DD33" s="688">
        <v>6238234</v>
      </c>
      <c r="DE33" s="715"/>
      <c r="DF33" s="715"/>
      <c r="DG33" s="715"/>
      <c r="DH33" s="715"/>
      <c r="DI33" s="715"/>
      <c r="DJ33" s="715"/>
      <c r="DK33" s="716"/>
      <c r="DL33" s="688">
        <v>4314232</v>
      </c>
      <c r="DM33" s="715"/>
      <c r="DN33" s="715"/>
      <c r="DO33" s="715"/>
      <c r="DP33" s="715"/>
      <c r="DQ33" s="715"/>
      <c r="DR33" s="715"/>
      <c r="DS33" s="715"/>
      <c r="DT33" s="715"/>
      <c r="DU33" s="715"/>
      <c r="DV33" s="716"/>
      <c r="DW33" s="684">
        <v>45.8</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503785</v>
      </c>
      <c r="S34" s="680"/>
      <c r="T34" s="680"/>
      <c r="U34" s="680"/>
      <c r="V34" s="680"/>
      <c r="W34" s="680"/>
      <c r="X34" s="680"/>
      <c r="Y34" s="681"/>
      <c r="Z34" s="682">
        <v>2</v>
      </c>
      <c r="AA34" s="682"/>
      <c r="AB34" s="682"/>
      <c r="AC34" s="682"/>
      <c r="AD34" s="683">
        <v>2433</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2636119</v>
      </c>
      <c r="CS34" s="680"/>
      <c r="CT34" s="680"/>
      <c r="CU34" s="680"/>
      <c r="CV34" s="680"/>
      <c r="CW34" s="680"/>
      <c r="CX34" s="680"/>
      <c r="CY34" s="681"/>
      <c r="CZ34" s="684">
        <v>10.9</v>
      </c>
      <c r="DA34" s="713"/>
      <c r="DB34" s="713"/>
      <c r="DC34" s="717"/>
      <c r="DD34" s="688">
        <v>2255612</v>
      </c>
      <c r="DE34" s="680"/>
      <c r="DF34" s="680"/>
      <c r="DG34" s="680"/>
      <c r="DH34" s="680"/>
      <c r="DI34" s="680"/>
      <c r="DJ34" s="680"/>
      <c r="DK34" s="681"/>
      <c r="DL34" s="688">
        <v>2059795</v>
      </c>
      <c r="DM34" s="680"/>
      <c r="DN34" s="680"/>
      <c r="DO34" s="680"/>
      <c r="DP34" s="680"/>
      <c r="DQ34" s="680"/>
      <c r="DR34" s="680"/>
      <c r="DS34" s="680"/>
      <c r="DT34" s="680"/>
      <c r="DU34" s="680"/>
      <c r="DV34" s="681"/>
      <c r="DW34" s="684">
        <v>21.9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1778900</v>
      </c>
      <c r="S35" s="680"/>
      <c r="T35" s="680"/>
      <c r="U35" s="680"/>
      <c r="V35" s="680"/>
      <c r="W35" s="680"/>
      <c r="X35" s="680"/>
      <c r="Y35" s="681"/>
      <c r="Z35" s="682">
        <v>6.9</v>
      </c>
      <c r="AA35" s="682"/>
      <c r="AB35" s="682"/>
      <c r="AC35" s="682"/>
      <c r="AD35" s="683" t="s">
        <v>232</v>
      </c>
      <c r="AE35" s="683"/>
      <c r="AF35" s="683"/>
      <c r="AG35" s="683"/>
      <c r="AH35" s="683"/>
      <c r="AI35" s="683"/>
      <c r="AJ35" s="683"/>
      <c r="AK35" s="683"/>
      <c r="AL35" s="684" t="s">
        <v>232</v>
      </c>
      <c r="AM35" s="685"/>
      <c r="AN35" s="685"/>
      <c r="AO35" s="686"/>
      <c r="AP35" s="234"/>
      <c r="AQ35" s="752" t="s">
        <v>327</v>
      </c>
      <c r="AR35" s="753"/>
      <c r="AS35" s="753"/>
      <c r="AT35" s="753"/>
      <c r="AU35" s="753"/>
      <c r="AV35" s="753"/>
      <c r="AW35" s="753"/>
      <c r="AX35" s="753"/>
      <c r="AY35" s="754"/>
      <c r="AZ35" s="668">
        <v>3202466</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111083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319321</v>
      </c>
      <c r="CS35" s="715"/>
      <c r="CT35" s="715"/>
      <c r="CU35" s="715"/>
      <c r="CV35" s="715"/>
      <c r="CW35" s="715"/>
      <c r="CX35" s="715"/>
      <c r="CY35" s="716"/>
      <c r="CZ35" s="684">
        <v>1.3</v>
      </c>
      <c r="DA35" s="713"/>
      <c r="DB35" s="713"/>
      <c r="DC35" s="717"/>
      <c r="DD35" s="688">
        <v>261158</v>
      </c>
      <c r="DE35" s="715"/>
      <c r="DF35" s="715"/>
      <c r="DG35" s="715"/>
      <c r="DH35" s="715"/>
      <c r="DI35" s="715"/>
      <c r="DJ35" s="715"/>
      <c r="DK35" s="716"/>
      <c r="DL35" s="688">
        <v>242861</v>
      </c>
      <c r="DM35" s="715"/>
      <c r="DN35" s="715"/>
      <c r="DO35" s="715"/>
      <c r="DP35" s="715"/>
      <c r="DQ35" s="715"/>
      <c r="DR35" s="715"/>
      <c r="DS35" s="715"/>
      <c r="DT35" s="715"/>
      <c r="DU35" s="715"/>
      <c r="DV35" s="716"/>
      <c r="DW35" s="684">
        <v>2.6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256</v>
      </c>
      <c r="AA36" s="682"/>
      <c r="AB36" s="682"/>
      <c r="AC36" s="682"/>
      <c r="AD36" s="683" t="s">
        <v>232</v>
      </c>
      <c r="AE36" s="683"/>
      <c r="AF36" s="683"/>
      <c r="AG36" s="683"/>
      <c r="AH36" s="683"/>
      <c r="AI36" s="683"/>
      <c r="AJ36" s="683"/>
      <c r="AK36" s="683"/>
      <c r="AL36" s="684" t="s">
        <v>232</v>
      </c>
      <c r="AM36" s="685"/>
      <c r="AN36" s="685"/>
      <c r="AO36" s="686"/>
      <c r="AQ36" s="756" t="s">
        <v>331</v>
      </c>
      <c r="AR36" s="757"/>
      <c r="AS36" s="757"/>
      <c r="AT36" s="757"/>
      <c r="AU36" s="757"/>
      <c r="AV36" s="757"/>
      <c r="AW36" s="757"/>
      <c r="AX36" s="757"/>
      <c r="AY36" s="758"/>
      <c r="AZ36" s="679">
        <v>1144946</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86880</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6062287</v>
      </c>
      <c r="CS36" s="680"/>
      <c r="CT36" s="680"/>
      <c r="CU36" s="680"/>
      <c r="CV36" s="680"/>
      <c r="CW36" s="680"/>
      <c r="CX36" s="680"/>
      <c r="CY36" s="681"/>
      <c r="CZ36" s="684">
        <v>25</v>
      </c>
      <c r="DA36" s="713"/>
      <c r="DB36" s="713"/>
      <c r="DC36" s="717"/>
      <c r="DD36" s="688">
        <v>1210122</v>
      </c>
      <c r="DE36" s="680"/>
      <c r="DF36" s="680"/>
      <c r="DG36" s="680"/>
      <c r="DH36" s="680"/>
      <c r="DI36" s="680"/>
      <c r="DJ36" s="680"/>
      <c r="DK36" s="681"/>
      <c r="DL36" s="688">
        <v>852127</v>
      </c>
      <c r="DM36" s="680"/>
      <c r="DN36" s="680"/>
      <c r="DO36" s="680"/>
      <c r="DP36" s="680"/>
      <c r="DQ36" s="680"/>
      <c r="DR36" s="680"/>
      <c r="DS36" s="680"/>
      <c r="DT36" s="680"/>
      <c r="DU36" s="680"/>
      <c r="DV36" s="681"/>
      <c r="DW36" s="684">
        <v>9</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700000</v>
      </c>
      <c r="S37" s="680"/>
      <c r="T37" s="680"/>
      <c r="U37" s="680"/>
      <c r="V37" s="680"/>
      <c r="W37" s="680"/>
      <c r="X37" s="680"/>
      <c r="Y37" s="681"/>
      <c r="Z37" s="682">
        <v>2.7</v>
      </c>
      <c r="AA37" s="682"/>
      <c r="AB37" s="682"/>
      <c r="AC37" s="682"/>
      <c r="AD37" s="683" t="s">
        <v>127</v>
      </c>
      <c r="AE37" s="683"/>
      <c r="AF37" s="683"/>
      <c r="AG37" s="683"/>
      <c r="AH37" s="683"/>
      <c r="AI37" s="683"/>
      <c r="AJ37" s="683"/>
      <c r="AK37" s="683"/>
      <c r="AL37" s="684" t="s">
        <v>127</v>
      </c>
      <c r="AM37" s="685"/>
      <c r="AN37" s="685"/>
      <c r="AO37" s="686"/>
      <c r="AQ37" s="756" t="s">
        <v>335</v>
      </c>
      <c r="AR37" s="757"/>
      <c r="AS37" s="757"/>
      <c r="AT37" s="757"/>
      <c r="AU37" s="757"/>
      <c r="AV37" s="757"/>
      <c r="AW37" s="757"/>
      <c r="AX37" s="757"/>
      <c r="AY37" s="758"/>
      <c r="AZ37" s="679">
        <v>680420</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5291</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513227</v>
      </c>
      <c r="CS37" s="715"/>
      <c r="CT37" s="715"/>
      <c r="CU37" s="715"/>
      <c r="CV37" s="715"/>
      <c r="CW37" s="715"/>
      <c r="CX37" s="715"/>
      <c r="CY37" s="716"/>
      <c r="CZ37" s="684">
        <v>2.1</v>
      </c>
      <c r="DA37" s="713"/>
      <c r="DB37" s="713"/>
      <c r="DC37" s="717"/>
      <c r="DD37" s="688">
        <v>513227</v>
      </c>
      <c r="DE37" s="715"/>
      <c r="DF37" s="715"/>
      <c r="DG37" s="715"/>
      <c r="DH37" s="715"/>
      <c r="DI37" s="715"/>
      <c r="DJ37" s="715"/>
      <c r="DK37" s="716"/>
      <c r="DL37" s="688">
        <v>500677</v>
      </c>
      <c r="DM37" s="715"/>
      <c r="DN37" s="715"/>
      <c r="DO37" s="715"/>
      <c r="DP37" s="715"/>
      <c r="DQ37" s="715"/>
      <c r="DR37" s="715"/>
      <c r="DS37" s="715"/>
      <c r="DT37" s="715"/>
      <c r="DU37" s="715"/>
      <c r="DV37" s="716"/>
      <c r="DW37" s="684">
        <v>5.3</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25667597</v>
      </c>
      <c r="S38" s="760"/>
      <c r="T38" s="760"/>
      <c r="U38" s="760"/>
      <c r="V38" s="760"/>
      <c r="W38" s="760"/>
      <c r="X38" s="760"/>
      <c r="Y38" s="761"/>
      <c r="Z38" s="762">
        <v>100</v>
      </c>
      <c r="AA38" s="762"/>
      <c r="AB38" s="762"/>
      <c r="AC38" s="762"/>
      <c r="AD38" s="763">
        <v>8722682</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82013</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8444</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3119695</v>
      </c>
      <c r="CS38" s="680"/>
      <c r="CT38" s="680"/>
      <c r="CU38" s="680"/>
      <c r="CV38" s="680"/>
      <c r="CW38" s="680"/>
      <c r="CX38" s="680"/>
      <c r="CY38" s="681"/>
      <c r="CZ38" s="684">
        <v>12.9</v>
      </c>
      <c r="DA38" s="713"/>
      <c r="DB38" s="713"/>
      <c r="DC38" s="717"/>
      <c r="DD38" s="688">
        <v>1886525</v>
      </c>
      <c r="DE38" s="680"/>
      <c r="DF38" s="680"/>
      <c r="DG38" s="680"/>
      <c r="DH38" s="680"/>
      <c r="DI38" s="680"/>
      <c r="DJ38" s="680"/>
      <c r="DK38" s="681"/>
      <c r="DL38" s="688">
        <v>1159389</v>
      </c>
      <c r="DM38" s="680"/>
      <c r="DN38" s="680"/>
      <c r="DO38" s="680"/>
      <c r="DP38" s="680"/>
      <c r="DQ38" s="680"/>
      <c r="DR38" s="680"/>
      <c r="DS38" s="680"/>
      <c r="DT38" s="680"/>
      <c r="DU38" s="680"/>
      <c r="DV38" s="681"/>
      <c r="DW38" s="684">
        <v>12.3</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127</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860582</v>
      </c>
      <c r="CS39" s="715"/>
      <c r="CT39" s="715"/>
      <c r="CU39" s="715"/>
      <c r="CV39" s="715"/>
      <c r="CW39" s="715"/>
      <c r="CX39" s="715"/>
      <c r="CY39" s="716"/>
      <c r="CZ39" s="684">
        <v>3.6</v>
      </c>
      <c r="DA39" s="713"/>
      <c r="DB39" s="713"/>
      <c r="DC39" s="717"/>
      <c r="DD39" s="688">
        <v>616484</v>
      </c>
      <c r="DE39" s="715"/>
      <c r="DF39" s="715"/>
      <c r="DG39" s="715"/>
      <c r="DH39" s="715"/>
      <c r="DI39" s="715"/>
      <c r="DJ39" s="715"/>
      <c r="DK39" s="716"/>
      <c r="DL39" s="688" t="s">
        <v>127</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302854</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127</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677728</v>
      </c>
      <c r="CS40" s="680"/>
      <c r="CT40" s="680"/>
      <c r="CU40" s="680"/>
      <c r="CV40" s="680"/>
      <c r="CW40" s="680"/>
      <c r="CX40" s="680"/>
      <c r="CY40" s="681"/>
      <c r="CZ40" s="684">
        <v>2.8</v>
      </c>
      <c r="DA40" s="713"/>
      <c r="DB40" s="713"/>
      <c r="DC40" s="717"/>
      <c r="DD40" s="688">
        <v>8333</v>
      </c>
      <c r="DE40" s="680"/>
      <c r="DF40" s="680"/>
      <c r="DG40" s="680"/>
      <c r="DH40" s="680"/>
      <c r="DI40" s="680"/>
      <c r="DJ40" s="680"/>
      <c r="DK40" s="681"/>
      <c r="DL40" s="688">
        <v>60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992233</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343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3499754</v>
      </c>
      <c r="CS42" s="680"/>
      <c r="CT42" s="680"/>
      <c r="CU42" s="680"/>
      <c r="CV42" s="680"/>
      <c r="CW42" s="680"/>
      <c r="CX42" s="680"/>
      <c r="CY42" s="681"/>
      <c r="CZ42" s="684">
        <v>14.4</v>
      </c>
      <c r="DA42" s="685"/>
      <c r="DB42" s="685"/>
      <c r="DC42" s="780"/>
      <c r="DD42" s="688">
        <v>882975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75955</v>
      </c>
      <c r="CS43" s="715"/>
      <c r="CT43" s="715"/>
      <c r="CU43" s="715"/>
      <c r="CV43" s="715"/>
      <c r="CW43" s="715"/>
      <c r="CX43" s="715"/>
      <c r="CY43" s="716"/>
      <c r="CZ43" s="684">
        <v>0.3</v>
      </c>
      <c r="DA43" s="713"/>
      <c r="DB43" s="713"/>
      <c r="DC43" s="717"/>
      <c r="DD43" s="688">
        <v>75955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3279447</v>
      </c>
      <c r="CS44" s="680"/>
      <c r="CT44" s="680"/>
      <c r="CU44" s="680"/>
      <c r="CV44" s="680"/>
      <c r="CW44" s="680"/>
      <c r="CX44" s="680"/>
      <c r="CY44" s="681"/>
      <c r="CZ44" s="684">
        <v>13.5</v>
      </c>
      <c r="DA44" s="685"/>
      <c r="DB44" s="685"/>
      <c r="DC44" s="780"/>
      <c r="DD44" s="688">
        <v>839375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1339203</v>
      </c>
      <c r="CS45" s="715"/>
      <c r="CT45" s="715"/>
      <c r="CU45" s="715"/>
      <c r="CV45" s="715"/>
      <c r="CW45" s="715"/>
      <c r="CX45" s="715"/>
      <c r="CY45" s="716"/>
      <c r="CZ45" s="684">
        <v>5.5</v>
      </c>
      <c r="DA45" s="713"/>
      <c r="DB45" s="713"/>
      <c r="DC45" s="717"/>
      <c r="DD45" s="688">
        <v>184381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1684999</v>
      </c>
      <c r="CS46" s="680"/>
      <c r="CT46" s="680"/>
      <c r="CU46" s="680"/>
      <c r="CV46" s="680"/>
      <c r="CW46" s="680"/>
      <c r="CX46" s="680"/>
      <c r="CY46" s="681"/>
      <c r="CZ46" s="684">
        <v>7</v>
      </c>
      <c r="DA46" s="685"/>
      <c r="DB46" s="685"/>
      <c r="DC46" s="780"/>
      <c r="DD46" s="688">
        <v>408449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220307</v>
      </c>
      <c r="CS47" s="715"/>
      <c r="CT47" s="715"/>
      <c r="CU47" s="715"/>
      <c r="CV47" s="715"/>
      <c r="CW47" s="715"/>
      <c r="CX47" s="715"/>
      <c r="CY47" s="716"/>
      <c r="CZ47" s="684">
        <v>0.9</v>
      </c>
      <c r="DA47" s="713"/>
      <c r="DB47" s="713"/>
      <c r="DC47" s="717"/>
      <c r="DD47" s="688">
        <v>43600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24234595</v>
      </c>
      <c r="CS49" s="749"/>
      <c r="CT49" s="749"/>
      <c r="CU49" s="749"/>
      <c r="CV49" s="749"/>
      <c r="CW49" s="749"/>
      <c r="CX49" s="749"/>
      <c r="CY49" s="781"/>
      <c r="CZ49" s="764">
        <v>100</v>
      </c>
      <c r="DA49" s="782"/>
      <c r="DB49" s="782"/>
      <c r="DC49" s="783"/>
      <c r="DD49" s="784">
        <v>11668119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2fAZOpcxeqwpyHBgg7KNc3ZlW99wVE+lCd6jmch+AvIeflzP9yk2qTWWtIMjbRJ3WnEXeaP19DV/Py0z8iu8g==" saltValue="71rNILTAZr9UGIElRTgo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25668</v>
      </c>
      <c r="R7" s="815"/>
      <c r="S7" s="815"/>
      <c r="T7" s="815"/>
      <c r="U7" s="815"/>
      <c r="V7" s="815">
        <v>24235</v>
      </c>
      <c r="W7" s="815"/>
      <c r="X7" s="815"/>
      <c r="Y7" s="815"/>
      <c r="Z7" s="815"/>
      <c r="AA7" s="815">
        <f>Q7-V7</f>
        <v>1433</v>
      </c>
      <c r="AB7" s="815"/>
      <c r="AC7" s="815"/>
      <c r="AD7" s="815"/>
      <c r="AE7" s="816"/>
      <c r="AF7" s="817">
        <v>1276</v>
      </c>
      <c r="AG7" s="818"/>
      <c r="AH7" s="818"/>
      <c r="AI7" s="818"/>
      <c r="AJ7" s="819"/>
      <c r="AK7" s="854">
        <v>8657</v>
      </c>
      <c r="AL7" s="855"/>
      <c r="AM7" s="855"/>
      <c r="AN7" s="855"/>
      <c r="AO7" s="855"/>
      <c r="AP7" s="855">
        <v>11460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590</v>
      </c>
      <c r="BS7" s="858" t="s">
        <v>588</v>
      </c>
      <c r="BT7" s="859"/>
      <c r="BU7" s="859"/>
      <c r="BV7" s="859"/>
      <c r="BW7" s="859"/>
      <c r="BX7" s="859"/>
      <c r="BY7" s="859"/>
      <c r="BZ7" s="859"/>
      <c r="CA7" s="859"/>
      <c r="CB7" s="859"/>
      <c r="CC7" s="859"/>
      <c r="CD7" s="859"/>
      <c r="CE7" s="859"/>
      <c r="CF7" s="859"/>
      <c r="CG7" s="860"/>
      <c r="CH7" s="851">
        <v>3</v>
      </c>
      <c r="CI7" s="852"/>
      <c r="CJ7" s="852"/>
      <c r="CK7" s="852"/>
      <c r="CL7" s="853"/>
      <c r="CM7" s="851">
        <v>733</v>
      </c>
      <c r="CN7" s="852"/>
      <c r="CO7" s="852"/>
      <c r="CP7" s="852"/>
      <c r="CQ7" s="853"/>
      <c r="CR7" s="851">
        <v>5</v>
      </c>
      <c r="CS7" s="852"/>
      <c r="CT7" s="852"/>
      <c r="CU7" s="852"/>
      <c r="CV7" s="853"/>
      <c r="CW7" s="851">
        <v>0</v>
      </c>
      <c r="CX7" s="852"/>
      <c r="CY7" s="852"/>
      <c r="CZ7" s="852"/>
      <c r="DA7" s="853"/>
      <c r="DB7" s="851">
        <v>529</v>
      </c>
      <c r="DC7" s="852"/>
      <c r="DD7" s="852"/>
      <c r="DE7" s="852"/>
      <c r="DF7" s="853"/>
      <c r="DG7" s="851">
        <v>0</v>
      </c>
      <c r="DH7" s="852"/>
      <c r="DI7" s="852"/>
      <c r="DJ7" s="852"/>
      <c r="DK7" s="853"/>
      <c r="DL7" s="851">
        <v>0</v>
      </c>
      <c r="DM7" s="852"/>
      <c r="DN7" s="852"/>
      <c r="DO7" s="852"/>
      <c r="DP7" s="853"/>
      <c r="DQ7" s="851">
        <v>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589</v>
      </c>
      <c r="BT8" s="849"/>
      <c r="BU8" s="849"/>
      <c r="BV8" s="849"/>
      <c r="BW8" s="849"/>
      <c r="BX8" s="849"/>
      <c r="BY8" s="849"/>
      <c r="BZ8" s="849"/>
      <c r="CA8" s="849"/>
      <c r="CB8" s="849"/>
      <c r="CC8" s="849"/>
      <c r="CD8" s="849"/>
      <c r="CE8" s="849"/>
      <c r="CF8" s="849"/>
      <c r="CG8" s="850"/>
      <c r="CH8" s="861">
        <v>3</v>
      </c>
      <c r="CI8" s="862"/>
      <c r="CJ8" s="862"/>
      <c r="CK8" s="862"/>
      <c r="CL8" s="863"/>
      <c r="CM8" s="861">
        <v>92</v>
      </c>
      <c r="CN8" s="862"/>
      <c r="CO8" s="862"/>
      <c r="CP8" s="862"/>
      <c r="CQ8" s="863"/>
      <c r="CR8" s="861">
        <v>26</v>
      </c>
      <c r="CS8" s="862"/>
      <c r="CT8" s="862"/>
      <c r="CU8" s="862"/>
      <c r="CV8" s="863"/>
      <c r="CW8" s="861">
        <v>0</v>
      </c>
      <c r="CX8" s="862"/>
      <c r="CY8" s="862"/>
      <c r="CZ8" s="862"/>
      <c r="DA8" s="863"/>
      <c r="DB8" s="861">
        <v>0</v>
      </c>
      <c r="DC8" s="862"/>
      <c r="DD8" s="862"/>
      <c r="DE8" s="862"/>
      <c r="DF8" s="863"/>
      <c r="DG8" s="861">
        <v>0</v>
      </c>
      <c r="DH8" s="862"/>
      <c r="DI8" s="862"/>
      <c r="DJ8" s="862"/>
      <c r="DK8" s="863"/>
      <c r="DL8" s="861">
        <v>0</v>
      </c>
      <c r="DM8" s="862"/>
      <c r="DN8" s="862"/>
      <c r="DO8" s="862"/>
      <c r="DP8" s="863"/>
      <c r="DQ8" s="861">
        <v>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f>SUM(Q7:U22)</f>
        <v>25668</v>
      </c>
      <c r="R23" s="874"/>
      <c r="S23" s="874"/>
      <c r="T23" s="874"/>
      <c r="U23" s="874"/>
      <c r="V23" s="874">
        <f t="shared" ref="V23" si="0">SUM(V7:Z22)</f>
        <v>24235</v>
      </c>
      <c r="W23" s="874"/>
      <c r="X23" s="874"/>
      <c r="Y23" s="874"/>
      <c r="Z23" s="874"/>
      <c r="AA23" s="874">
        <f t="shared" ref="AA23" si="1">SUM(AA7:AE22)</f>
        <v>1433</v>
      </c>
      <c r="AB23" s="874"/>
      <c r="AC23" s="874"/>
      <c r="AD23" s="874"/>
      <c r="AE23" s="875"/>
      <c r="AF23" s="876">
        <v>1276</v>
      </c>
      <c r="AG23" s="874"/>
      <c r="AH23" s="874"/>
      <c r="AI23" s="874"/>
      <c r="AJ23" s="877"/>
      <c r="AK23" s="878"/>
      <c r="AL23" s="879"/>
      <c r="AM23" s="879"/>
      <c r="AN23" s="879"/>
      <c r="AO23" s="879"/>
      <c r="AP23" s="874">
        <f t="shared" ref="AP23" si="2">SUM(AP7:AT22)</f>
        <v>11460</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4366</v>
      </c>
      <c r="R28" s="903"/>
      <c r="S28" s="903"/>
      <c r="T28" s="903"/>
      <c r="U28" s="903"/>
      <c r="V28" s="903">
        <v>4255</v>
      </c>
      <c r="W28" s="903"/>
      <c r="X28" s="903"/>
      <c r="Y28" s="903"/>
      <c r="Z28" s="903"/>
      <c r="AA28" s="903">
        <f t="shared" ref="AA28:AA35" si="3">Q28-V28</f>
        <v>111</v>
      </c>
      <c r="AB28" s="903"/>
      <c r="AC28" s="903"/>
      <c r="AD28" s="903"/>
      <c r="AE28" s="904"/>
      <c r="AF28" s="905">
        <v>111</v>
      </c>
      <c r="AG28" s="903"/>
      <c r="AH28" s="903"/>
      <c r="AI28" s="903"/>
      <c r="AJ28" s="906"/>
      <c r="AK28" s="907">
        <v>303</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3638</v>
      </c>
      <c r="R29" s="839"/>
      <c r="S29" s="839"/>
      <c r="T29" s="839"/>
      <c r="U29" s="839"/>
      <c r="V29" s="839">
        <v>3492</v>
      </c>
      <c r="W29" s="839"/>
      <c r="X29" s="839"/>
      <c r="Y29" s="839"/>
      <c r="Z29" s="839"/>
      <c r="AA29" s="839">
        <f t="shared" si="3"/>
        <v>146</v>
      </c>
      <c r="AB29" s="839"/>
      <c r="AC29" s="839"/>
      <c r="AD29" s="839"/>
      <c r="AE29" s="840"/>
      <c r="AF29" s="841">
        <v>146</v>
      </c>
      <c r="AG29" s="842"/>
      <c r="AH29" s="842"/>
      <c r="AI29" s="842"/>
      <c r="AJ29" s="843"/>
      <c r="AK29" s="910">
        <v>550</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464</v>
      </c>
      <c r="R30" s="839"/>
      <c r="S30" s="839"/>
      <c r="T30" s="839"/>
      <c r="U30" s="839"/>
      <c r="V30" s="839">
        <v>448</v>
      </c>
      <c r="W30" s="839"/>
      <c r="X30" s="839"/>
      <c r="Y30" s="839"/>
      <c r="Z30" s="839"/>
      <c r="AA30" s="839">
        <f t="shared" si="3"/>
        <v>16</v>
      </c>
      <c r="AB30" s="839"/>
      <c r="AC30" s="839"/>
      <c r="AD30" s="839"/>
      <c r="AE30" s="840"/>
      <c r="AF30" s="841">
        <v>16</v>
      </c>
      <c r="AG30" s="842"/>
      <c r="AH30" s="842"/>
      <c r="AI30" s="842"/>
      <c r="AJ30" s="843"/>
      <c r="AK30" s="910">
        <v>96</v>
      </c>
      <c r="AL30" s="911"/>
      <c r="AM30" s="911"/>
      <c r="AN30" s="911"/>
      <c r="AO30" s="911"/>
      <c r="AP30" s="911" t="s">
        <v>582</v>
      </c>
      <c r="AQ30" s="911"/>
      <c r="AR30" s="911"/>
      <c r="AS30" s="911"/>
      <c r="AT30" s="911"/>
      <c r="AU30" s="911" t="s">
        <v>582</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1275</v>
      </c>
      <c r="R31" s="839"/>
      <c r="S31" s="839"/>
      <c r="T31" s="839"/>
      <c r="U31" s="839"/>
      <c r="V31" s="839">
        <v>1205</v>
      </c>
      <c r="W31" s="839"/>
      <c r="X31" s="839"/>
      <c r="Y31" s="839"/>
      <c r="Z31" s="839"/>
      <c r="AA31" s="839">
        <f t="shared" si="3"/>
        <v>70</v>
      </c>
      <c r="AB31" s="839"/>
      <c r="AC31" s="839"/>
      <c r="AD31" s="839"/>
      <c r="AE31" s="840"/>
      <c r="AF31" s="841">
        <v>952</v>
      </c>
      <c r="AG31" s="842"/>
      <c r="AH31" s="842"/>
      <c r="AI31" s="842"/>
      <c r="AJ31" s="843"/>
      <c r="AK31" s="910">
        <v>82</v>
      </c>
      <c r="AL31" s="911"/>
      <c r="AM31" s="911"/>
      <c r="AN31" s="911"/>
      <c r="AO31" s="911"/>
      <c r="AP31" s="911">
        <v>2744</v>
      </c>
      <c r="AQ31" s="911"/>
      <c r="AR31" s="911"/>
      <c r="AS31" s="911"/>
      <c r="AT31" s="911"/>
      <c r="AU31" s="911">
        <v>156</v>
      </c>
      <c r="AV31" s="911"/>
      <c r="AW31" s="911"/>
      <c r="AX31" s="911"/>
      <c r="AY31" s="911"/>
      <c r="AZ31" s="912" t="s">
        <v>582</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178</v>
      </c>
      <c r="R32" s="839"/>
      <c r="S32" s="839"/>
      <c r="T32" s="839"/>
      <c r="U32" s="839"/>
      <c r="V32" s="839">
        <v>127</v>
      </c>
      <c r="W32" s="839"/>
      <c r="X32" s="839"/>
      <c r="Y32" s="839"/>
      <c r="Z32" s="839"/>
      <c r="AA32" s="839">
        <f t="shared" si="3"/>
        <v>51</v>
      </c>
      <c r="AB32" s="839"/>
      <c r="AC32" s="839"/>
      <c r="AD32" s="839"/>
      <c r="AE32" s="840"/>
      <c r="AF32" s="841">
        <v>1031</v>
      </c>
      <c r="AG32" s="842"/>
      <c r="AH32" s="842"/>
      <c r="AI32" s="842"/>
      <c r="AJ32" s="843"/>
      <c r="AK32" s="910">
        <v>1</v>
      </c>
      <c r="AL32" s="911"/>
      <c r="AM32" s="911"/>
      <c r="AN32" s="911"/>
      <c r="AO32" s="911"/>
      <c r="AP32" s="911">
        <v>461</v>
      </c>
      <c r="AQ32" s="911"/>
      <c r="AR32" s="911"/>
      <c r="AS32" s="911"/>
      <c r="AT32" s="911"/>
      <c r="AU32" s="911">
        <v>2</v>
      </c>
      <c r="AV32" s="911"/>
      <c r="AW32" s="911"/>
      <c r="AX32" s="911"/>
      <c r="AY32" s="911"/>
      <c r="AZ32" s="912" t="s">
        <v>582</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3841</v>
      </c>
      <c r="R33" s="839"/>
      <c r="S33" s="839"/>
      <c r="T33" s="839"/>
      <c r="U33" s="839"/>
      <c r="V33" s="839">
        <v>1400</v>
      </c>
      <c r="W33" s="839"/>
      <c r="X33" s="839"/>
      <c r="Y33" s="839"/>
      <c r="Z33" s="839"/>
      <c r="AA33" s="839">
        <f t="shared" si="3"/>
        <v>2441</v>
      </c>
      <c r="AB33" s="839"/>
      <c r="AC33" s="839"/>
      <c r="AD33" s="839"/>
      <c r="AE33" s="840"/>
      <c r="AF33" s="841">
        <v>782</v>
      </c>
      <c r="AG33" s="842"/>
      <c r="AH33" s="842"/>
      <c r="AI33" s="842"/>
      <c r="AJ33" s="843"/>
      <c r="AK33" s="910">
        <v>962</v>
      </c>
      <c r="AL33" s="911"/>
      <c r="AM33" s="911"/>
      <c r="AN33" s="911"/>
      <c r="AO33" s="911"/>
      <c r="AP33" s="911">
        <v>5245</v>
      </c>
      <c r="AQ33" s="911"/>
      <c r="AR33" s="911"/>
      <c r="AS33" s="911"/>
      <c r="AT33" s="911"/>
      <c r="AU33" s="911">
        <v>1930</v>
      </c>
      <c r="AV33" s="911"/>
      <c r="AW33" s="911"/>
      <c r="AX33" s="911"/>
      <c r="AY33" s="911"/>
      <c r="AZ33" s="912" t="s">
        <v>582</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407</v>
      </c>
      <c r="C34" s="836"/>
      <c r="D34" s="836"/>
      <c r="E34" s="836"/>
      <c r="F34" s="836"/>
      <c r="G34" s="836"/>
      <c r="H34" s="836"/>
      <c r="I34" s="836"/>
      <c r="J34" s="836"/>
      <c r="K34" s="836"/>
      <c r="L34" s="836"/>
      <c r="M34" s="836"/>
      <c r="N34" s="836"/>
      <c r="O34" s="836"/>
      <c r="P34" s="837"/>
      <c r="Q34" s="838">
        <v>83</v>
      </c>
      <c r="R34" s="839"/>
      <c r="S34" s="839"/>
      <c r="T34" s="839"/>
      <c r="U34" s="839"/>
      <c r="V34" s="839">
        <v>90</v>
      </c>
      <c r="W34" s="839"/>
      <c r="X34" s="839"/>
      <c r="Y34" s="839"/>
      <c r="Z34" s="839"/>
      <c r="AA34" s="839">
        <f t="shared" si="3"/>
        <v>-7</v>
      </c>
      <c r="AB34" s="839"/>
      <c r="AC34" s="839"/>
      <c r="AD34" s="839"/>
      <c r="AE34" s="840"/>
      <c r="AF34" s="841">
        <v>4</v>
      </c>
      <c r="AG34" s="842"/>
      <c r="AH34" s="842"/>
      <c r="AI34" s="842"/>
      <c r="AJ34" s="843"/>
      <c r="AK34" s="910">
        <v>79</v>
      </c>
      <c r="AL34" s="911"/>
      <c r="AM34" s="911"/>
      <c r="AN34" s="911"/>
      <c r="AO34" s="911"/>
      <c r="AP34" s="911">
        <v>632</v>
      </c>
      <c r="AQ34" s="911"/>
      <c r="AR34" s="911"/>
      <c r="AS34" s="911"/>
      <c r="AT34" s="911"/>
      <c r="AU34" s="911">
        <v>587</v>
      </c>
      <c r="AV34" s="911"/>
      <c r="AW34" s="911"/>
      <c r="AX34" s="911"/>
      <c r="AY34" s="911"/>
      <c r="AZ34" s="912" t="s">
        <v>582</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408</v>
      </c>
      <c r="C35" s="836"/>
      <c r="D35" s="836"/>
      <c r="E35" s="836"/>
      <c r="F35" s="836"/>
      <c r="G35" s="836"/>
      <c r="H35" s="836"/>
      <c r="I35" s="836"/>
      <c r="J35" s="836"/>
      <c r="K35" s="836"/>
      <c r="L35" s="836"/>
      <c r="M35" s="836"/>
      <c r="N35" s="836"/>
      <c r="O35" s="836"/>
      <c r="P35" s="837"/>
      <c r="Q35" s="838">
        <v>1754</v>
      </c>
      <c r="R35" s="839"/>
      <c r="S35" s="839"/>
      <c r="T35" s="839"/>
      <c r="U35" s="839"/>
      <c r="V35" s="839">
        <v>1378</v>
      </c>
      <c r="W35" s="839"/>
      <c r="X35" s="839"/>
      <c r="Y35" s="839"/>
      <c r="Z35" s="839"/>
      <c r="AA35" s="839">
        <f t="shared" si="3"/>
        <v>376</v>
      </c>
      <c r="AB35" s="839"/>
      <c r="AC35" s="839"/>
      <c r="AD35" s="839"/>
      <c r="AE35" s="840"/>
      <c r="AF35" s="841" t="s">
        <v>409</v>
      </c>
      <c r="AG35" s="842"/>
      <c r="AH35" s="842"/>
      <c r="AI35" s="842"/>
      <c r="AJ35" s="843"/>
      <c r="AK35" s="910">
        <v>680</v>
      </c>
      <c r="AL35" s="911"/>
      <c r="AM35" s="911"/>
      <c r="AN35" s="911"/>
      <c r="AO35" s="911"/>
      <c r="AP35" s="911">
        <v>1585</v>
      </c>
      <c r="AQ35" s="911"/>
      <c r="AR35" s="911"/>
      <c r="AS35" s="911"/>
      <c r="AT35" s="911"/>
      <c r="AU35" s="911">
        <v>358</v>
      </c>
      <c r="AV35" s="911"/>
      <c r="AW35" s="911"/>
      <c r="AX35" s="911"/>
      <c r="AY35" s="911"/>
      <c r="AZ35" s="912" t="s">
        <v>582</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3042</v>
      </c>
      <c r="AG63" s="922"/>
      <c r="AH63" s="922"/>
      <c r="AI63" s="922"/>
      <c r="AJ63" s="923"/>
      <c r="AK63" s="924"/>
      <c r="AL63" s="919"/>
      <c r="AM63" s="919"/>
      <c r="AN63" s="919"/>
      <c r="AO63" s="919"/>
      <c r="AP63" s="922">
        <f>SUM(AP28:AT62)</f>
        <v>10667</v>
      </c>
      <c r="AQ63" s="922"/>
      <c r="AR63" s="922"/>
      <c r="AS63" s="922"/>
      <c r="AT63" s="922"/>
      <c r="AU63" s="922">
        <f>SUM(AU28:AY62)</f>
        <v>3033</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396</v>
      </c>
      <c r="AQ66" s="798"/>
      <c r="AR66" s="798"/>
      <c r="AS66" s="798"/>
      <c r="AT66" s="799"/>
      <c r="AU66" s="797" t="s">
        <v>414</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2645</v>
      </c>
      <c r="R68" s="946"/>
      <c r="S68" s="946"/>
      <c r="T68" s="946"/>
      <c r="U68" s="946"/>
      <c r="V68" s="946">
        <v>2591</v>
      </c>
      <c r="W68" s="946"/>
      <c r="X68" s="946"/>
      <c r="Y68" s="946"/>
      <c r="Z68" s="946"/>
      <c r="AA68" s="946">
        <v>53</v>
      </c>
      <c r="AB68" s="946"/>
      <c r="AC68" s="946"/>
      <c r="AD68" s="946"/>
      <c r="AE68" s="946"/>
      <c r="AF68" s="946">
        <v>53</v>
      </c>
      <c r="AG68" s="946"/>
      <c r="AH68" s="946"/>
      <c r="AI68" s="946"/>
      <c r="AJ68" s="946"/>
      <c r="AK68" s="946">
        <v>179</v>
      </c>
      <c r="AL68" s="946"/>
      <c r="AM68" s="946"/>
      <c r="AN68" s="946"/>
      <c r="AO68" s="946"/>
      <c r="AP68" s="946">
        <v>530</v>
      </c>
      <c r="AQ68" s="946"/>
      <c r="AR68" s="946"/>
      <c r="AS68" s="946"/>
      <c r="AT68" s="946"/>
      <c r="AU68" s="946">
        <v>272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12068</v>
      </c>
      <c r="R69" s="911"/>
      <c r="S69" s="911"/>
      <c r="T69" s="911"/>
      <c r="U69" s="911"/>
      <c r="V69" s="911">
        <v>11720</v>
      </c>
      <c r="W69" s="911"/>
      <c r="X69" s="911"/>
      <c r="Y69" s="911"/>
      <c r="Z69" s="911"/>
      <c r="AA69" s="911">
        <v>347</v>
      </c>
      <c r="AB69" s="911"/>
      <c r="AC69" s="911"/>
      <c r="AD69" s="911"/>
      <c r="AE69" s="911"/>
      <c r="AF69" s="911">
        <v>347</v>
      </c>
      <c r="AG69" s="911"/>
      <c r="AH69" s="911"/>
      <c r="AI69" s="911"/>
      <c r="AJ69" s="911"/>
      <c r="AK69" s="911" t="s">
        <v>582</v>
      </c>
      <c r="AL69" s="911"/>
      <c r="AM69" s="911"/>
      <c r="AN69" s="911"/>
      <c r="AO69" s="911"/>
      <c r="AP69" s="911" t="s">
        <v>582</v>
      </c>
      <c r="AQ69" s="911"/>
      <c r="AR69" s="911"/>
      <c r="AS69" s="911"/>
      <c r="AT69" s="911"/>
      <c r="AU69" s="911" t="s">
        <v>582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953</v>
      </c>
      <c r="R70" s="911"/>
      <c r="S70" s="911"/>
      <c r="T70" s="911"/>
      <c r="U70" s="911"/>
      <c r="V70" s="911">
        <v>951</v>
      </c>
      <c r="W70" s="911"/>
      <c r="X70" s="911"/>
      <c r="Y70" s="911"/>
      <c r="Z70" s="911"/>
      <c r="AA70" s="911">
        <v>2</v>
      </c>
      <c r="AB70" s="911"/>
      <c r="AC70" s="911"/>
      <c r="AD70" s="911"/>
      <c r="AE70" s="911"/>
      <c r="AF70" s="911">
        <v>2</v>
      </c>
      <c r="AG70" s="911"/>
      <c r="AH70" s="911"/>
      <c r="AI70" s="911"/>
      <c r="AJ70" s="911"/>
      <c r="AK70" s="911">
        <v>3</v>
      </c>
      <c r="AL70" s="911"/>
      <c r="AM70" s="911"/>
      <c r="AN70" s="911"/>
      <c r="AO70" s="911"/>
      <c r="AP70" s="911" t="s">
        <v>582</v>
      </c>
      <c r="AQ70" s="911"/>
      <c r="AR70" s="911"/>
      <c r="AS70" s="911"/>
      <c r="AT70" s="911"/>
      <c r="AU70" s="911" t="s">
        <v>582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146</v>
      </c>
      <c r="R71" s="911"/>
      <c r="S71" s="911"/>
      <c r="T71" s="911"/>
      <c r="U71" s="911"/>
      <c r="V71" s="911">
        <v>138</v>
      </c>
      <c r="W71" s="911"/>
      <c r="X71" s="911"/>
      <c r="Y71" s="911"/>
      <c r="Z71" s="911"/>
      <c r="AA71" s="911">
        <v>7</v>
      </c>
      <c r="AB71" s="911"/>
      <c r="AC71" s="911"/>
      <c r="AD71" s="911"/>
      <c r="AE71" s="911"/>
      <c r="AF71" s="911">
        <v>7</v>
      </c>
      <c r="AG71" s="911"/>
      <c r="AH71" s="911"/>
      <c r="AI71" s="911"/>
      <c r="AJ71" s="911"/>
      <c r="AK71" s="911" t="s">
        <v>582</v>
      </c>
      <c r="AL71" s="911"/>
      <c r="AM71" s="911"/>
      <c r="AN71" s="911"/>
      <c r="AO71" s="911"/>
      <c r="AP71" s="911" t="s">
        <v>582</v>
      </c>
      <c r="AQ71" s="911"/>
      <c r="AR71" s="911"/>
      <c r="AS71" s="911"/>
      <c r="AT71" s="911"/>
      <c r="AU71" s="911" t="s">
        <v>582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269</v>
      </c>
      <c r="R72" s="911"/>
      <c r="S72" s="911"/>
      <c r="T72" s="911"/>
      <c r="U72" s="911"/>
      <c r="V72" s="911">
        <v>158</v>
      </c>
      <c r="W72" s="911"/>
      <c r="X72" s="911"/>
      <c r="Y72" s="911"/>
      <c r="Z72" s="911"/>
      <c r="AA72" s="911">
        <v>111</v>
      </c>
      <c r="AB72" s="911"/>
      <c r="AC72" s="911"/>
      <c r="AD72" s="911"/>
      <c r="AE72" s="911"/>
      <c r="AF72" s="911">
        <v>111</v>
      </c>
      <c r="AG72" s="911"/>
      <c r="AH72" s="911"/>
      <c r="AI72" s="911"/>
      <c r="AJ72" s="911"/>
      <c r="AK72" s="911">
        <v>37</v>
      </c>
      <c r="AL72" s="911"/>
      <c r="AM72" s="911"/>
      <c r="AN72" s="911"/>
      <c r="AO72" s="911"/>
      <c r="AP72" s="911" t="s">
        <v>582</v>
      </c>
      <c r="AQ72" s="911"/>
      <c r="AR72" s="911"/>
      <c r="AS72" s="911"/>
      <c r="AT72" s="911"/>
      <c r="AU72" s="911" t="s">
        <v>582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520</v>
      </c>
      <c r="AG88" s="922"/>
      <c r="AH88" s="922"/>
      <c r="AI88" s="922"/>
      <c r="AJ88" s="922"/>
      <c r="AK88" s="919"/>
      <c r="AL88" s="919"/>
      <c r="AM88" s="919"/>
      <c r="AN88" s="919"/>
      <c r="AO88" s="919"/>
      <c r="AP88" s="922">
        <f>SUM(AP68:AT87)</f>
        <v>530</v>
      </c>
      <c r="AQ88" s="922"/>
      <c r="AR88" s="922"/>
      <c r="AS88" s="922"/>
      <c r="AT88" s="922"/>
      <c r="AU88" s="922">
        <v>272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31</v>
      </c>
      <c r="CS102" s="930"/>
      <c r="CT102" s="930"/>
      <c r="CU102" s="930"/>
      <c r="CV102" s="973"/>
      <c r="CW102" s="972" t="s">
        <v>582</v>
      </c>
      <c r="CX102" s="930"/>
      <c r="CY102" s="930"/>
      <c r="CZ102" s="930"/>
      <c r="DA102" s="973"/>
      <c r="DB102" s="972">
        <f>SUM(DB7:DF88)</f>
        <v>529</v>
      </c>
      <c r="DC102" s="930"/>
      <c r="DD102" s="930"/>
      <c r="DE102" s="930"/>
      <c r="DF102" s="973"/>
      <c r="DG102" s="972" t="s">
        <v>582</v>
      </c>
      <c r="DH102" s="930"/>
      <c r="DI102" s="930"/>
      <c r="DJ102" s="930"/>
      <c r="DK102" s="973"/>
      <c r="DL102" s="972" t="s">
        <v>582</v>
      </c>
      <c r="DM102" s="930"/>
      <c r="DN102" s="930"/>
      <c r="DO102" s="930"/>
      <c r="DP102" s="973"/>
      <c r="DQ102" s="972" t="s">
        <v>582</v>
      </c>
      <c r="DR102" s="930"/>
      <c r="DS102" s="930"/>
      <c r="DT102" s="930"/>
      <c r="DU102" s="973"/>
      <c r="DV102" s="996" t="s">
        <v>582</v>
      </c>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306</v>
      </c>
      <c r="AG109" s="975"/>
      <c r="AH109" s="975"/>
      <c r="AI109" s="975"/>
      <c r="AJ109" s="976"/>
      <c r="AK109" s="974" t="s">
        <v>305</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306</v>
      </c>
      <c r="BW109" s="975"/>
      <c r="BX109" s="975"/>
      <c r="BY109" s="975"/>
      <c r="BZ109" s="976"/>
      <c r="CA109" s="974" t="s">
        <v>305</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306</v>
      </c>
      <c r="DM109" s="975"/>
      <c r="DN109" s="975"/>
      <c r="DO109" s="975"/>
      <c r="DP109" s="976"/>
      <c r="DQ109" s="974" t="s">
        <v>305</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990728</v>
      </c>
      <c r="AB110" s="982"/>
      <c r="AC110" s="982"/>
      <c r="AD110" s="982"/>
      <c r="AE110" s="983"/>
      <c r="AF110" s="984">
        <v>1175029</v>
      </c>
      <c r="AG110" s="982"/>
      <c r="AH110" s="982"/>
      <c r="AI110" s="982"/>
      <c r="AJ110" s="983"/>
      <c r="AK110" s="984">
        <v>986807</v>
      </c>
      <c r="AL110" s="982"/>
      <c r="AM110" s="982"/>
      <c r="AN110" s="982"/>
      <c r="AO110" s="983"/>
      <c r="AP110" s="985">
        <v>12.1</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9997960</v>
      </c>
      <c r="BR110" s="1017"/>
      <c r="BS110" s="1017"/>
      <c r="BT110" s="1017"/>
      <c r="BU110" s="1017"/>
      <c r="BV110" s="1017">
        <v>10596370</v>
      </c>
      <c r="BW110" s="1017"/>
      <c r="BX110" s="1017"/>
      <c r="BY110" s="1017"/>
      <c r="BZ110" s="1017"/>
      <c r="CA110" s="1017">
        <v>11460085</v>
      </c>
      <c r="CB110" s="1017"/>
      <c r="CC110" s="1017"/>
      <c r="CD110" s="1017"/>
      <c r="CE110" s="1017"/>
      <c r="CF110" s="1031">
        <v>140.4</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431</v>
      </c>
      <c r="DM110" s="1017"/>
      <c r="DN110" s="1017"/>
      <c r="DO110" s="1017"/>
      <c r="DP110" s="1017"/>
      <c r="DQ110" s="1017" t="s">
        <v>431</v>
      </c>
      <c r="DR110" s="1017"/>
      <c r="DS110" s="1017"/>
      <c r="DT110" s="1017"/>
      <c r="DU110" s="1017"/>
      <c r="DV110" s="1018" t="s">
        <v>432</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434</v>
      </c>
      <c r="AG111" s="1024"/>
      <c r="AH111" s="1024"/>
      <c r="AI111" s="1024"/>
      <c r="AJ111" s="1025"/>
      <c r="AK111" s="1026" t="s">
        <v>434</v>
      </c>
      <c r="AL111" s="1024"/>
      <c r="AM111" s="1024"/>
      <c r="AN111" s="1024"/>
      <c r="AO111" s="1025"/>
      <c r="AP111" s="1027" t="s">
        <v>435</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432</v>
      </c>
      <c r="BR111" s="1010"/>
      <c r="BS111" s="1010"/>
      <c r="BT111" s="1010"/>
      <c r="BU111" s="1010"/>
      <c r="BV111" s="1010" t="s">
        <v>435</v>
      </c>
      <c r="BW111" s="1010"/>
      <c r="BX111" s="1010"/>
      <c r="BY111" s="1010"/>
      <c r="BZ111" s="1010"/>
      <c r="CA111" s="1010" t="s">
        <v>437</v>
      </c>
      <c r="CB111" s="1010"/>
      <c r="CC111" s="1010"/>
      <c r="CD111" s="1010"/>
      <c r="CE111" s="1010"/>
      <c r="CF111" s="1004" t="s">
        <v>127</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432</v>
      </c>
      <c r="DH111" s="1010"/>
      <c r="DI111" s="1010"/>
      <c r="DJ111" s="1010"/>
      <c r="DK111" s="1010"/>
      <c r="DL111" s="1010" t="s">
        <v>127</v>
      </c>
      <c r="DM111" s="1010"/>
      <c r="DN111" s="1010"/>
      <c r="DO111" s="1010"/>
      <c r="DP111" s="1010"/>
      <c r="DQ111" s="1010" t="s">
        <v>432</v>
      </c>
      <c r="DR111" s="1010"/>
      <c r="DS111" s="1010"/>
      <c r="DT111" s="1010"/>
      <c r="DU111" s="1010"/>
      <c r="DV111" s="1011" t="s">
        <v>127</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127</v>
      </c>
      <c r="AG112" s="1049"/>
      <c r="AH112" s="1049"/>
      <c r="AI112" s="1049"/>
      <c r="AJ112" s="1050"/>
      <c r="AK112" s="1051" t="s">
        <v>127</v>
      </c>
      <c r="AL112" s="1049"/>
      <c r="AM112" s="1049"/>
      <c r="AN112" s="1049"/>
      <c r="AO112" s="1050"/>
      <c r="AP112" s="1052" t="s">
        <v>432</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1539098</v>
      </c>
      <c r="BR112" s="1010"/>
      <c r="BS112" s="1010"/>
      <c r="BT112" s="1010"/>
      <c r="BU112" s="1010"/>
      <c r="BV112" s="1010">
        <v>1351896</v>
      </c>
      <c r="BW112" s="1010"/>
      <c r="BX112" s="1010"/>
      <c r="BY112" s="1010"/>
      <c r="BZ112" s="1010"/>
      <c r="CA112" s="1010">
        <v>3033290</v>
      </c>
      <c r="CB112" s="1010"/>
      <c r="CC112" s="1010"/>
      <c r="CD112" s="1010"/>
      <c r="CE112" s="1010"/>
      <c r="CF112" s="1004">
        <v>37.200000000000003</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435</v>
      </c>
      <c r="DM112" s="1010"/>
      <c r="DN112" s="1010"/>
      <c r="DO112" s="1010"/>
      <c r="DP112" s="1010"/>
      <c r="DQ112" s="1010" t="s">
        <v>432</v>
      </c>
      <c r="DR112" s="1010"/>
      <c r="DS112" s="1010"/>
      <c r="DT112" s="1010"/>
      <c r="DU112" s="1010"/>
      <c r="DV112" s="1011" t="s">
        <v>432</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265345</v>
      </c>
      <c r="AB113" s="1024"/>
      <c r="AC113" s="1024"/>
      <c r="AD113" s="1024"/>
      <c r="AE113" s="1025"/>
      <c r="AF113" s="1026">
        <v>77341</v>
      </c>
      <c r="AG113" s="1024"/>
      <c r="AH113" s="1024"/>
      <c r="AI113" s="1024"/>
      <c r="AJ113" s="1025"/>
      <c r="AK113" s="1026">
        <v>678633</v>
      </c>
      <c r="AL113" s="1024"/>
      <c r="AM113" s="1024"/>
      <c r="AN113" s="1024"/>
      <c r="AO113" s="1025"/>
      <c r="AP113" s="1027">
        <v>8.3000000000000007</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322319</v>
      </c>
      <c r="BR113" s="1010"/>
      <c r="BS113" s="1010"/>
      <c r="BT113" s="1010"/>
      <c r="BU113" s="1010"/>
      <c r="BV113" s="1010">
        <v>287317</v>
      </c>
      <c r="BW113" s="1010"/>
      <c r="BX113" s="1010"/>
      <c r="BY113" s="1010"/>
      <c r="BZ113" s="1010"/>
      <c r="CA113" s="1010">
        <v>271706</v>
      </c>
      <c r="CB113" s="1010"/>
      <c r="CC113" s="1010"/>
      <c r="CD113" s="1010"/>
      <c r="CE113" s="1010"/>
      <c r="CF113" s="1004">
        <v>3.3</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432</v>
      </c>
      <c r="DM113" s="1049"/>
      <c r="DN113" s="1049"/>
      <c r="DO113" s="1049"/>
      <c r="DP113" s="1050"/>
      <c r="DQ113" s="1051" t="s">
        <v>432</v>
      </c>
      <c r="DR113" s="1049"/>
      <c r="DS113" s="1049"/>
      <c r="DT113" s="1049"/>
      <c r="DU113" s="1050"/>
      <c r="DV113" s="1052" t="s">
        <v>432</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10850</v>
      </c>
      <c r="AB114" s="1049"/>
      <c r="AC114" s="1049"/>
      <c r="AD114" s="1049"/>
      <c r="AE114" s="1050"/>
      <c r="AF114" s="1051">
        <v>12101</v>
      </c>
      <c r="AG114" s="1049"/>
      <c r="AH114" s="1049"/>
      <c r="AI114" s="1049"/>
      <c r="AJ114" s="1050"/>
      <c r="AK114" s="1051">
        <v>21407</v>
      </c>
      <c r="AL114" s="1049"/>
      <c r="AM114" s="1049"/>
      <c r="AN114" s="1049"/>
      <c r="AO114" s="1050"/>
      <c r="AP114" s="1052">
        <v>0.3</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2302821</v>
      </c>
      <c r="BR114" s="1010"/>
      <c r="BS114" s="1010"/>
      <c r="BT114" s="1010"/>
      <c r="BU114" s="1010"/>
      <c r="BV114" s="1010">
        <v>2211279</v>
      </c>
      <c r="BW114" s="1010"/>
      <c r="BX114" s="1010"/>
      <c r="BY114" s="1010"/>
      <c r="BZ114" s="1010"/>
      <c r="CA114" s="1010">
        <v>1703276</v>
      </c>
      <c r="CB114" s="1010"/>
      <c r="CC114" s="1010"/>
      <c r="CD114" s="1010"/>
      <c r="CE114" s="1010"/>
      <c r="CF114" s="1004">
        <v>20.9</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432</v>
      </c>
      <c r="DM114" s="1049"/>
      <c r="DN114" s="1049"/>
      <c r="DO114" s="1049"/>
      <c r="DP114" s="1050"/>
      <c r="DQ114" s="1051" t="s">
        <v>449</v>
      </c>
      <c r="DR114" s="1049"/>
      <c r="DS114" s="1049"/>
      <c r="DT114" s="1049"/>
      <c r="DU114" s="1050"/>
      <c r="DV114" s="1052" t="s">
        <v>432</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v>
      </c>
      <c r="AB115" s="1024"/>
      <c r="AC115" s="1024"/>
      <c r="AD115" s="1024"/>
      <c r="AE115" s="1025"/>
      <c r="AF115" s="1026">
        <v>13</v>
      </c>
      <c r="AG115" s="1024"/>
      <c r="AH115" s="1024"/>
      <c r="AI115" s="1024"/>
      <c r="AJ115" s="1025"/>
      <c r="AK115" s="1026">
        <v>8</v>
      </c>
      <c r="AL115" s="1024"/>
      <c r="AM115" s="1024"/>
      <c r="AN115" s="1024"/>
      <c r="AO115" s="1025"/>
      <c r="AP115" s="1027">
        <v>0</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v>444662</v>
      </c>
      <c r="BR115" s="1010"/>
      <c r="BS115" s="1010"/>
      <c r="BT115" s="1010"/>
      <c r="BU115" s="1010"/>
      <c r="BV115" s="1010">
        <v>447926</v>
      </c>
      <c r="BW115" s="1010"/>
      <c r="BX115" s="1010"/>
      <c r="BY115" s="1010"/>
      <c r="BZ115" s="1010"/>
      <c r="CA115" s="1010">
        <v>461583</v>
      </c>
      <c r="CB115" s="1010"/>
      <c r="CC115" s="1010"/>
      <c r="CD115" s="1010"/>
      <c r="CE115" s="1010"/>
      <c r="CF115" s="1004">
        <v>5.7</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432</v>
      </c>
      <c r="DM115" s="1049"/>
      <c r="DN115" s="1049"/>
      <c r="DO115" s="1049"/>
      <c r="DP115" s="1050"/>
      <c r="DQ115" s="1051" t="s">
        <v>432</v>
      </c>
      <c r="DR115" s="1049"/>
      <c r="DS115" s="1049"/>
      <c r="DT115" s="1049"/>
      <c r="DU115" s="1050"/>
      <c r="DV115" s="1052" t="s">
        <v>432</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432</v>
      </c>
      <c r="AB116" s="1049"/>
      <c r="AC116" s="1049"/>
      <c r="AD116" s="1049"/>
      <c r="AE116" s="1050"/>
      <c r="AF116" s="1051" t="s">
        <v>432</v>
      </c>
      <c r="AG116" s="1049"/>
      <c r="AH116" s="1049"/>
      <c r="AI116" s="1049"/>
      <c r="AJ116" s="1050"/>
      <c r="AK116" s="1051" t="s">
        <v>432</v>
      </c>
      <c r="AL116" s="1049"/>
      <c r="AM116" s="1049"/>
      <c r="AN116" s="1049"/>
      <c r="AO116" s="1050"/>
      <c r="AP116" s="1052" t="s">
        <v>435</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432</v>
      </c>
      <c r="BW116" s="1010"/>
      <c r="BX116" s="1010"/>
      <c r="BY116" s="1010"/>
      <c r="BZ116" s="1010"/>
      <c r="CA116" s="1010" t="s">
        <v>449</v>
      </c>
      <c r="CB116" s="1010"/>
      <c r="CC116" s="1010"/>
      <c r="CD116" s="1010"/>
      <c r="CE116" s="1010"/>
      <c r="CF116" s="1004" t="s">
        <v>432</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432</v>
      </c>
      <c r="DM116" s="1049"/>
      <c r="DN116" s="1049"/>
      <c r="DO116" s="1049"/>
      <c r="DP116" s="1050"/>
      <c r="DQ116" s="1051" t="s">
        <v>432</v>
      </c>
      <c r="DR116" s="1049"/>
      <c r="DS116" s="1049"/>
      <c r="DT116" s="1049"/>
      <c r="DU116" s="1050"/>
      <c r="DV116" s="1052" t="s">
        <v>127</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1266941</v>
      </c>
      <c r="AB117" s="1067"/>
      <c r="AC117" s="1067"/>
      <c r="AD117" s="1067"/>
      <c r="AE117" s="1068"/>
      <c r="AF117" s="1069">
        <v>1264484</v>
      </c>
      <c r="AG117" s="1067"/>
      <c r="AH117" s="1067"/>
      <c r="AI117" s="1067"/>
      <c r="AJ117" s="1068"/>
      <c r="AK117" s="1069">
        <v>1686855</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435</v>
      </c>
      <c r="BR117" s="1010"/>
      <c r="BS117" s="1010"/>
      <c r="BT117" s="1010"/>
      <c r="BU117" s="1010"/>
      <c r="BV117" s="1010" t="s">
        <v>435</v>
      </c>
      <c r="BW117" s="1010"/>
      <c r="BX117" s="1010"/>
      <c r="BY117" s="1010"/>
      <c r="BZ117" s="1010"/>
      <c r="CA117" s="1010" t="s">
        <v>127</v>
      </c>
      <c r="CB117" s="1010"/>
      <c r="CC117" s="1010"/>
      <c r="CD117" s="1010"/>
      <c r="CE117" s="1010"/>
      <c r="CF117" s="1004" t="s">
        <v>435</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435</v>
      </c>
      <c r="DM117" s="1049"/>
      <c r="DN117" s="1049"/>
      <c r="DO117" s="1049"/>
      <c r="DP117" s="1050"/>
      <c r="DQ117" s="1051" t="s">
        <v>435</v>
      </c>
      <c r="DR117" s="1049"/>
      <c r="DS117" s="1049"/>
      <c r="DT117" s="1049"/>
      <c r="DU117" s="1050"/>
      <c r="DV117" s="1052" t="s">
        <v>435</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306</v>
      </c>
      <c r="AG118" s="975"/>
      <c r="AH118" s="975"/>
      <c r="AI118" s="975"/>
      <c r="AJ118" s="976"/>
      <c r="AK118" s="974" t="s">
        <v>305</v>
      </c>
      <c r="AL118" s="975"/>
      <c r="AM118" s="975"/>
      <c r="AN118" s="975"/>
      <c r="AO118" s="976"/>
      <c r="AP118" s="1061" t="s">
        <v>425</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432</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435</v>
      </c>
      <c r="DH118" s="1049"/>
      <c r="DI118" s="1049"/>
      <c r="DJ118" s="1049"/>
      <c r="DK118" s="1050"/>
      <c r="DL118" s="1051" t="s">
        <v>127</v>
      </c>
      <c r="DM118" s="1049"/>
      <c r="DN118" s="1049"/>
      <c r="DO118" s="1049"/>
      <c r="DP118" s="1050"/>
      <c r="DQ118" s="1051" t="s">
        <v>435</v>
      </c>
      <c r="DR118" s="1049"/>
      <c r="DS118" s="1049"/>
      <c r="DT118" s="1049"/>
      <c r="DU118" s="1050"/>
      <c r="DV118" s="1052" t="s">
        <v>127</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435</v>
      </c>
      <c r="AB119" s="982"/>
      <c r="AC119" s="982"/>
      <c r="AD119" s="982"/>
      <c r="AE119" s="983"/>
      <c r="AF119" s="984" t="s">
        <v>127</v>
      </c>
      <c r="AG119" s="982"/>
      <c r="AH119" s="982"/>
      <c r="AI119" s="982"/>
      <c r="AJ119" s="983"/>
      <c r="AK119" s="984" t="s">
        <v>432</v>
      </c>
      <c r="AL119" s="982"/>
      <c r="AM119" s="982"/>
      <c r="AN119" s="982"/>
      <c r="AO119" s="983"/>
      <c r="AP119" s="985" t="s">
        <v>432</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461</v>
      </c>
      <c r="BP119" s="1096"/>
      <c r="BQ119" s="1087">
        <v>14606860</v>
      </c>
      <c r="BR119" s="1088"/>
      <c r="BS119" s="1088"/>
      <c r="BT119" s="1088"/>
      <c r="BU119" s="1088"/>
      <c r="BV119" s="1088">
        <v>14894788</v>
      </c>
      <c r="BW119" s="1088"/>
      <c r="BX119" s="1088"/>
      <c r="BY119" s="1088"/>
      <c r="BZ119" s="1088"/>
      <c r="CA119" s="1088">
        <v>16929940</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432</v>
      </c>
      <c r="DH119" s="1074"/>
      <c r="DI119" s="1074"/>
      <c r="DJ119" s="1074"/>
      <c r="DK119" s="1075"/>
      <c r="DL119" s="1073" t="s">
        <v>432</v>
      </c>
      <c r="DM119" s="1074"/>
      <c r="DN119" s="1074"/>
      <c r="DO119" s="1074"/>
      <c r="DP119" s="1075"/>
      <c r="DQ119" s="1073" t="s">
        <v>432</v>
      </c>
      <c r="DR119" s="1074"/>
      <c r="DS119" s="1074"/>
      <c r="DT119" s="1074"/>
      <c r="DU119" s="1075"/>
      <c r="DV119" s="1076" t="s">
        <v>432</v>
      </c>
      <c r="DW119" s="1077"/>
      <c r="DX119" s="1077"/>
      <c r="DY119" s="1077"/>
      <c r="DZ119" s="1078"/>
    </row>
    <row r="120" spans="1:130" s="246"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432</v>
      </c>
      <c r="AG120" s="1049"/>
      <c r="AH120" s="1049"/>
      <c r="AI120" s="1049"/>
      <c r="AJ120" s="1050"/>
      <c r="AK120" s="1051" t="s">
        <v>432</v>
      </c>
      <c r="AL120" s="1049"/>
      <c r="AM120" s="1049"/>
      <c r="AN120" s="1049"/>
      <c r="AO120" s="1050"/>
      <c r="AP120" s="1052" t="s">
        <v>127</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10724059</v>
      </c>
      <c r="BR120" s="1017"/>
      <c r="BS120" s="1017"/>
      <c r="BT120" s="1017"/>
      <c r="BU120" s="1017"/>
      <c r="BV120" s="1017">
        <v>11799537</v>
      </c>
      <c r="BW120" s="1017"/>
      <c r="BX120" s="1017"/>
      <c r="BY120" s="1017"/>
      <c r="BZ120" s="1017"/>
      <c r="CA120" s="1017">
        <v>8705864</v>
      </c>
      <c r="CB120" s="1017"/>
      <c r="CC120" s="1017"/>
      <c r="CD120" s="1017"/>
      <c r="CE120" s="1017"/>
      <c r="CF120" s="1031">
        <v>106.6</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610532</v>
      </c>
      <c r="DH120" s="1017"/>
      <c r="DI120" s="1017"/>
      <c r="DJ120" s="1017"/>
      <c r="DK120" s="1017"/>
      <c r="DL120" s="1017">
        <v>508297</v>
      </c>
      <c r="DM120" s="1017"/>
      <c r="DN120" s="1017"/>
      <c r="DO120" s="1017"/>
      <c r="DP120" s="1017"/>
      <c r="DQ120" s="1017">
        <v>1930093</v>
      </c>
      <c r="DR120" s="1017"/>
      <c r="DS120" s="1017"/>
      <c r="DT120" s="1017"/>
      <c r="DU120" s="1017"/>
      <c r="DV120" s="1018">
        <v>23.6</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432</v>
      </c>
      <c r="AB121" s="1049"/>
      <c r="AC121" s="1049"/>
      <c r="AD121" s="1049"/>
      <c r="AE121" s="1050"/>
      <c r="AF121" s="1051" t="s">
        <v>432</v>
      </c>
      <c r="AG121" s="1049"/>
      <c r="AH121" s="1049"/>
      <c r="AI121" s="1049"/>
      <c r="AJ121" s="1050"/>
      <c r="AK121" s="1051" t="s">
        <v>449</v>
      </c>
      <c r="AL121" s="1049"/>
      <c r="AM121" s="1049"/>
      <c r="AN121" s="1049"/>
      <c r="AO121" s="1050"/>
      <c r="AP121" s="1052" t="s">
        <v>432</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2365798</v>
      </c>
      <c r="BR121" s="1010"/>
      <c r="BS121" s="1010"/>
      <c r="BT121" s="1010"/>
      <c r="BU121" s="1010"/>
      <c r="BV121" s="1010">
        <v>1940793</v>
      </c>
      <c r="BW121" s="1010"/>
      <c r="BX121" s="1010"/>
      <c r="BY121" s="1010"/>
      <c r="BZ121" s="1010"/>
      <c r="CA121" s="1010">
        <v>3457684</v>
      </c>
      <c r="CB121" s="1010"/>
      <c r="CC121" s="1010"/>
      <c r="CD121" s="1010"/>
      <c r="CE121" s="1010"/>
      <c r="CF121" s="1004">
        <v>42.4</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662024</v>
      </c>
      <c r="DH121" s="1010"/>
      <c r="DI121" s="1010"/>
      <c r="DJ121" s="1010"/>
      <c r="DK121" s="1010"/>
      <c r="DL121" s="1010">
        <v>634813</v>
      </c>
      <c r="DM121" s="1010"/>
      <c r="DN121" s="1010"/>
      <c r="DO121" s="1010"/>
      <c r="DP121" s="1010"/>
      <c r="DQ121" s="1010">
        <v>586684</v>
      </c>
      <c r="DR121" s="1010"/>
      <c r="DS121" s="1010"/>
      <c r="DT121" s="1010"/>
      <c r="DU121" s="1010"/>
      <c r="DV121" s="1011">
        <v>7.2</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432</v>
      </c>
      <c r="AB122" s="1049"/>
      <c r="AC122" s="1049"/>
      <c r="AD122" s="1049"/>
      <c r="AE122" s="1050"/>
      <c r="AF122" s="1051" t="s">
        <v>432</v>
      </c>
      <c r="AG122" s="1049"/>
      <c r="AH122" s="1049"/>
      <c r="AI122" s="1049"/>
      <c r="AJ122" s="1050"/>
      <c r="AK122" s="1051" t="s">
        <v>432</v>
      </c>
      <c r="AL122" s="1049"/>
      <c r="AM122" s="1049"/>
      <c r="AN122" s="1049"/>
      <c r="AO122" s="1050"/>
      <c r="AP122" s="1052" t="s">
        <v>432</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12392976</v>
      </c>
      <c r="BR122" s="1088"/>
      <c r="BS122" s="1088"/>
      <c r="BT122" s="1088"/>
      <c r="BU122" s="1088"/>
      <c r="BV122" s="1088">
        <v>12297027</v>
      </c>
      <c r="BW122" s="1088"/>
      <c r="BX122" s="1088"/>
      <c r="BY122" s="1088"/>
      <c r="BZ122" s="1088"/>
      <c r="CA122" s="1088">
        <v>12401340</v>
      </c>
      <c r="CB122" s="1088"/>
      <c r="CC122" s="1088"/>
      <c r="CD122" s="1088"/>
      <c r="CE122" s="1088"/>
      <c r="CF122" s="1108">
        <v>151.9</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449</v>
      </c>
      <c r="DH122" s="1010"/>
      <c r="DI122" s="1010"/>
      <c r="DJ122" s="1010"/>
      <c r="DK122" s="1010"/>
      <c r="DL122" s="1010">
        <v>3798</v>
      </c>
      <c r="DM122" s="1010"/>
      <c r="DN122" s="1010"/>
      <c r="DO122" s="1010"/>
      <c r="DP122" s="1010"/>
      <c r="DQ122" s="1010">
        <v>357814</v>
      </c>
      <c r="DR122" s="1010"/>
      <c r="DS122" s="1010"/>
      <c r="DT122" s="1010"/>
      <c r="DU122" s="1010"/>
      <c r="DV122" s="1011">
        <v>4.4000000000000004</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432</v>
      </c>
      <c r="AB123" s="1049"/>
      <c r="AC123" s="1049"/>
      <c r="AD123" s="1049"/>
      <c r="AE123" s="1050"/>
      <c r="AF123" s="1051" t="s">
        <v>432</v>
      </c>
      <c r="AG123" s="1049"/>
      <c r="AH123" s="1049"/>
      <c r="AI123" s="1049"/>
      <c r="AJ123" s="1050"/>
      <c r="AK123" s="1051" t="s">
        <v>432</v>
      </c>
      <c r="AL123" s="1049"/>
      <c r="AM123" s="1049"/>
      <c r="AN123" s="1049"/>
      <c r="AO123" s="1050"/>
      <c r="AP123" s="1052" t="s">
        <v>432</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472</v>
      </c>
      <c r="BP123" s="1096"/>
      <c r="BQ123" s="1155">
        <v>25482833</v>
      </c>
      <c r="BR123" s="1156"/>
      <c r="BS123" s="1156"/>
      <c r="BT123" s="1156"/>
      <c r="BU123" s="1156"/>
      <c r="BV123" s="1156">
        <v>26037357</v>
      </c>
      <c r="BW123" s="1156"/>
      <c r="BX123" s="1156"/>
      <c r="BY123" s="1156"/>
      <c r="BZ123" s="1156"/>
      <c r="CA123" s="1156">
        <v>24564888</v>
      </c>
      <c r="CB123" s="1156"/>
      <c r="CC123" s="1156"/>
      <c r="CD123" s="1156"/>
      <c r="CE123" s="1156"/>
      <c r="CF123" s="1089"/>
      <c r="CG123" s="1090"/>
      <c r="CH123" s="1090"/>
      <c r="CI123" s="1090"/>
      <c r="CJ123" s="1091"/>
      <c r="CK123" s="1100"/>
      <c r="CL123" s="1101"/>
      <c r="CM123" s="1101"/>
      <c r="CN123" s="1101"/>
      <c r="CO123" s="1102"/>
      <c r="CP123" s="1110" t="s">
        <v>473</v>
      </c>
      <c r="CQ123" s="1111"/>
      <c r="CR123" s="1111"/>
      <c r="CS123" s="1111"/>
      <c r="CT123" s="1111"/>
      <c r="CU123" s="1111"/>
      <c r="CV123" s="1111"/>
      <c r="CW123" s="1111"/>
      <c r="CX123" s="1111"/>
      <c r="CY123" s="1111"/>
      <c r="CZ123" s="1111"/>
      <c r="DA123" s="1111"/>
      <c r="DB123" s="1111"/>
      <c r="DC123" s="1111"/>
      <c r="DD123" s="1111"/>
      <c r="DE123" s="1111"/>
      <c r="DF123" s="1112"/>
      <c r="DG123" s="1048">
        <v>265740</v>
      </c>
      <c r="DH123" s="1049"/>
      <c r="DI123" s="1049"/>
      <c r="DJ123" s="1049"/>
      <c r="DK123" s="1050"/>
      <c r="DL123" s="1051">
        <v>203446</v>
      </c>
      <c r="DM123" s="1049"/>
      <c r="DN123" s="1049"/>
      <c r="DO123" s="1049"/>
      <c r="DP123" s="1050"/>
      <c r="DQ123" s="1051">
        <v>156396</v>
      </c>
      <c r="DR123" s="1049"/>
      <c r="DS123" s="1049"/>
      <c r="DT123" s="1049"/>
      <c r="DU123" s="1050"/>
      <c r="DV123" s="1052">
        <v>1.9</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127</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v>802</v>
      </c>
      <c r="DH124" s="1074"/>
      <c r="DI124" s="1074"/>
      <c r="DJ124" s="1074"/>
      <c r="DK124" s="1075"/>
      <c r="DL124" s="1073">
        <v>1542</v>
      </c>
      <c r="DM124" s="1074"/>
      <c r="DN124" s="1074"/>
      <c r="DO124" s="1074"/>
      <c r="DP124" s="1075"/>
      <c r="DQ124" s="1073">
        <v>2303</v>
      </c>
      <c r="DR124" s="1074"/>
      <c r="DS124" s="1074"/>
      <c r="DT124" s="1074"/>
      <c r="DU124" s="1075"/>
      <c r="DV124" s="1076">
        <v>0</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476</v>
      </c>
      <c r="AG125" s="1049"/>
      <c r="AH125" s="1049"/>
      <c r="AI125" s="1049"/>
      <c r="AJ125" s="1050"/>
      <c r="AK125" s="1051" t="s">
        <v>476</v>
      </c>
      <c r="AL125" s="1049"/>
      <c r="AM125" s="1049"/>
      <c r="AN125" s="1049"/>
      <c r="AO125" s="1050"/>
      <c r="AP125" s="1052" t="s">
        <v>477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476</v>
      </c>
      <c r="DH125" s="1017"/>
      <c r="DI125" s="1017"/>
      <c r="DJ125" s="1017"/>
      <c r="DK125" s="1017"/>
      <c r="DL125" s="1017" t="s">
        <v>476</v>
      </c>
      <c r="DM125" s="1017"/>
      <c r="DN125" s="1017"/>
      <c r="DO125" s="1017"/>
      <c r="DP125" s="1017"/>
      <c r="DQ125" s="1017" t="s">
        <v>476</v>
      </c>
      <c r="DR125" s="1017"/>
      <c r="DS125" s="1017"/>
      <c r="DT125" s="1017"/>
      <c r="DU125" s="1017"/>
      <c r="DV125" s="1018" t="s">
        <v>476</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476</v>
      </c>
      <c r="AB126" s="1049"/>
      <c r="AC126" s="1049"/>
      <c r="AD126" s="1049"/>
      <c r="AE126" s="1050"/>
      <c r="AF126" s="1051" t="s">
        <v>480</v>
      </c>
      <c r="AG126" s="1049"/>
      <c r="AH126" s="1049"/>
      <c r="AI126" s="1049"/>
      <c r="AJ126" s="1050"/>
      <c r="AK126" s="1051" t="s">
        <v>481</v>
      </c>
      <c r="AL126" s="1049"/>
      <c r="AM126" s="1049"/>
      <c r="AN126" s="1049"/>
      <c r="AO126" s="1050"/>
      <c r="AP126" s="1052" t="s">
        <v>476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482</v>
      </c>
      <c r="CQ126" s="1040"/>
      <c r="CR126" s="1040"/>
      <c r="CS126" s="1040"/>
      <c r="CT126" s="1040"/>
      <c r="CU126" s="1040"/>
      <c r="CV126" s="1040"/>
      <c r="CW126" s="1040"/>
      <c r="CX126" s="1040"/>
      <c r="CY126" s="1040"/>
      <c r="CZ126" s="1040"/>
      <c r="DA126" s="1040"/>
      <c r="DB126" s="1040"/>
      <c r="DC126" s="1040"/>
      <c r="DD126" s="1040"/>
      <c r="DE126" s="1040"/>
      <c r="DF126" s="1041"/>
      <c r="DG126" s="1009">
        <v>444662</v>
      </c>
      <c r="DH126" s="1010"/>
      <c r="DI126" s="1010"/>
      <c r="DJ126" s="1010"/>
      <c r="DK126" s="1010"/>
      <c r="DL126" s="1010">
        <v>444425</v>
      </c>
      <c r="DM126" s="1010"/>
      <c r="DN126" s="1010"/>
      <c r="DO126" s="1010"/>
      <c r="DP126" s="1010"/>
      <c r="DQ126" s="1010">
        <v>439281</v>
      </c>
      <c r="DR126" s="1010"/>
      <c r="DS126" s="1010"/>
      <c r="DT126" s="1010"/>
      <c r="DU126" s="1010"/>
      <c r="DV126" s="1011">
        <v>5.4</v>
      </c>
      <c r="DW126" s="1011"/>
      <c r="DX126" s="1011"/>
      <c r="DY126" s="1011"/>
      <c r="DZ126" s="1012"/>
    </row>
    <row r="127" spans="1:130" s="246" customFormat="1" ht="26.25" customHeight="1" x14ac:dyDescent="0.15">
      <c r="A127" s="1150"/>
      <c r="B127" s="1038"/>
      <c r="C127" s="1092" t="s">
        <v>483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18</v>
      </c>
      <c r="AB127" s="1049"/>
      <c r="AC127" s="1049"/>
      <c r="AD127" s="1049"/>
      <c r="AE127" s="1050"/>
      <c r="AF127" s="1051">
        <v>13</v>
      </c>
      <c r="AG127" s="1049"/>
      <c r="AH127" s="1049"/>
      <c r="AI127" s="1049"/>
      <c r="AJ127" s="1050"/>
      <c r="AK127" s="1051">
        <v>8</v>
      </c>
      <c r="AL127" s="1049"/>
      <c r="AM127" s="1049"/>
      <c r="AN127" s="1049"/>
      <c r="AO127" s="1050"/>
      <c r="AP127" s="1052">
        <v>0</v>
      </c>
      <c r="AQ127" s="1053"/>
      <c r="AR127" s="1053"/>
      <c r="AS127" s="1053"/>
      <c r="AT127" s="1054"/>
      <c r="AU127" s="282"/>
      <c r="AV127" s="282"/>
      <c r="AW127" s="282"/>
      <c r="AX127" s="1122" t="s">
        <v>484</v>
      </c>
      <c r="AY127" s="1123"/>
      <c r="AZ127" s="1123"/>
      <c r="BA127" s="1123"/>
      <c r="BB127" s="1123"/>
      <c r="BC127" s="1123"/>
      <c r="BD127" s="1123"/>
      <c r="BE127" s="1124"/>
      <c r="BF127" s="1125" t="s">
        <v>485</v>
      </c>
      <c r="BG127" s="1123"/>
      <c r="BH127" s="1123"/>
      <c r="BI127" s="1123"/>
      <c r="BJ127" s="1123"/>
      <c r="BK127" s="1123"/>
      <c r="BL127" s="1124"/>
      <c r="BM127" s="1125" t="s">
        <v>486</v>
      </c>
      <c r="BN127" s="1123"/>
      <c r="BO127" s="1123"/>
      <c r="BP127" s="1123"/>
      <c r="BQ127" s="1123"/>
      <c r="BR127" s="1123"/>
      <c r="BS127" s="1124"/>
      <c r="BT127" s="1125" t="s">
        <v>487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488</v>
      </c>
      <c r="CQ127" s="1040"/>
      <c r="CR127" s="1040"/>
      <c r="CS127" s="1040"/>
      <c r="CT127" s="1040"/>
      <c r="CU127" s="1040"/>
      <c r="CV127" s="1040"/>
      <c r="CW127" s="1040"/>
      <c r="CX127" s="1040"/>
      <c r="CY127" s="1040"/>
      <c r="CZ127" s="1040"/>
      <c r="DA127" s="1040"/>
      <c r="DB127" s="1040"/>
      <c r="DC127" s="1040"/>
      <c r="DD127" s="1040"/>
      <c r="DE127" s="1040"/>
      <c r="DF127" s="1041"/>
      <c r="DG127" s="1009" t="s">
        <v>489</v>
      </c>
      <c r="DH127" s="1010"/>
      <c r="DI127" s="1010"/>
      <c r="DJ127" s="1010"/>
      <c r="DK127" s="1010"/>
      <c r="DL127" s="1010" t="s">
        <v>476</v>
      </c>
      <c r="DM127" s="1010"/>
      <c r="DN127" s="1010"/>
      <c r="DO127" s="1010"/>
      <c r="DP127" s="1010"/>
      <c r="DQ127" s="1010" t="s">
        <v>481</v>
      </c>
      <c r="DR127" s="1010"/>
      <c r="DS127" s="1010"/>
      <c r="DT127" s="1010"/>
      <c r="DU127" s="1010"/>
      <c r="DV127" s="1011" t="s">
        <v>476</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174280</v>
      </c>
      <c r="AB128" s="1138"/>
      <c r="AC128" s="1138"/>
      <c r="AD128" s="1138"/>
      <c r="AE128" s="1139"/>
      <c r="AF128" s="1140">
        <v>136065</v>
      </c>
      <c r="AG128" s="1138"/>
      <c r="AH128" s="1138"/>
      <c r="AI128" s="1138"/>
      <c r="AJ128" s="1139"/>
      <c r="AK128" s="1140">
        <v>485460</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476</v>
      </c>
      <c r="BG128" s="1145"/>
      <c r="BH128" s="1145"/>
      <c r="BI128" s="1145"/>
      <c r="BJ128" s="1145"/>
      <c r="BK128" s="1145"/>
      <c r="BL128" s="1146"/>
      <c r="BM128" s="1144">
        <v>13.46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v>3501</v>
      </c>
      <c r="DM128" s="1130"/>
      <c r="DN128" s="1130"/>
      <c r="DO128" s="1130"/>
      <c r="DP128" s="1130"/>
      <c r="DQ128" s="1130">
        <v>22302</v>
      </c>
      <c r="DR128" s="1130"/>
      <c r="DS128" s="1130"/>
      <c r="DT128" s="1130"/>
      <c r="DU128" s="1130"/>
      <c r="DV128" s="1131">
        <v>0.3</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9223522</v>
      </c>
      <c r="AB129" s="1049"/>
      <c r="AC129" s="1049"/>
      <c r="AD129" s="1049"/>
      <c r="AE129" s="1050"/>
      <c r="AF129" s="1051">
        <v>9290509</v>
      </c>
      <c r="AG129" s="1049"/>
      <c r="AH129" s="1049"/>
      <c r="AI129" s="1049"/>
      <c r="AJ129" s="1050"/>
      <c r="AK129" s="1051">
        <v>9295101</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476</v>
      </c>
      <c r="BG129" s="1159"/>
      <c r="BH129" s="1159"/>
      <c r="BI129" s="1159"/>
      <c r="BJ129" s="1159"/>
      <c r="BK129" s="1159"/>
      <c r="BL129" s="1160"/>
      <c r="BM129" s="1158">
        <v>18.46</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1222905</v>
      </c>
      <c r="AB130" s="1049"/>
      <c r="AC130" s="1049"/>
      <c r="AD130" s="1049"/>
      <c r="AE130" s="1050"/>
      <c r="AF130" s="1051">
        <v>1196491</v>
      </c>
      <c r="AG130" s="1049"/>
      <c r="AH130" s="1049"/>
      <c r="AI130" s="1049"/>
      <c r="AJ130" s="1050"/>
      <c r="AK130" s="1051">
        <v>1131098</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-0.5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8000617</v>
      </c>
      <c r="AB131" s="1074"/>
      <c r="AC131" s="1074"/>
      <c r="AD131" s="1074"/>
      <c r="AE131" s="1075"/>
      <c r="AF131" s="1073">
        <v>8094018</v>
      </c>
      <c r="AG131" s="1074"/>
      <c r="AH131" s="1074"/>
      <c r="AI131" s="1074"/>
      <c r="AJ131" s="1075"/>
      <c r="AK131" s="1073">
        <v>8164003</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-1.627924446</v>
      </c>
      <c r="AB132" s="1190"/>
      <c r="AC132" s="1190"/>
      <c r="AD132" s="1190"/>
      <c r="AE132" s="1191"/>
      <c r="AF132" s="1192">
        <v>-0.84101616800000001</v>
      </c>
      <c r="AG132" s="1190"/>
      <c r="AH132" s="1190"/>
      <c r="AI132" s="1190"/>
      <c r="AJ132" s="1191"/>
      <c r="AK132" s="1192">
        <v>0.86106043799999998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-1.5</v>
      </c>
      <c r="AB133" s="1173"/>
      <c r="AC133" s="1173"/>
      <c r="AD133" s="1173"/>
      <c r="AE133" s="1174"/>
      <c r="AF133" s="1172">
        <v>-1.4</v>
      </c>
      <c r="AG133" s="1173"/>
      <c r="AH133" s="1173"/>
      <c r="AI133" s="1173"/>
      <c r="AJ133" s="1174"/>
      <c r="AK133" s="1172">
        <v>-0.5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gxsvbnQ/lQqajQoDYxyKVRV9xgjxvUiSTSdJuRLtBUD3m/Y+iWBGkTnPehQ6SMrHfrble5S9E6i3Q/vMP92PA==" saltValue="PRoRm4F2P98ef+r+XjHE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RQY+WmTkPJGh8IaWgwYFU00S3uGf+fi0YWr8K0hb7hlNJcWRQJrBBVacfRR0Bpc8vgdQOIyBL+94j/nQJnNNA==" saltValue="q3F0oG77mY0GuNMcULQvvQ=="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tJzDZzsQ7GsYd7qg52td3h6NV7x6ErJxz3hKmLy87zRRU4luZPXT6AqgVyr8V0KfnsxGlF4kRmGkzqo9TDOgg==" saltValue="U3b+Vy0Wj4f/Wd9+9TTd7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2745854</v>
      </c>
      <c r="AP9" s="312">
        <v>61972</v>
      </c>
      <c r="AQ9" s="313">
        <v>84679</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150304</v>
      </c>
      <c r="AP10" s="315">
        <v>3392</v>
      </c>
      <c r="AQ10" s="316">
        <v>6771</v>
      </c>
      <c r="AR10" s="317">
        <v>-49.9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29087</v>
      </c>
      <c r="AP11" s="315">
        <v>656</v>
      </c>
      <c r="AQ11" s="316">
        <v>10249</v>
      </c>
      <c r="AR11" s="317">
        <v>-93.6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835</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129888</v>
      </c>
      <c r="AP14" s="315">
        <v>2931</v>
      </c>
      <c r="AQ14" s="316">
        <v>4010</v>
      </c>
      <c r="AR14" s="317">
        <v>-26.9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75955</v>
      </c>
      <c r="AP15" s="315">
        <v>1714</v>
      </c>
      <c r="AQ15" s="316">
        <v>1615</v>
      </c>
      <c r="AR15" s="317">
        <v>6.1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-252130</v>
      </c>
      <c r="AP16" s="315">
        <v>-5690</v>
      </c>
      <c r="AQ16" s="316">
        <v>-7253</v>
      </c>
      <c r="AR16" s="317">
        <v>-21.5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2878958</v>
      </c>
      <c r="AP17" s="315">
        <v>64976</v>
      </c>
      <c r="AQ17" s="316">
        <v>100906</v>
      </c>
      <c r="AR17" s="317">
        <v>-35.6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6.34</v>
      </c>
      <c r="AP21" s="328">
        <v>9.2799999999999994</v>
      </c>
      <c r="AQ21" s="329">
        <v>-2.94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97.4</v>
      </c>
      <c r="AP22" s="333">
        <v>97.5</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986807</v>
      </c>
      <c r="AP32" s="342">
        <v>22272</v>
      </c>
      <c r="AQ32" s="343">
        <v>59453</v>
      </c>
      <c r="AR32" s="344">
        <v>-62.5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516</v>
      </c>
      <c r="AP34" s="342" t="s">
        <v>516</v>
      </c>
      <c r="AQ34" s="343">
        <v>7</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678633</v>
      </c>
      <c r="AP35" s="342">
        <v>15316</v>
      </c>
      <c r="AQ35" s="343">
        <v>15919</v>
      </c>
      <c r="AR35" s="344">
        <v>-3.8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21407</v>
      </c>
      <c r="AP36" s="342">
        <v>483</v>
      </c>
      <c r="AQ36" s="343">
        <v>2366</v>
      </c>
      <c r="AR36" s="344">
        <v>-79.599999999999994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8</v>
      </c>
      <c r="AP37" s="342">
        <v>0</v>
      </c>
      <c r="AQ37" s="343">
        <v>377</v>
      </c>
      <c r="AR37" s="344">
        <v>-100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516</v>
      </c>
      <c r="AP38" s="345" t="s">
        <v>516</v>
      </c>
      <c r="AQ38" s="346">
        <v>2</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-485460</v>
      </c>
      <c r="AP39" s="342">
        <v>-10956</v>
      </c>
      <c r="AQ39" s="343">
        <v>-5971</v>
      </c>
      <c r="AR39" s="344">
        <v>83.5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-1131098</v>
      </c>
      <c r="AP40" s="342">
        <v>-25528</v>
      </c>
      <c r="AQ40" s="343">
        <v>-50395</v>
      </c>
      <c r="AR40" s="344">
        <v>-49.3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70297</v>
      </c>
      <c r="AP41" s="342">
        <v>1587</v>
      </c>
      <c r="AQ41" s="343">
        <v>21757</v>
      </c>
      <c r="AR41" s="344">
        <v>-92.7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12782810</v>
      </c>
      <c r="AN51" s="364">
        <v>290050</v>
      </c>
      <c r="AO51" s="365">
        <v>25.5</v>
      </c>
      <c r="AP51" s="366">
        <v>106614</v>
      </c>
      <c r="AQ51" s="367">
        <v>17.2</v>
      </c>
      <c r="AR51" s="368">
        <v>8.3000000000000007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804495</v>
      </c>
      <c r="AN52" s="372">
        <v>18255</v>
      </c>
      <c r="AO52" s="373">
        <v>-20.8</v>
      </c>
      <c r="AP52" s="374">
        <v>45545</v>
      </c>
      <c r="AQ52" s="375">
        <v>20.7</v>
      </c>
      <c r="AR52" s="376">
        <v>-41.5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6581749</v>
      </c>
      <c r="AN53" s="364">
        <v>148659</v>
      </c>
      <c r="AO53" s="365">
        <v>-48.7</v>
      </c>
      <c r="AP53" s="366">
        <v>63727</v>
      </c>
      <c r="AQ53" s="367">
        <v>-40.200000000000003</v>
      </c>
      <c r="AR53" s="368">
        <v>-8.5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1334378</v>
      </c>
      <c r="AN54" s="372">
        <v>30139</v>
      </c>
      <c r="AO54" s="373">
        <v>65.099999999999994</v>
      </c>
      <c r="AP54" s="374">
        <v>34577</v>
      </c>
      <c r="AQ54" s="375">
        <v>-24.1</v>
      </c>
      <c r="AR54" s="376">
        <v>89.2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6932326</v>
      </c>
      <c r="AN55" s="364">
        <v>156373</v>
      </c>
      <c r="AO55" s="365">
        <v>5.2</v>
      </c>
      <c r="AP55" s="366">
        <v>66954</v>
      </c>
      <c r="AQ55" s="367">
        <v>5.0999999999999996</v>
      </c>
      <c r="AR55" s="368">
        <v>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1052436</v>
      </c>
      <c r="AN56" s="372">
        <v>23740</v>
      </c>
      <c r="AO56" s="373">
        <v>-21.2</v>
      </c>
      <c r="AP56" s="374">
        <v>37305</v>
      </c>
      <c r="AQ56" s="375">
        <v>7.9</v>
      </c>
      <c r="AR56" s="376">
        <v>-29.1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5952350</v>
      </c>
      <c r="AN57" s="364">
        <v>134605</v>
      </c>
      <c r="AO57" s="365">
        <v>-13.9</v>
      </c>
      <c r="AP57" s="366">
        <v>72656</v>
      </c>
      <c r="AQ57" s="367">
        <v>8.5</v>
      </c>
      <c r="AR57" s="368">
        <v>-22.4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1935011</v>
      </c>
      <c r="AN58" s="372">
        <v>43758</v>
      </c>
      <c r="AO58" s="373">
        <v>84.3</v>
      </c>
      <c r="AP58" s="374">
        <v>36448</v>
      </c>
      <c r="AQ58" s="375">
        <v>-2.2999999999999998</v>
      </c>
      <c r="AR58" s="376">
        <v>86.6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3279447</v>
      </c>
      <c r="AN59" s="364">
        <v>74015</v>
      </c>
      <c r="AO59" s="365">
        <v>-45</v>
      </c>
      <c r="AP59" s="366">
        <v>65080</v>
      </c>
      <c r="AQ59" s="367">
        <v>-10.4</v>
      </c>
      <c r="AR59" s="368">
        <v>-34.6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1684999</v>
      </c>
      <c r="AN60" s="372">
        <v>38029</v>
      </c>
      <c r="AO60" s="373">
        <v>-13.1</v>
      </c>
      <c r="AP60" s="374">
        <v>38201</v>
      </c>
      <c r="AQ60" s="375">
        <v>4.8</v>
      </c>
      <c r="AR60" s="376">
        <v>-17.899999999999999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7105736</v>
      </c>
      <c r="AN61" s="379">
        <v>160740</v>
      </c>
      <c r="AO61" s="380">
        <v>-15.4</v>
      </c>
      <c r="AP61" s="381">
        <v>75006</v>
      </c>
      <c r="AQ61" s="382">
        <v>-4</v>
      </c>
      <c r="AR61" s="368">
        <v>-11.4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1362264</v>
      </c>
      <c r="AN62" s="372">
        <v>30784</v>
      </c>
      <c r="AO62" s="373">
        <v>18.899999999999999</v>
      </c>
      <c r="AP62" s="374">
        <v>38415</v>
      </c>
      <c r="AQ62" s="375">
        <v>1.4</v>
      </c>
      <c r="AR62" s="376">
        <v>17.5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1WmgXAZivVeea7HOc3FnYLqXD3SFlJJMgJdWvLlJHm/cmMNjSzJjY5O7I71cFvZDLoIOuUrxlInRVEq3Stg2Q==" saltValue="k+3HmQR4lpXu90GijrCh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IFgSUozv2KwZ9uBmLnGDm531lQpp9N0rtuwzQTl9Ff5OVvJ91IwnhPx8kTpCiBXBD9JnOJw1Sme4idw/4HanQ==" saltValue="uqwboITbDfTnhh5vLknmH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AA5cwhTA6jGWrO0LExY/NigGSqcl5k9KF+a9hDFYxse/u3RjLKROERBFpmjmIvWfAeX8vFdJ8ElS2HMJA2OSg==" saltValue="BR6/+1O4adqK8npPTLYfR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6" zoomScaleNormal="8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77.349999999999994</v>
      </c>
      <c r="G47" s="12">
        <v>57.88</v>
      </c>
      <c r="H47" s="12">
        <v>61.34</v>
      </c>
      <c r="I47" s="12">
        <v>59.09</v>
      </c>
      <c r="J47" s="13">
        <v>52.58</v>
      </c>
    </row>
    <row r="48" spans="2:10" ht="57.75" customHeight="1" x14ac:dyDescent="0.15">
      <c r="B48" s="14"/>
      <c r="C48" s="1234" t="s">
        <v>4</v>
      </c>
      <c r="D48" s="1234"/>
      <c r="E48" s="1235"/>
      <c r="F48" s="15">
        <v>18.329999999999998</v>
      </c>
      <c r="G48" s="16">
        <v>13.78</v>
      </c>
      <c r="H48" s="16">
        <v>26.45</v>
      </c>
      <c r="I48" s="16">
        <v>15.66</v>
      </c>
      <c r="J48" s="17">
        <v>13.72</v>
      </c>
    </row>
    <row r="49" spans="2:10" ht="57.75" customHeight="1" thickBot="1" x14ac:dyDescent="0.2">
      <c r="B49" s="18"/>
      <c r="C49" s="1236" t="s">
        <v>5</v>
      </c>
      <c r="D49" s="1236"/>
      <c r="E49" s="1237"/>
      <c r="F49" s="19" t="s">
        <v>563</v>
      </c>
      <c r="G49" s="20" t="s">
        <v>564</v>
      </c>
      <c r="H49" s="20">
        <v>7.56</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PAUiNV/Ag2ridf5Rcbxi/OMADCUhQDkMgq41ze9brinWuR0u8VyLNdhPCAE4Ux5wf/s+mRxtI5y4ZWJAH/Qg==" saltValue="uP8BteYr9uSeAiT4h6TWe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2020-09-15T08:34:35Z</cp:lastPrinted>
  <dcterms:created xsi:type="dcterms:W3CDTF">2020-02-10T02:24:34Z</dcterms:created>
  <dcterms:modified xsi:type="dcterms:W3CDTF">2020-09-16T23:37:10Z</dcterms:modified>
  <cp:category/>
</cp:coreProperties>
</file>