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9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DB102" i="11" l="1"/>
  <c r="CR102" i="11"/>
  <c r="AU88" i="11"/>
  <c r="AP88" i="11"/>
  <c r="AF88" i="11"/>
  <c r="AU63" i="11"/>
  <c r="AP63" i="11"/>
  <c r="AF63" i="11"/>
  <c r="AP23" i="11"/>
  <c r="AF23" i="11"/>
  <c r="AA23" i="11"/>
  <c r="V23" i="11"/>
  <c r="Q23" i="11"/>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C36" i="9"/>
  <c r="CO35" i="9"/>
  <c r="AM35" i="9"/>
  <c r="C35" i="9"/>
  <c r="BW34" i="9"/>
  <c r="C34" i="9"/>
  <c r="CO34" i="9" l="1"/>
  <c r="BW35" i="9"/>
  <c r="BW36" i="9" s="1"/>
  <c r="BW37" i="9" s="1"/>
  <c r="BW38" i="9" s="1"/>
  <c r="BW39" i="9" s="1"/>
  <c r="BW40" i="9" s="1"/>
  <c r="BW41" i="9" s="1"/>
  <c r="BW42" i="9" s="1"/>
  <c r="AM34" i="9"/>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<sst xmlns="http://schemas.openxmlformats.org/spreadsheetml/2006/main" count="1056" uniqueCount="574">
  <si>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</si>
  <si>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</si>
  <si>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</si>
  <si>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</si>
  <si>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</si>
  <si>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</si>
  <si>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</si>
  <si>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</si>
  <si>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</si>
  <si>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</si>
  <si>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</si>
  <si>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</si>
  <si>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</si>
  <si>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</si>
  <si>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</si>
  <si>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</si>
  <si>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</si>
  <si>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</si>
  <si>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</si>
  <si>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</si>
  <si>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</si>
  <si>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</si>
  <si>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</si>
  <si>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</si>
  <si>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</si>
  <si>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</si>
  <si>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</si>
  <si>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</si>
  <si>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</si>
  <si>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</si>
  <si>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</si>
  <si>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</si>
  <si>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</si>
  <si>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</si>
  <si>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</si>
  <si>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</si>
  <si>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</si>
  <si>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</si>
  <si>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</si>
  <si>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</si>
  <si>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</si>
  <si>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</si>
  <si>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</si>
  <si>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</si>
  <si>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</si>
  <si>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</si>
  <si>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</si>
  <si>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</si>
  <si>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</si>
  <si>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</si>
  <si>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</si>
  <si>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</si>
  <si>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</si>
  <si>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</si>
  <si>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</si>
  <si>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</si>
  <si>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</si>
  <si>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</si>
  <si>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</si>
  <si>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</si>
  <si>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</si>
  <si>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</si>
  <si>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</si>
  <si>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</si>
  <si>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</si>
  <si>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</si>
  <si>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</si>
  <si>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</si>
  <si>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</si>
  <si>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</si>
  <si>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</si>
  <si>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</si>
  <si>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</si>
  <si>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</si>
  <si>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</si>
  <si>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</si>
  <si>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</si>
  <si>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</si>
  <si>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</si>
  <si>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</si>
  <si>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</si>
  <si>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</si>
  <si>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大郷町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</si>
  <si>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</si>
  <si>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</si>
  <si>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</si>
  <si>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</si>
  <si>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</si>
  <si>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</si>
  <si>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</si>
  <si>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</si>
  <si>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</si>
  <si>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</si>
  <si>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</si>
  <si>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</si>
  <si>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</si>
  <si>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</si>
  <si>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</si>
  <si>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</si>
  <si>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</si>
  <si>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</si>
  <si>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</si>
  <si>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</si>
  <si>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</si>
  <si>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</si>
  <si>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</si>
  <si>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</si>
  <si>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</si>
  <si>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</si>
  <si>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</si>
  <si>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</si>
  <si>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</si>
  <si>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</si>
  <si>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</si>
  <si>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</si>
  <si>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</si>
  <si>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</si>
  <si>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</si>
  <si>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</si>
  <si>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</si>
  <si>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</si>
  <si>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</si>
  <si>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</si>
  <si>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</si>
  <si>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</si>
  <si>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</si>
  <si>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</si>
  <si>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</si>
  <si>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</si>
  <si>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</si>
  <si>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</si>
  <si>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</si>
  <si>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</si>
  <si>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</si>
  <si>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</si>
  <si>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</si>
  <si>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</si>
  <si>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</si>
  <si>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</si>
  <si>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</si>
  <si>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</si>
  <si>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</si>
  <si>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</si>
  <si>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</si>
  <si>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</si>
  <si>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</si>
  <si>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</si>
  <si>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</si>
  <si>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</si>
  <si>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</si>
  <si>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</si>
  <si>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</si>
  <si>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</si>
  <si>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</si>
  <si>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</si>
  <si>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</si>
  <si>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</si>
  <si>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</si>
  <si>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</si>
  <si>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</si>
  <si>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</si>
  <si>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</si>
  <si>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</si>
  <si>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</si>
  <si>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</si>
  <si>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</si>
  <si>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</si>
  <si>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</si>
  <si>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</si>
  <si>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</si>
  <si>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</si>
  <si>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</si>
  <si>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</si>
  <si>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</si>
  <si>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</si>
  <si>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</si>
  <si>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</si>
  <si>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</si>
  <si>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</si>
  <si>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</si>
  <si>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</si>
  <si>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</si>
  <si>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</si>
  <si>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</si>
  <si>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</si>
  <si>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</si>
  <si>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</si>
  <si>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</si>
  <si>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</si>
  <si>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</si>
  <si>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</si>
  <si>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</si>
  <si>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</si>
  <si>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宮城県大郷町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</si>
  <si>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</si>
  <si>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</si>
  <si>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</si>
  <si>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</si>
  <si>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</si>
  <si>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</si>
  <si>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</si>
  <si>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</si>
  <si>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</si>
  <si>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</si>
  <si>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</si>
  <si>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</si>
  <si>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</si>
  <si>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</si>
  <si>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</si>
  <si>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</si>
  <si>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</si>
  <si>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</si>
  <si>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</si>
  <si>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</si>
  <si>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</si>
  <si>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</si>
  <si>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</si>
  <si>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</si>
  <si>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</si>
  <si>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</si>
  <si>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</si>
  <si>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</si>
  <si>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</si>
  <si>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</si>
  <si>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</si>
  <si>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</si>
  <si>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</si>
  <si>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</si>
  <si>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</si>
  <si>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</si>
  <si>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</si>
  <si>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</si>
  <si>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</si>
  <si>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</si>
  <si>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</si>
  <si>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</si>
  <si>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</si>
  <si>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</si>
  <si>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</si>
  <si>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</si>
  <si>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</si>
  <si>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</si>
  <si>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</si>
  <si>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</si>
  <si>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</si>
  <si>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</si>
  <si>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</si>
  <si>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</si>
  <si>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</si>
  <si>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</si>
  <si>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</si>
  <si>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</si>
  <si>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</si>
  <si>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</si>
  <si>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</si>
  <si>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</si>
  <si>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</si>
  <si>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</si>
  <si>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</si>
  <si>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</si>
  <si>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</si>
  <si>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</si>
  <si>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</si>
  <si>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</si>
  <si>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</si>
  <si>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</si>
  <si>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</si>
  <si>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</si>
  <si>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</si>
  <si>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</si>
  <si>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</si>
  <si>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</si>
  <si>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</si>
  <si>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</si>
  <si>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</si>
  <si>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</si>
  <si>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</si>
  <si>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</si>
  <si>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</si>
  <si>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</si>
  <si>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</si>
  <si>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</si>
  <si>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</si>
  <si>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</si>
  <si>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</si>
  <si>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</si>
  <si>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</si>
  <si>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</si>
  <si>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</si>
  <si>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</si>
  <si>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</si>
  <si>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</si>
  <si>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</si>
  <si>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</si>
  <si>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</si>
  <si>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</si>
  <si>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</si>
  <si>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</si>
  <si>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</si>
  <si>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</si>
  <si>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</si>
  <si>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</si>
  <si>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</si>
  <si>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</si>
  <si>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</si>
  <si>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</si>
  <si>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</si>
  <si>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</si>
  <si>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</si>
  <si>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</si>
  <si>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</si>
  <si>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</si>
  <si>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</si>
  <si>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</si>
  <si>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</si>
  <si>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</si>
  <si>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</si>
  <si>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</si>
  <si>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</si>
  <si>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</si>
  <si>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</si>
  <si>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</si>
  <si>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</si>
  <si>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</si>
  <si>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</si>
  <si>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</si>
  <si>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</si>
  <si>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</si>
  <si>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</si>
  <si>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</si>
  <si>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</si>
  <si>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</si>
  <si>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</si>
  <si>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</si>
  <si>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</si>
  <si>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</si>
  <si>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</si>
  <si>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</si>
  <si>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</si>
  <si>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</si>
  <si>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</si>
  <si>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宮城県大郷町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</si>
  <si>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</si>
  <si>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</si>
  <si>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</si>
  <si>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</si>
  <si>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</si>
  <si>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</si>
  <si>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</si>
  <si>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</si>
  <si>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</si>
  <si>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</si>
  <si>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</si>
  <si>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</si>
  <si>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</si>
  <si>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</si>
  <si>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</si>
  <si>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</si>
  <si>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</si>
  <si>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</si>
  <si>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</si>
  <si>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</si>
  <si>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</si>
  <si>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</si>
  <si>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</si>
  <si>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</si>
  <si>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</si>
  <si>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</si>
  <si>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</si>
  <si>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</si>
  <si>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</si>
  <si>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</si>
  <si>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</si>
  <si>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</si>
  <si>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</si>
  <si>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</si>
  <si>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</si>
  <si>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</si>
  <si>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</si>
  <si>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</si>
  <si>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下水道事業特別会計</t>
    <phoneticPr fontId="5"/>
  </si>
  <si>
    <t>法非適用企業</t>
    <phoneticPr fontId="5"/>
  </si>
  <si>
    <t>農業集落排水事業特別会計</t>
    <phoneticPr fontId="5"/>
  </si>
  <si>
    <t>戸別合併処理浄化槽特別会計</t>
    <phoneticPr fontId="5"/>
  </si>
  <si>
    <t>宅地分譲事業特別会計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</si>
  <si>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</si>
  <si>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</si>
  <si>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</si>
  <si>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</si>
  <si>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</si>
  <si>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</si>
  <si>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</si>
  <si>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</si>
  <si>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</si>
  <si>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</si>
  <si>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</si>
  <si>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</si>
  <si>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</si>
  <si>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</si>
  <si>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</si>
  <si>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</si>
  <si>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</si>
  <si>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</si>
  <si>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</si>
  <si>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</si>
  <si>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</si>
  <si>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</si>
  <si>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</si>
  <si>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</si>
  <si>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</si>
  <si>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</si>
  <si>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</si>
  <si>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</si>
  <si>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</si>
  <si>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</si>
  <si>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</si>
  <si>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</si>
  <si>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</si>
  <si>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</si>
  <si>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</si>
  <si>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</si>
  <si>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</si>
  <si>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</si>
  <si>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</si>
  <si>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</si>
  <si>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</si>
  <si>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</si>
  <si>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</si>
  <si>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</si>
  <si>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</si>
  <si>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</si>
  <si>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</si>
  <si>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</si>
  <si>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</si>
  <si>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</si>
  <si>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</si>
  <si>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</si>
  <si>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</si>
  <si>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</si>
  <si>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</si>
  <si>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</si>
  <si>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</si>
  <si>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</si>
  <si>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</si>
  <si>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</si>
  <si>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</si>
  <si>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</si>
  <si>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</si>
  <si>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戸別合併処理浄化槽特別会計</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</si>
  <si>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</si>
  <si>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</si>
  <si>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</si>
  <si>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</si>
  <si>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</si>
  <si>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</si>
  <si>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</si>
  <si>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</si>
  <si>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</si>
  <si>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</si>
  <si>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</si>
  <si>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</si>
  <si>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</si>
  <si>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</si>
  <si>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</si>
  <si>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</si>
  <si>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</si>
  <si>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</si>
  <si>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</si>
  <si>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</si>
  <si>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</si>
  <si>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</si>
  <si>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</si>
  <si>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</si>
  <si>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</si>
  <si>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</si>
  <si>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</si>
  <si>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</si>
  <si>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</si>
  <si>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</si>
  <si>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</si>
  <si>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</si>
  <si>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</si>
  <si>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</si>
  <si>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</si>
  <si>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</si>
  <si>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</si>
  <si>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</si>
  <si>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</si>
  <si>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</si>
  <si>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</si>
  <si>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</si>
  <si>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</si>
  <si>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</si>
  <si>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</si>
  <si>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</si>
  <si>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</si>
  <si>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</si>
  <si>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</si>
  <si>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</si>
  <si>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</si>
  <si>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</si>
  <si>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</si>
  <si>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</si>
  <si>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</si>
  <si>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</si>
  <si>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</si>
  <si>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</si>
  <si>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</si>
  <si>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</si>
  <si>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</si>
  <si>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</si>
  <si>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</si>
  <si>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</si>
  <si>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</si>
  <si>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</si>
  <si>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</si>
  <si>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</si>
  <si>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</si>
  <si>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</si>
  <si>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</si>
  <si>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</si>
  <si>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</si>
  <si>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</si>
  <si>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</si>
  <si>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</si>
  <si>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</si>
  <si>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</si>
  <si>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</si>
  <si>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</si>
  <si>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</si>
  <si>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</si>
  <si>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</si>
  <si>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</si>
  <si>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12.94</t>
  </si>
  <si>
    <t>▲ 5.66</t>
  </si>
  <si>
    <t>▲ 3.58</t>
  </si>
  <si>
    <t>水道事業会計</t>
  </si>
  <si>
    <t>一般会計</t>
  </si>
  <si>
    <t>宅地分譲事業特別会計</t>
  </si>
  <si>
    <t>国民健康保険特別会計</t>
  </si>
  <si>
    <t>介護保険特別会計</t>
  </si>
  <si>
    <t>下水道事業特別会計</t>
  </si>
  <si>
    <t>農業集落排水事業特別会計</t>
  </si>
  <si>
    <t>戸別合併処理浄化槽特別会計</t>
  </si>
  <si>
    <t>その他会計（赤字）</t>
  </si>
  <si>
    <t>その他会計（黒字）</t>
  </si>
  <si>
    <t>－</t>
    <phoneticPr fontId="2"/>
  </si>
  <si>
    <t>－</t>
    <phoneticPr fontId="2"/>
  </si>
  <si>
    <t>法適用企業</t>
    <phoneticPr fontId="5"/>
  </si>
  <si>
    <t>法非適用企業</t>
    <phoneticPr fontId="5"/>
  </si>
  <si>
    <t xml:space="preserve"> </t>
    <phoneticPr fontId="2"/>
  </si>
  <si>
    <t>㈱おおさと地域振興公社</t>
    <rPh sb="5" eb="7">
      <t>チイキ</t>
    </rPh>
    <rPh sb="7" eb="9">
      <t>シンコウ</t>
    </rPh>
    <rPh sb="9" eb="11">
      <t>コウシャ</t>
    </rPh>
    <phoneticPr fontId="2"/>
  </si>
  <si>
    <t>吉田川流域溜池大和町外２市４ヶ町村組合</t>
    <rPh sb="0" eb="2">
      <t>ヨシダ</t>
    </rPh>
    <rPh sb="2" eb="3">
      <t>ガワ</t>
    </rPh>
    <rPh sb="3" eb="5">
      <t>リュウイキ</t>
    </rPh>
    <rPh sb="5" eb="7">
      <t>タメイケ</t>
    </rPh>
    <rPh sb="7" eb="9">
      <t>タイワ</t>
    </rPh>
    <rPh sb="9" eb="10">
      <t>マチ</t>
    </rPh>
    <rPh sb="10" eb="11">
      <t>ソト</t>
    </rPh>
    <rPh sb="12" eb="13">
      <t>シ</t>
    </rPh>
    <rPh sb="15" eb="17">
      <t>チョウソン</t>
    </rPh>
    <rPh sb="17" eb="19">
      <t>クミアイ</t>
    </rPh>
    <phoneticPr fontId="5"/>
  </si>
  <si>
    <t>黒川地域行政事務組合</t>
    <rPh sb="0" eb="2">
      <t>クロカワ</t>
    </rPh>
    <rPh sb="2" eb="4">
      <t>チイキ</t>
    </rPh>
    <rPh sb="4" eb="6">
      <t>ギョウセイ</t>
    </rPh>
    <rPh sb="6" eb="8">
      <t>ジム</t>
    </rPh>
    <rPh sb="8" eb="10">
      <t>クミアイ</t>
    </rPh>
    <phoneticPr fontId="5"/>
  </si>
  <si>
    <t>黒川地域行政事務組合：病院事業会計</t>
    <rPh sb="0" eb="2">
      <t>クロカワ</t>
    </rPh>
    <rPh sb="2" eb="4">
      <t>チイキ</t>
    </rPh>
    <rPh sb="4" eb="6">
      <t>ギョウセイ</t>
    </rPh>
    <rPh sb="6" eb="8">
      <t>ジム</t>
    </rPh>
    <rPh sb="8" eb="10">
      <t>クミアイ</t>
    </rPh>
    <rPh sb="11" eb="13">
      <t>ビョウイン</t>
    </rPh>
    <rPh sb="13" eb="15">
      <t>ジギョウ</t>
    </rPh>
    <rPh sb="15" eb="17">
      <t>カイケイ</t>
    </rPh>
    <phoneticPr fontId="5"/>
  </si>
  <si>
    <t>黒川地域行政事務組合：介護事業会計</t>
    <rPh sb="0" eb="2">
      <t>クロカワ</t>
    </rPh>
    <rPh sb="2" eb="4">
      <t>チイキ</t>
    </rPh>
    <rPh sb="4" eb="6">
      <t>ギョウセイ</t>
    </rPh>
    <rPh sb="6" eb="8">
      <t>ジム</t>
    </rPh>
    <rPh sb="8" eb="10">
      <t>クミアイ</t>
    </rPh>
    <rPh sb="11" eb="13">
      <t>カイゴ</t>
    </rPh>
    <rPh sb="13" eb="15">
      <t>ジギョウ</t>
    </rPh>
    <rPh sb="15" eb="17">
      <t>カイケイ</t>
    </rPh>
    <phoneticPr fontId="5"/>
  </si>
  <si>
    <t>宮城県市町村職員退職手当組合</t>
    <rPh sb="0" eb="3">
      <t>ミヤギケン</t>
    </rPh>
    <rPh sb="3" eb="6">
      <t>シチョウソン</t>
    </rPh>
    <rPh sb="6" eb="8">
      <t>ショクイン</t>
    </rPh>
    <rPh sb="8" eb="10">
      <t>タイショク</t>
    </rPh>
    <rPh sb="10" eb="12">
      <t>テアテ</t>
    </rPh>
    <rPh sb="12" eb="14">
      <t>クミアイ</t>
    </rPh>
    <phoneticPr fontId="5"/>
  </si>
  <si>
    <t>宮城県市町村非常勤消防団員補償報償組合</t>
    <rPh sb="0" eb="3">
      <t>ミヤギケン</t>
    </rPh>
    <rPh sb="3" eb="6">
      <t>シチョウソン</t>
    </rPh>
    <rPh sb="6" eb="9">
      <t>ヒジョウキン</t>
    </rPh>
    <rPh sb="9" eb="11">
      <t>ショウボウ</t>
    </rPh>
    <rPh sb="11" eb="13">
      <t>ダンイン</t>
    </rPh>
    <rPh sb="13" eb="15">
      <t>ホショウ</t>
    </rPh>
    <rPh sb="15" eb="17">
      <t>ホウショウ</t>
    </rPh>
    <rPh sb="17" eb="19">
      <t>クミアイ</t>
    </rPh>
    <phoneticPr fontId="5"/>
  </si>
  <si>
    <t>宮城県市町村自治振興センター</t>
    <rPh sb="0" eb="3">
      <t>ミヤギケン</t>
    </rPh>
    <rPh sb="3" eb="6">
      <t>シチョウソン</t>
    </rPh>
    <rPh sb="6" eb="8">
      <t>ジチ</t>
    </rPh>
    <rPh sb="8" eb="10">
      <t>シンコウ</t>
    </rPh>
    <phoneticPr fontId="5"/>
  </si>
  <si>
    <t>宮城県後期高齢者医療広域連合</t>
    <rPh sb="0" eb="3">
      <t>ミヤギケン</t>
    </rPh>
    <rPh sb="3" eb="5">
      <t>コウキ</t>
    </rPh>
    <rPh sb="5" eb="8">
      <t>コウレイシャ</t>
    </rPh>
    <rPh sb="8" eb="10">
      <t>イリョウ</t>
    </rPh>
    <rPh sb="10" eb="12">
      <t>コウイキ</t>
    </rPh>
    <rPh sb="12" eb="14">
      <t>レンゴウ</t>
    </rPh>
    <phoneticPr fontId="5"/>
  </si>
  <si>
    <t>宮城県後期高齢者医療事業会計</t>
    <rPh sb="0" eb="3">
      <t>ミヤギケン</t>
    </rPh>
    <rPh sb="3" eb="5">
      <t>コウキ</t>
    </rPh>
    <rPh sb="5" eb="8">
      <t>コウレイシャ</t>
    </rPh>
    <rPh sb="8" eb="10">
      <t>イリョウ</t>
    </rPh>
    <rPh sb="10" eb="12">
      <t>ジギョウ</t>
    </rPh>
    <rPh sb="12" eb="14">
      <t>カイケイ</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</si>
  <si>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</si>
  <si>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</si>
  <si>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</si>
  <si>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</si>
  <si>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</si>
  <si>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</si>
  <si>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</si>
  <si>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</si>
  <si>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</si>
  <si>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</si>
  <si>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</si>
  <si>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</si>
  <si>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将来負担比率及び実質公債比率ともに減少傾向にあるが、将来負担比率については、下水道事業の地方債繰上償還及び新規借入の抑制等により減少した。
また、実質公債費比率については、統合小学校建設に伴う地方債償還等により元利償還金等が増加したが、前年度の単年度実質公債費比率が低かったこと等により減少した。
今後、町道・橋梁改良工事、公営住宅建設並びに宅地分譲事業等に係る公債費等の増加が見込まれており、地方債の新規発行抑制等引き続き財政の健全化に努める必要がある。</t>
    <rPh sb="139" eb="140">
      <t>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</si>
</sst>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6" fontId="8" fillId="0" borderId="0" applyFont="0" applyFill="0" applyBorder="0" applyAlignment="0" applyProtection="0">
      <alignment vertical="center"/>
    </xf>
    <xf numFmtId="6" fontId="8" fillId="0" borderId="0" applyFont="0" applyFill="0" applyBorder="0" applyAlignment="0" applyProtection="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40"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41">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2 2" xfId="38"/>
    <cellStyle name="通貨 3" xfId="14"/>
    <cellStyle name="通貨 3 2" xfId="39"/>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4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129071</c:v>
                </c:pt>
                <c:pt idx="1">
                  <c:v>52275</c:v>
                </c:pt>
                <c:pt idx="2">
                  <c:v>86352</c:v>
                </c:pt>
                <c:pt idx="3">
                  <c:v>49029</c:v>
                </c:pt>
                <c:pt idx="4">
                  <c:v>73551</c:v>
                </c:pt>
              </c:numCache>
            </c:numRef>
          </c:val>
          <c:smooth val="0"/>
        </c:ser>
        <c:dLbls>
          <c:showLegendKey val="0"/>
          <c:showVal val="0"/>
          <c:showCatName val="0"/>
          <c:showSerName val="0"/>
          <c:showPercent val="0"/>
          <c:showBubbleSize val="0"/>
        </c:dLbls>
        <c:marker val="1"/>
        <c:smooth val="0"/>
        <c:axId val="121649792"/>
        <c:axId val="121688832"/>
      </c:lineChart>
      <c:catAx>
        <c:axId val="121649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688832"/>
        <c:crosses val="autoZero"/>
        <c:auto val="1"/>
        <c:lblAlgn val="ctr"/>
        <c:lblOffset val="100"/>
        <c:tickLblSkip val="1"/>
        <c:tickMarkSkip val="1"/>
        <c:noMultiLvlLbl val="0"/>
      </c:catAx>
      <c:valAx>
        <c:axId val="12168883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649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13.15</c:v>
                </c:pt>
                <c:pt idx="1">
                  <c:v>0.51</c:v>
                </c:pt>
                <c:pt idx="2">
                  <c:v>12.84</c:v>
                </c:pt>
                <c:pt idx="3">
                  <c:v>7.29</c:v>
                </c:pt>
                <c:pt idx="4">
                  <c:v>6.98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14.58</c:v>
                </c:pt>
                <c:pt idx="1">
                  <c:v>19.11</c:v>
                </c:pt>
                <c:pt idx="2">
                  <c:v>19.100000000000001</c:v>
                </c:pt>
                <c:pt idx="3">
                  <c:v>29.4</c:v>
                </c:pt>
                <c:pt idx="4">
                  <c:v>29.97</c:v>
                </c:pt>
              </c:numCache>
            </c:numRef>
          </c:val>
        </c:ser>
        <c:dLbls>
          <c:showLegendKey val="0"/>
          <c:showVal val="0"/>
          <c:showCatName val="0"/>
          <c:showSerName val="0"/>
          <c:showPercent val="0"/>
          <c:showBubbleSize val="0"/>
        </c:dLbls>
        <c:gapWidth val="250"/>
        <c:overlap val="100"/>
        <c:axId val="23583360"/>
        <c:axId val="109839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5.63</c:v>
                </c:pt>
                <c:pt idx="1">
                  <c:v>-12.94</c:v>
                </c:pt>
                <c:pt idx="2">
                  <c:v>12.36</c:v>
                </c:pt>
                <c:pt idx="3">
                  <c:v>-5.66</c:v>
                </c:pt>
                <c:pt idx="4">
                  <c:v>-3.58</c:v>
                </c:pt>
              </c:numCache>
            </c:numRef>
          </c:val>
          <c:smooth val="0"/>
        </c:ser>
        <c:dLbls>
          <c:showLegendKey val="0"/>
          <c:showVal val="0"/>
          <c:showCatName val="0"/>
          <c:showSerName val="0"/>
          <c:showPercent val="0"/>
          <c:showBubbleSize val="0"/>
        </c:dLbls>
        <c:marker val="1"/>
        <c:smooth val="0"/>
        <c:axId val="23583360"/>
        <c:axId val="109839104"/>
      </c:lineChart>
      <c:catAx>
        <c:axId val="23583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839104"/>
        <c:crosses val="autoZero"/>
        <c:auto val="1"/>
        <c:lblAlgn val="ctr"/>
        <c:lblOffset val="100"/>
        <c:tickLblSkip val="1"/>
        <c:tickMarkSkip val="1"/>
        <c:noMultiLvlLbl val="0"/>
      </c:catAx>
      <c:valAx>
        <c:axId val="109839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83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0.02</c:v>
                </c:pt>
                <c:pt idx="2">
                  <c:v>#N/A</c:v>
                </c:pt>
                <c:pt idx="3">
                  <c:v>0.03</c:v>
                </c:pt>
                <c:pt idx="4">
                  <c:v>#N/A</c:v>
                </c:pt>
                <c:pt idx="5">
                  <c:v>0.02</c:v>
                </c:pt>
                <c:pt idx="6">
                  <c:v>#N/A</c:v>
                </c:pt>
                <c:pt idx="7">
                  <c:v>0.02</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戸別合併処理浄化槽特別会計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0.06</c:v>
                </c:pt>
                <c:pt idx="2">
                  <c:v>#N/A</c:v>
                </c:pt>
                <c:pt idx="3">
                  <c:v>0.05</c:v>
                </c:pt>
                <c:pt idx="4">
                  <c:v>#N/A</c:v>
                </c:pt>
                <c:pt idx="5">
                  <c:v>0</c:v>
                </c:pt>
                <c:pt idx="6">
                  <c:v>#N/A</c:v>
                </c:pt>
                <c:pt idx="7">
                  <c:v>0.05</c:v>
                </c:pt>
                <c:pt idx="8">
                  <c:v>#N/A</c:v>
                </c:pt>
                <c:pt idx="9">
                  <c:v>0.03</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0.06</c:v>
                </c:pt>
                <c:pt idx="2">
                  <c:v>#N/A</c:v>
                </c:pt>
                <c:pt idx="3">
                  <c:v>0.23</c:v>
                </c:pt>
                <c:pt idx="4">
                  <c:v>#N/A</c:v>
                </c:pt>
                <c:pt idx="5">
                  <c:v>7.0000000000000007E-2</c:v>
                </c:pt>
                <c:pt idx="6">
                  <c:v>#N/A</c:v>
                </c:pt>
                <c:pt idx="7">
                  <c:v>7.0000000000000007E-2</c:v>
                </c:pt>
                <c:pt idx="8">
                  <c:v>#N/A</c:v>
                </c:pt>
                <c:pt idx="9">
                  <c:v>0.06</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0.18</c:v>
                </c:pt>
                <c:pt idx="2">
                  <c:v>#N/A</c:v>
                </c:pt>
                <c:pt idx="3">
                  <c:v>0.5</c:v>
                </c:pt>
                <c:pt idx="4">
                  <c:v>#N/A</c:v>
                </c:pt>
                <c:pt idx="5">
                  <c:v>0.21</c:v>
                </c:pt>
                <c:pt idx="6">
                  <c:v>#N/A</c:v>
                </c:pt>
                <c:pt idx="7">
                  <c:v>0.24</c:v>
                </c:pt>
                <c:pt idx="8">
                  <c:v>#N/A</c:v>
                </c:pt>
                <c:pt idx="9">
                  <c:v>0.23</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1.22</c:v>
                </c:pt>
                <c:pt idx="2">
                  <c:v>#N/A</c:v>
                </c:pt>
                <c:pt idx="3">
                  <c:v>0.46</c:v>
                </c:pt>
                <c:pt idx="4">
                  <c:v>#N/A</c:v>
                </c:pt>
                <c:pt idx="5">
                  <c:v>1.06</c:v>
                </c:pt>
                <c:pt idx="6">
                  <c:v>#N/A</c:v>
                </c:pt>
                <c:pt idx="7">
                  <c:v>0.9</c:v>
                </c:pt>
                <c:pt idx="8">
                  <c:v>#N/A</c:v>
                </c:pt>
                <c:pt idx="9">
                  <c:v>0.92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2.4</c:v>
                </c:pt>
                <c:pt idx="2">
                  <c:v>#N/A</c:v>
                </c:pt>
                <c:pt idx="3">
                  <c:v>1.65</c:v>
                </c:pt>
                <c:pt idx="4">
                  <c:v>#N/A</c:v>
                </c:pt>
                <c:pt idx="5">
                  <c:v>3.85</c:v>
                </c:pt>
                <c:pt idx="6">
                  <c:v>#N/A</c:v>
                </c:pt>
                <c:pt idx="7">
                  <c:v>2.65</c:v>
                </c:pt>
                <c:pt idx="8">
                  <c:v>#N/A</c:v>
                </c:pt>
                <c:pt idx="9">
                  <c:v>1.43</c:v>
                </c:pt>
              </c:numCache>
            </c:numRef>
          </c:val>
        </c:ser>
        <c:ser>
          <c:idx val="7"/>
          <c:order val="7"/>
          <c:tx>
            <c:strRef>
              <c:f>データシート!$A$34</c:f>
              <c:strCache>
                <c:ptCount val="1"/>
                <c:pt idx="0">
                  <c:v>宅地分譲事業特別会計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6.21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13.15</c:v>
                </c:pt>
                <c:pt idx="2">
                  <c:v>#N/A</c:v>
                </c:pt>
                <c:pt idx="3">
                  <c:v>0.5</c:v>
                </c:pt>
                <c:pt idx="4">
                  <c:v>#N/A</c:v>
                </c:pt>
                <c:pt idx="5">
                  <c:v>12.83</c:v>
                </c:pt>
                <c:pt idx="6">
                  <c:v>#N/A</c:v>
                </c:pt>
                <c:pt idx="7">
                  <c:v>7.29</c:v>
                </c:pt>
                <c:pt idx="8">
                  <c:v>#N/A</c:v>
                </c:pt>
                <c:pt idx="9">
                  <c:v>6.97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7.14</c:v>
                </c:pt>
                <c:pt idx="2">
                  <c:v>#N/A</c:v>
                </c:pt>
                <c:pt idx="3">
                  <c:v>7.9</c:v>
                </c:pt>
                <c:pt idx="4">
                  <c:v>#N/A</c:v>
                </c:pt>
                <c:pt idx="5">
                  <c:v>9.1199999999999992</c:v>
                </c:pt>
                <c:pt idx="6">
                  <c:v>#N/A</c:v>
                </c:pt>
                <c:pt idx="7">
                  <c:v>9.16</c:v>
                </c:pt>
                <c:pt idx="8">
                  <c:v>#N/A</c:v>
                </c:pt>
                <c:pt idx="9">
                  <c:v>10.86</c:v>
                </c:pt>
              </c:numCache>
            </c:numRef>
          </c:val>
        </c:ser>
        <c:dLbls>
          <c:showLegendKey val="0"/>
          <c:showVal val="0"/>
          <c:showCatName val="0"/>
          <c:showSerName val="0"/>
          <c:showPercent val="0"/>
          <c:showBubbleSize val="0"/>
        </c:dLbls>
        <c:gapWidth val="150"/>
        <c:overlap val="100"/>
        <c:axId val="138654464"/>
        <c:axId val="138656000"/>
      </c:barChart>
      <c:catAx>
        <c:axId val="138654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656000"/>
        <c:crosses val="autoZero"/>
        <c:auto val="1"/>
        <c:lblAlgn val="ctr"/>
        <c:lblOffset val="100"/>
        <c:tickLblSkip val="1"/>
        <c:tickMarkSkip val="1"/>
        <c:noMultiLvlLbl val="0"/>
      </c:catAx>
      <c:valAx>
        <c:axId val="138656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654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392</c:v>
                </c:pt>
                <c:pt idx="5">
                  <c:v>398</c:v>
                </c:pt>
                <c:pt idx="8">
                  <c:v>398</c:v>
                </c:pt>
                <c:pt idx="11">
                  <c:v>411</c:v>
                </c:pt>
                <c:pt idx="14">
                  <c:v>404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98</c:v>
                </c:pt>
                <c:pt idx="3">
                  <c:v>68</c:v>
                </c:pt>
                <c:pt idx="6">
                  <c:v>70</c:v>
                </c:pt>
                <c:pt idx="9">
                  <c:v>67</c:v>
                </c:pt>
                <c:pt idx="12">
                  <c:v>58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183</c:v>
                </c:pt>
                <c:pt idx="3">
                  <c:v>176</c:v>
                </c:pt>
                <c:pt idx="6">
                  <c:v>170</c:v>
                </c:pt>
                <c:pt idx="9">
                  <c:v>168</c:v>
                </c:pt>
                <c:pt idx="12">
                  <c:v>172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458</c:v>
                </c:pt>
                <c:pt idx="3">
                  <c:v>431</c:v>
                </c:pt>
                <c:pt idx="6">
                  <c:v>420</c:v>
                </c:pt>
                <c:pt idx="9">
                  <c:v>418</c:v>
                </c:pt>
                <c:pt idx="12">
                  <c:v>438</c:v>
                </c:pt>
              </c:numCache>
            </c:numRef>
          </c:val>
        </c:ser>
        <c:dLbls>
          <c:showLegendKey val="0"/>
          <c:showVal val="0"/>
          <c:showCatName val="0"/>
          <c:showSerName val="0"/>
          <c:showPercent val="0"/>
          <c:showBubbleSize val="0"/>
        </c:dLbls>
        <c:gapWidth val="100"/>
        <c:overlap val="100"/>
        <c:axId val="132559232"/>
        <c:axId val="132561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347</c:v>
                </c:pt>
                <c:pt idx="2">
                  <c:v>#N/A</c:v>
                </c:pt>
                <c:pt idx="3">
                  <c:v>#N/A</c:v>
                </c:pt>
                <c:pt idx="4">
                  <c:v>277</c:v>
                </c:pt>
                <c:pt idx="5">
                  <c:v>#N/A</c:v>
                </c:pt>
                <c:pt idx="6">
                  <c:v>#N/A</c:v>
                </c:pt>
                <c:pt idx="7">
                  <c:v>262</c:v>
                </c:pt>
                <c:pt idx="8">
                  <c:v>#N/A</c:v>
                </c:pt>
                <c:pt idx="9">
                  <c:v>#N/A</c:v>
                </c:pt>
                <c:pt idx="10">
                  <c:v>242</c:v>
                </c:pt>
                <c:pt idx="11">
                  <c:v>#N/A</c:v>
                </c:pt>
                <c:pt idx="12">
                  <c:v>#N/A</c:v>
                </c:pt>
                <c:pt idx="13">
                  <c:v>264</c:v>
                </c:pt>
                <c:pt idx="14">
                  <c:v>#N/A</c:v>
                </c:pt>
              </c:numCache>
            </c:numRef>
          </c:val>
          <c:smooth val="0"/>
        </c:ser>
        <c:dLbls>
          <c:showLegendKey val="0"/>
          <c:showVal val="0"/>
          <c:showCatName val="0"/>
          <c:showSerName val="0"/>
          <c:showPercent val="0"/>
          <c:showBubbleSize val="0"/>
        </c:dLbls>
        <c:marker val="1"/>
        <c:smooth val="0"/>
        <c:axId val="132559232"/>
        <c:axId val="132561152"/>
      </c:lineChart>
      <c:catAx>
        <c:axId val="13255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561152"/>
        <c:crosses val="autoZero"/>
        <c:auto val="1"/>
        <c:lblAlgn val="ctr"/>
        <c:lblOffset val="100"/>
        <c:tickLblSkip val="1"/>
        <c:tickMarkSkip val="1"/>
        <c:noMultiLvlLbl val="0"/>
      </c:catAx>
      <c:valAx>
        <c:axId val="132561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55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4007</c:v>
                </c:pt>
                <c:pt idx="5">
                  <c:v>3984</c:v>
                </c:pt>
                <c:pt idx="8">
                  <c:v>3960</c:v>
                </c:pt>
                <c:pt idx="11">
                  <c:v>3953</c:v>
                </c:pt>
                <c:pt idx="14">
                  <c:v>3802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277</c:v>
                </c:pt>
                <c:pt idx="5">
                  <c:v>369</c:v>
                </c:pt>
                <c:pt idx="8">
                  <c:v>377</c:v>
                </c:pt>
                <c:pt idx="11">
                  <c:v>350</c:v>
                </c:pt>
                <c:pt idx="14">
                  <c:v>312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2176</c:v>
                </c:pt>
                <c:pt idx="5">
                  <c:v>2548</c:v>
                </c:pt>
                <c:pt idx="8">
                  <c:v>2510</c:v>
                </c:pt>
                <c:pt idx="11">
                  <c:v>2860</c:v>
                </c:pt>
                <c:pt idx="14">
                  <c:v>2826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990</c:v>
                </c:pt>
                <c:pt idx="3">
                  <c:v>973</c:v>
                </c:pt>
                <c:pt idx="6">
                  <c:v>933</c:v>
                </c:pt>
                <c:pt idx="9">
                  <c:v>869</c:v>
                </c:pt>
                <c:pt idx="12">
                  <c:v>839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643</c:v>
                </c:pt>
                <c:pt idx="3">
                  <c:v>572</c:v>
                </c:pt>
                <c:pt idx="6">
                  <c:v>517</c:v>
                </c:pt>
                <c:pt idx="9">
                  <c:v>462</c:v>
                </c:pt>
                <c:pt idx="12">
                  <c:v>433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2114</c:v>
                </c:pt>
                <c:pt idx="3">
                  <c:v>2073</c:v>
                </c:pt>
                <c:pt idx="6">
                  <c:v>1978</c:v>
                </c:pt>
                <c:pt idx="9">
                  <c:v>1778</c:v>
                </c:pt>
                <c:pt idx="12">
                  <c:v>1631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4416</c:v>
                </c:pt>
                <c:pt idx="3">
                  <c:v>4370</c:v>
                </c:pt>
                <c:pt idx="6">
                  <c:v>4409</c:v>
                </c:pt>
                <c:pt idx="9">
                  <c:v>4335</c:v>
                </c:pt>
                <c:pt idx="12">
                  <c:v>4277</c:v>
                </c:pt>
              </c:numCache>
            </c:numRef>
          </c:val>
        </c:ser>
        <c:dLbls>
          <c:showLegendKey val="0"/>
          <c:showVal val="0"/>
          <c:showCatName val="0"/>
          <c:showSerName val="0"/>
          <c:showPercent val="0"/>
          <c:showBubbleSize val="0"/>
        </c:dLbls>
        <c:gapWidth val="100"/>
        <c:overlap val="100"/>
        <c:axId val="23629824"/>
        <c:axId val="23631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1703</c:v>
                </c:pt>
                <c:pt idx="2">
                  <c:v>#N/A</c:v>
                </c:pt>
                <c:pt idx="3">
                  <c:v>#N/A</c:v>
                </c:pt>
                <c:pt idx="4">
                  <c:v>1088</c:v>
                </c:pt>
                <c:pt idx="5">
                  <c:v>#N/A</c:v>
                </c:pt>
                <c:pt idx="6">
                  <c:v>#N/A</c:v>
                </c:pt>
                <c:pt idx="7">
                  <c:v>989</c:v>
                </c:pt>
                <c:pt idx="8">
                  <c:v>#N/A</c:v>
                </c:pt>
                <c:pt idx="9">
                  <c:v>#N/A</c:v>
                </c:pt>
                <c:pt idx="10">
                  <c:v>279</c:v>
                </c:pt>
                <c:pt idx="11">
                  <c:v>#N/A</c:v>
                </c:pt>
                <c:pt idx="12">
                  <c:v>#N/A</c:v>
                </c:pt>
                <c:pt idx="13">
                  <c:v>240</c:v>
                </c:pt>
                <c:pt idx="14">
                  <c:v>#N/A</c:v>
                </c:pt>
              </c:numCache>
            </c:numRef>
          </c:val>
          <c:smooth val="0"/>
        </c:ser>
        <c:dLbls>
          <c:showLegendKey val="0"/>
          <c:showVal val="0"/>
          <c:showCatName val="0"/>
          <c:showSerName val="0"/>
          <c:showPercent val="0"/>
          <c:showBubbleSize val="0"/>
        </c:dLbls>
        <c:marker val="1"/>
        <c:smooth val="0"/>
        <c:axId val="23629824"/>
        <c:axId val="23631744"/>
      </c:lineChart>
      <c:catAx>
        <c:axId val="23629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631744"/>
        <c:crosses val="autoZero"/>
        <c:auto val="1"/>
        <c:lblAlgn val="ctr"/>
        <c:lblOffset val="100"/>
        <c:tickLblSkip val="1"/>
        <c:tickMarkSkip val="1"/>
        <c:noMultiLvlLbl val="0"/>
      </c:catAx>
      <c:valAx>
        <c:axId val="23631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29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{0ACA54BE-07B3-4CFE-BE28-66EAF4BFD5FD}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{EFFE9F2D-D581-4E7E-8CE7-0CFE57BC55C5}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{A7F8F683-CB1C-4E16-AA43-FB3F02F7D3BF}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{38B61835-8C7B-40F4-A350-058128644776}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{95889185-7993-466D-AF63-61AF0246BE11}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{1C4AA1BD-A1EA-4DBD-A8B2-04E9C3C03355}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{63950398-721A-4132-B414-13512DA710CE}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{23A41F97-BF8A-48AB-A992-5BFC50B3C3E3}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{2A7C0B37-EE74-4423-BF71-3207A34BDE3C}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{4C5E871F-0496-4892-999D-698EE9D2CC40}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9108352"/>
        <c:axId val="139110272"/>
      </c:scatterChart>
      <c:valAx>
        <c:axId val="1391083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9110272"/>
        <c:crosses val="autoZero"/>
        <c:crossBetween val="midCat"/>
      </c:valAx>
      <c:valAx>
        <c:axId val="1391102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91083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{ECD3C0B6-2DA9-4ED5-B121-FF3ED7F7FB27}</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{B4B0B9ED-1938-4853-9AFD-1B199AE774EB}</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{DEE65D78-1750-4A40-B00A-BA0474B3D48B}</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{7191F3AA-9FDB-4DAE-86E8-64EC99EE9E52}</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{4B7804B8-4F1A-4143-95B0-BDBA136E9BD6}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13.5</c:v>
                </c:pt>
                <c:pt idx="1">
                  <c:v>12.3</c:v>
                </c:pt>
                <c:pt idx="2">
                  <c:v>11.3</c:v>
                </c:pt>
                <c:pt idx="3">
                  <c:v>9.9</c:v>
                </c:pt>
                <c:pt idx="4">
                  <c:v>9.6999999999999993</c:v>
                </c:pt>
              </c:numCache>
            </c:numRef>
          </c:xVal>
          <c:yVal>
            <c:numRef>
              <c:f>公会計指標分析・財政指標組合せ分析表!$K$73:$O$73</c:f>
              <c:numCache>
                <c:formatCode>#,##0.0;"▲ "#,##0.0</c:formatCode>
                <c:ptCount val="5"/>
                <c:pt idx="0">
                  <c:v>65.5</c:v>
                </c:pt>
                <c:pt idx="1">
                  <c:v>41.8</c:v>
                </c:pt>
                <c:pt idx="2">
                  <c:v>37.299999999999997</c:v>
                </c:pt>
                <c:pt idx="3">
                  <c:v>10.7</c:v>
                </c:pt>
                <c:pt idx="4">
                  <c:v>9.1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{70A2ADD4-92EC-4CF4-8D8B-EB98CBC4473E}</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{476C8E43-FBBF-40DA-82AF-9F68D28A30AA}</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{A42F6EDD-6311-4341-9F63-E50A5211E3A3}</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{055D85ED-FCCE-4954-8FBA-77AD3CF97AB0}</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{8854B32F-5AB0-4577-8F66-06FD4E6A5935}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12.6</c:v>
                </c:pt>
                <c:pt idx="1">
                  <c:v>11.4</c:v>
                </c:pt>
                <c:pt idx="2">
                  <c:v>10.5</c:v>
                </c:pt>
                <c:pt idx="3">
                  <c:v>9.5</c:v>
                </c:pt>
                <c:pt idx="4">
                  <c:v>8.6999999999999993</c:v>
                </c:pt>
              </c:numCache>
            </c:numRef>
          </c:xVal>
          <c:yVal>
            <c:numRef>
              <c:f>公会計指標分析・財政指標組合せ分析表!$K$77:$O$77</c:f>
              <c:numCache>
                <c:formatCode>#,##0.0;"▲ "#,##0.0</c:formatCode>
                <c:ptCount val="5"/>
                <c:pt idx="0">
                  <c:v>38.6</c:v>
                </c:pt>
                <c:pt idx="1">
                  <c:v>28.4</c:v>
                </c:pt>
                <c:pt idx="2">
                  <c:v>20.5</c:v>
                </c:pt>
                <c:pt idx="3">
                  <c:v>17.899999999999999</c:v>
                </c:pt>
                <c:pt idx="4">
                  <c:v>27</c:v>
                </c:pt>
              </c:numCache>
            </c:numRef>
          </c:yVal>
          <c:smooth val="0"/>
        </c:ser>
        <c:dLbls>
          <c:showLegendKey val="0"/>
          <c:showVal val="0"/>
          <c:showCatName val="0"/>
          <c:showSerName val="0"/>
          <c:showPercent val="0"/>
          <c:showBubbleSize val="0"/>
        </c:dLbls>
        <c:axId val="141851648"/>
        <c:axId val="141878400"/>
      </c:scatterChart>
      <c:valAx>
        <c:axId val="141851648"/>
        <c:scaling>
          <c:orientation val="minMax"/>
          <c:max val="13.9"/>
          <c:min val="8.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1878400"/>
        <c:crosses val="autoZero"/>
        <c:crossBetween val="midCat"/>
      </c:valAx>
      <c:valAx>
        <c:axId val="141878400"/>
        <c:scaling>
          <c:orientation val="minMax"/>
          <c:max val="75"/>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18516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実質公債比率は年々減少し、前年度より０．２ポイント減の９．７％となっている。</a:t>
          </a:r>
          <a:endParaRPr lang="ja-JP" altLang="ja-JP" sz="1300">
            <a:effectLst/>
          </a:endParaRPr>
        </a:p>
        <a:p>
          <a:r>
            <a:rPr kumimoji="1" lang="ja-JP" altLang="ja-JP" sz="1300">
              <a:solidFill>
                <a:schemeClr val="dk1"/>
              </a:solidFill>
              <a:effectLst/>
              <a:latin typeface="+mn-lt"/>
              <a:ea typeface="+mn-ea"/>
              <a:cs typeface="+mn-cs"/>
            </a:rPr>
            <a:t>　元利償還金について、統合小学校建設等に伴う地方債償還が開始したことにより前年度と比較すると増加している。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また、公営企業債の元利償還金に対する繰入金も合併浄化槽事業の元利償還金が増加したこと等により前年度と比較すると増加している。</a:t>
          </a:r>
          <a:endParaRPr lang="ja-JP" altLang="ja-JP" sz="1300">
            <a:effectLst/>
          </a:endParaRPr>
        </a:p>
        <a:p>
          <a:r>
            <a:rPr kumimoji="1" lang="ja-JP" altLang="ja-JP" sz="1300">
              <a:solidFill>
                <a:schemeClr val="dk1"/>
              </a:solidFill>
              <a:effectLst/>
              <a:latin typeface="+mn-lt"/>
              <a:ea typeface="+mn-ea"/>
              <a:cs typeface="+mn-cs"/>
            </a:rPr>
            <a:t>　今後、町道改良工事、宅地分譲事業等に係る起債償還が見込まれており、地方債の新規発行抑制等引き続き健全化の維持に努める。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将来負担比率については、義務的経費の削減等による行財政改革、下水道事業における地方債繰上償還（</a:t>
          </a:r>
          <a:r>
            <a:rPr kumimoji="1" lang="en-US" altLang="ja-JP" sz="1300">
              <a:solidFill>
                <a:schemeClr val="dk1"/>
              </a:solidFill>
              <a:effectLst/>
              <a:latin typeface="+mn-lt"/>
              <a:ea typeface="+mn-ea"/>
              <a:cs typeface="+mn-cs"/>
            </a:rPr>
            <a:t>H25</a:t>
          </a:r>
          <a:r>
            <a:rPr kumimoji="1" lang="ja-JP" altLang="ja-JP" sz="1300">
              <a:solidFill>
                <a:schemeClr val="dk1"/>
              </a:solidFill>
              <a:effectLst/>
              <a:latin typeface="+mn-lt"/>
              <a:ea typeface="+mn-ea"/>
              <a:cs typeface="+mn-cs"/>
            </a:rPr>
            <a:t>実施）及び新規借入の抑制により公営企業債等繰入見込額の減少、組合等負担等見込額の減少や財政調整基金等充当可能基金の微減等により、前年度比１．６ポイントの減となった。</a:t>
          </a:r>
          <a:endParaRPr lang="ja-JP" altLang="ja-JP" sz="1300">
            <a:effectLst/>
          </a:endParaRPr>
        </a:p>
        <a:p>
          <a:r>
            <a:rPr kumimoji="1" lang="ja-JP" altLang="ja-JP" sz="1300">
              <a:solidFill>
                <a:schemeClr val="dk1"/>
              </a:solidFill>
              <a:effectLst/>
              <a:latin typeface="+mn-lt"/>
              <a:ea typeface="+mn-ea"/>
              <a:cs typeface="+mn-cs"/>
            </a:rPr>
            <a:t>　しかしながら、一般会計等に係る地方債の現在高で分かるように、町道改良工事に係る公債費の増加や宅地分譲事業に係る公債費の増加による公営企業債等繰入が見込まれており、より一層の財政健全化に努める必要があ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宮城県大郷町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8,483
8,443
82.01
5,306,250
4,944,856
208,681
2,991,300
4,277,446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9.1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8,483
8,443
82.01
5,306,250
4,944,856
208,681
2,991,300
4,277,446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8,483
8,443
82.01
5,306,250
4,944,856
208,681
2,991,300
4,277,446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8,483
8,443
82.01
5,306,250
4,944,856
208,681
2,991,300
4,277,446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9.1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 類似団体と比較して０．０２ポイント上回っているが、全国平均・宮城県平均より下回っている。人口の減少や高齢化（高齢化率：平成２７年度末３２．４％）等により経常的な税収等一般財源が少ないことによるものと思われる。</a:t>
          </a:r>
          <a:endParaRPr lang="ja-JP" altLang="ja-JP" sz="1300">
            <a:effectLst/>
          </a:endParaRPr>
        </a:p>
        <a:p>
          <a:r>
            <a:rPr kumimoji="1" lang="ja-JP" altLang="ja-JP" sz="1300">
              <a:solidFill>
                <a:schemeClr val="dk1"/>
              </a:solidFill>
              <a:effectLst/>
              <a:latin typeface="+mn-lt"/>
              <a:ea typeface="+mn-ea"/>
              <a:cs typeface="+mn-cs"/>
            </a:rPr>
            <a:t>　積極的な企業誘致による新たな自主財源の確保や定住促進等による人口増加、町税の収入未済額縮減のため徴収強化を図り、歳入の確保に努めるとともに、業務委託や指定管理制度の導入を通じて歳出の見直しを実施し、財政基盤の強化を図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163285</xdr:rowOff>
    </xdr:from>
    <xdr:to>
      <xdr:col>7</xdr:col>
      <xdr:colOff>152400</xdr:colOff>
      <xdr:row>43</xdr:row>
      <xdr:rowOff>14817</xdr:rowOff>
    </xdr:to>
    <xdr:cxnSp macro="">
      <xdr:nvCxnSpPr>
        <xdr:cNvPr id="69" name="直線コネクタ 68"/>
        <xdr:cNvCxnSpPr/>
      </xdr:nvCxnSpPr>
      <xdr:spPr>
        <a:xfrm flipV="1">
          <a:off x="4114800" y="7364185"/>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26307</xdr:rowOff>
    </xdr:to>
    <xdr:cxnSp macro="">
      <xdr:nvCxnSpPr>
        <xdr:cNvPr id="72" name="直線コネクタ 71"/>
        <xdr:cNvCxnSpPr/>
      </xdr:nvCxnSpPr>
      <xdr:spPr>
        <a:xfrm flipV="1">
          <a:off x="3225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61884</xdr:rowOff>
    </xdr:from>
    <xdr:ext cx="736600" cy="259045"/>
    <xdr:sp macro="" textlink="">
      <xdr:nvSpPr>
        <xdr:cNvPr id="74" name="テキスト ボックス 73"/>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26307</xdr:rowOff>
    </xdr:from>
    <xdr:to>
      <xdr:col>4</xdr:col>
      <xdr:colOff>482600</xdr:colOff>
      <xdr:row>43</xdr:row>
      <xdr:rowOff>26307</xdr:rowOff>
    </xdr:to>
    <xdr:cxnSp macro="">
      <xdr:nvCxnSpPr>
        <xdr:cNvPr id="75" name="直線コネクタ 74"/>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7" name="テキスト ボックス 76"/>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3326</xdr:rowOff>
    </xdr:from>
    <xdr:to>
      <xdr:col>3</xdr:col>
      <xdr:colOff>279400</xdr:colOff>
      <xdr:row>43</xdr:row>
      <xdr:rowOff>26307</xdr:rowOff>
    </xdr:to>
    <xdr:cxnSp macro="">
      <xdr:nvCxnSpPr>
        <xdr:cNvPr id="78" name="直線コネクタ 77"/>
        <xdr:cNvCxnSpPr/>
      </xdr:nvCxnSpPr>
      <xdr:spPr>
        <a:xfrm>
          <a:off x="1447800" y="73756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80" name="テキスト ボックス 79"/>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88" name="円/楕円 87"/>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129012</xdr:rowOff>
    </xdr:from>
    <xdr:ext cx="762000" cy="259045"/>
    <xdr:sp macro="" textlink="">
      <xdr:nvSpPr>
        <xdr:cNvPr id="89" name="財政力該当値テキスト"/>
        <xdr:cNvSpPr txBox="1"/>
      </xdr:nvSpPr>
      <xdr:spPr>
        <a:xfrm>
          <a:off x="5041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90" name="円/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91" name="テキスト ボックス 90"/>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146957</xdr:rowOff>
    </xdr:from>
    <xdr:to>
      <xdr:col>4</xdr:col>
      <xdr:colOff>533400</xdr:colOff>
      <xdr:row>43</xdr:row>
      <xdr:rowOff>77107</xdr:rowOff>
    </xdr:to>
    <xdr:sp macro="" textlink="">
      <xdr:nvSpPr>
        <xdr:cNvPr id="92" name="円/楕円 91"/>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93" name="テキスト ボックス 92"/>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146957</xdr:rowOff>
    </xdr:from>
    <xdr:to>
      <xdr:col>3</xdr:col>
      <xdr:colOff>330200</xdr:colOff>
      <xdr:row>43</xdr:row>
      <xdr:rowOff>77107</xdr:rowOff>
    </xdr:to>
    <xdr:sp macro="" textlink="">
      <xdr:nvSpPr>
        <xdr:cNvPr id="94" name="円/楕円 93"/>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95" name="テキスト ボックス 94"/>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96" name="円/楕円 95"/>
        <xdr:cNvSpPr/>
      </xdr:nvSpPr>
      <xdr:spPr>
        <a:xfrm>
          <a:off x="1397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38903</xdr:rowOff>
    </xdr:from>
    <xdr:ext cx="762000" cy="259045"/>
    <xdr:sp macro="" textlink="">
      <xdr:nvSpPr>
        <xdr:cNvPr id="97" name="テキスト ボックス 96"/>
        <xdr:cNvSpPr txBox="1"/>
      </xdr:nvSpPr>
      <xdr:spPr>
        <a:xfrm>
          <a:off x="1066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と比較して６．４ポイント上回っているが、前年度比０．１ポイント減少している。物件費（０．２％）、維持補修費（０．９％）及び繰出金（１．７％）の減少によるものと思われるが、物件費については住民情報システム賃貸借の減、維持補修費については町道の維持補修費の減、繰出金については医療・介護給付費の減等によるもので、引き続き、企業誘致や定住促進等による人口増を図り、自主財源の確保や集中改革プランによる事務事業の見直し等</a:t>
          </a:r>
          <a:r>
            <a:rPr kumimoji="1" lang="ja-JP" altLang="en-US" sz="1300">
              <a:solidFill>
                <a:schemeClr val="dk1"/>
              </a:solidFill>
              <a:effectLst/>
              <a:latin typeface="+mn-lt"/>
              <a:ea typeface="+mn-ea"/>
              <a:cs typeface="+mn-cs"/>
            </a:rPr>
            <a:t>に</a:t>
          </a:r>
          <a:r>
            <a:rPr kumimoji="1" lang="ja-JP" altLang="ja-JP" sz="1300">
              <a:solidFill>
                <a:schemeClr val="dk1"/>
              </a:solidFill>
              <a:effectLst/>
              <a:latin typeface="+mn-lt"/>
              <a:ea typeface="+mn-ea"/>
              <a:cs typeface="+mn-cs"/>
            </a:rPr>
            <a:t>より経常経費の削減に努める。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34290</xdr:rowOff>
    </xdr:from>
    <xdr:to>
      <xdr:col>7</xdr:col>
      <xdr:colOff>152400</xdr:colOff>
      <xdr:row>66</xdr:row>
      <xdr:rowOff>36703</xdr:rowOff>
    </xdr:to>
    <xdr:cxnSp macro="">
      <xdr:nvCxnSpPr>
        <xdr:cNvPr id="130" name="直線コネクタ 129"/>
        <xdr:cNvCxnSpPr/>
      </xdr:nvCxnSpPr>
      <xdr:spPr>
        <a:xfrm flipV="1">
          <a:off x="4114800" y="11349990"/>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17035</xdr:rowOff>
    </xdr:from>
    <xdr:ext cx="762000" cy="259045"/>
    <xdr:sp macro="" textlink="">
      <xdr:nvSpPr>
        <xdr:cNvPr id="131" name="財政構造の弾力性平均値テキスト"/>
        <xdr:cNvSpPr txBox="1"/>
      </xdr:nvSpPr>
      <xdr:spPr>
        <a:xfrm>
          <a:off x="5041900" y="10989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85090</xdr:rowOff>
    </xdr:from>
    <xdr:to>
      <xdr:col>6</xdr:col>
      <xdr:colOff>0</xdr:colOff>
      <xdr:row>66</xdr:row>
      <xdr:rowOff>36703</xdr:rowOff>
    </xdr:to>
    <xdr:cxnSp macro="">
      <xdr:nvCxnSpPr>
        <xdr:cNvPr id="133" name="直線コネクタ 132"/>
        <xdr:cNvCxnSpPr/>
      </xdr:nvCxnSpPr>
      <xdr:spPr>
        <a:xfrm>
          <a:off x="3225800" y="11229340"/>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4" name="フローチャート : 判断 133"/>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136415</xdr:rowOff>
    </xdr:from>
    <xdr:ext cx="736600" cy="259045"/>
    <xdr:sp macro="" textlink="">
      <xdr:nvSpPr>
        <xdr:cNvPr id="135" name="テキスト ボックス 134"/>
        <xdr:cNvSpPr txBox="1"/>
      </xdr:nvSpPr>
      <xdr:spPr>
        <a:xfrm>
          <a:off x="3733800" y="1093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48895</xdr:rowOff>
    </xdr:from>
    <xdr:to>
      <xdr:col>4</xdr:col>
      <xdr:colOff>482600</xdr:colOff>
      <xdr:row>65</xdr:row>
      <xdr:rowOff>85090</xdr:rowOff>
    </xdr:to>
    <xdr:cxnSp macro="">
      <xdr:nvCxnSpPr>
        <xdr:cNvPr id="136" name="直線コネクタ 135"/>
        <xdr:cNvCxnSpPr/>
      </xdr:nvCxnSpPr>
      <xdr:spPr>
        <a:xfrm>
          <a:off x="2336800" y="111931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7" name="フローチャート : 判断 136"/>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85742</xdr:rowOff>
    </xdr:from>
    <xdr:ext cx="762000" cy="259045"/>
    <xdr:sp macro="" textlink="">
      <xdr:nvSpPr>
        <xdr:cNvPr id="138" name="テキスト ボックス 137"/>
        <xdr:cNvSpPr txBox="1"/>
      </xdr:nvSpPr>
      <xdr:spPr>
        <a:xfrm>
          <a:off x="2844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48895</xdr:rowOff>
    </xdr:from>
    <xdr:to>
      <xdr:col>3</xdr:col>
      <xdr:colOff>279400</xdr:colOff>
      <xdr:row>66</xdr:row>
      <xdr:rowOff>48768</xdr:rowOff>
    </xdr:to>
    <xdr:cxnSp macro="">
      <xdr:nvCxnSpPr>
        <xdr:cNvPr id="139" name="直線コネクタ 138"/>
        <xdr:cNvCxnSpPr/>
      </xdr:nvCxnSpPr>
      <xdr:spPr>
        <a:xfrm flipV="1">
          <a:off x="1447800" y="11193145"/>
          <a:ext cx="889000" cy="1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40" name="フローチャート : 判断 139"/>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85742</xdr:rowOff>
    </xdr:from>
    <xdr:ext cx="762000" cy="259045"/>
    <xdr:sp macro="" textlink="">
      <xdr:nvSpPr>
        <xdr:cNvPr id="141" name="テキスト ボックス 140"/>
        <xdr:cNvSpPr txBox="1"/>
      </xdr:nvSpPr>
      <xdr:spPr>
        <a:xfrm>
          <a:off x="1955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2" name="フローチャート : 判断 141"/>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3" name="テキスト ボックス 142"/>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154940</xdr:rowOff>
    </xdr:from>
    <xdr:to>
      <xdr:col>7</xdr:col>
      <xdr:colOff>203200</xdr:colOff>
      <xdr:row>66</xdr:row>
      <xdr:rowOff>85090</xdr:rowOff>
    </xdr:to>
    <xdr:sp macro="" textlink="">
      <xdr:nvSpPr>
        <xdr:cNvPr id="149" name="円/楕円 148"/>
        <xdr:cNvSpPr/>
      </xdr:nvSpPr>
      <xdr:spPr>
        <a:xfrm>
          <a:off x="49022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127017</xdr:rowOff>
    </xdr:from>
    <xdr:ext cx="762000" cy="259045"/>
    <xdr:sp macro="" textlink="">
      <xdr:nvSpPr>
        <xdr:cNvPr id="150" name="財政構造の弾力性該当値テキスト"/>
        <xdr:cNvSpPr txBox="1"/>
      </xdr:nvSpPr>
      <xdr:spPr>
        <a:xfrm>
          <a:off x="5041900" y="1127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157353</xdr:rowOff>
    </xdr:from>
    <xdr:to>
      <xdr:col>6</xdr:col>
      <xdr:colOff>50800</xdr:colOff>
      <xdr:row>66</xdr:row>
      <xdr:rowOff>87503</xdr:rowOff>
    </xdr:to>
    <xdr:sp macro="" textlink="">
      <xdr:nvSpPr>
        <xdr:cNvPr id="151" name="円/楕円 150"/>
        <xdr:cNvSpPr/>
      </xdr:nvSpPr>
      <xdr:spPr>
        <a:xfrm>
          <a:off x="4064000" y="1130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72280</xdr:rowOff>
    </xdr:from>
    <xdr:ext cx="736600" cy="259045"/>
    <xdr:sp macro="" textlink="">
      <xdr:nvSpPr>
        <xdr:cNvPr id="152" name="テキスト ボックス 151"/>
        <xdr:cNvSpPr txBox="1"/>
      </xdr:nvSpPr>
      <xdr:spPr>
        <a:xfrm>
          <a:off x="3733800" y="11387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34290</xdr:rowOff>
    </xdr:from>
    <xdr:to>
      <xdr:col>4</xdr:col>
      <xdr:colOff>533400</xdr:colOff>
      <xdr:row>65</xdr:row>
      <xdr:rowOff>135890</xdr:rowOff>
    </xdr:to>
    <xdr:sp macro="" textlink="">
      <xdr:nvSpPr>
        <xdr:cNvPr id="153" name="円/楕円 152"/>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120667</xdr:rowOff>
    </xdr:from>
    <xdr:ext cx="762000" cy="259045"/>
    <xdr:sp macro="" textlink="">
      <xdr:nvSpPr>
        <xdr:cNvPr id="154" name="テキスト ボックス 153"/>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169545</xdr:rowOff>
    </xdr:from>
    <xdr:to>
      <xdr:col>3</xdr:col>
      <xdr:colOff>330200</xdr:colOff>
      <xdr:row>65</xdr:row>
      <xdr:rowOff>99695</xdr:rowOff>
    </xdr:to>
    <xdr:sp macro="" textlink="">
      <xdr:nvSpPr>
        <xdr:cNvPr id="155" name="円/楕円 154"/>
        <xdr:cNvSpPr/>
      </xdr:nvSpPr>
      <xdr:spPr>
        <a:xfrm>
          <a:off x="2286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84472</xdr:rowOff>
    </xdr:from>
    <xdr:ext cx="762000" cy="259045"/>
    <xdr:sp macro="" textlink="">
      <xdr:nvSpPr>
        <xdr:cNvPr id="156" name="テキスト ボックス 155"/>
        <xdr:cNvSpPr txBox="1"/>
      </xdr:nvSpPr>
      <xdr:spPr>
        <a:xfrm>
          <a:off x="1955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169418</xdr:rowOff>
    </xdr:from>
    <xdr:to>
      <xdr:col>2</xdr:col>
      <xdr:colOff>127000</xdr:colOff>
      <xdr:row>66</xdr:row>
      <xdr:rowOff>99568</xdr:rowOff>
    </xdr:to>
    <xdr:sp macro="" textlink="">
      <xdr:nvSpPr>
        <xdr:cNvPr id="157" name="円/楕円 156"/>
        <xdr:cNvSpPr/>
      </xdr:nvSpPr>
      <xdr:spPr>
        <a:xfrm>
          <a:off x="1397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84345</xdr:rowOff>
    </xdr:from>
    <xdr:ext cx="762000" cy="259045"/>
    <xdr:sp macro="" textlink="">
      <xdr:nvSpPr>
        <xdr:cNvPr id="158" name="テキスト ボックス 157"/>
        <xdr:cNvSpPr txBox="1"/>
      </xdr:nvSpPr>
      <xdr:spPr>
        <a:xfrm>
          <a:off x="1066800" y="1140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[183,271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物件費が個人番号制度システム改修等により、また、人件費が退職手当負担金の増等により前年度比８，４５０円の増となっているが、給与水準が低いことから類似団体と比較しても大きく下回っている。</a:t>
          </a:r>
          <a:endParaRPr lang="ja-JP" altLang="ja-JP" sz="1300">
            <a:effectLst/>
          </a:endParaRPr>
        </a:p>
        <a:p>
          <a:r>
            <a:rPr kumimoji="1" lang="ja-JP" altLang="ja-JP" sz="1300">
              <a:solidFill>
                <a:schemeClr val="dk1"/>
              </a:solidFill>
              <a:effectLst/>
              <a:latin typeface="+mn-lt"/>
              <a:ea typeface="+mn-ea"/>
              <a:cs typeface="+mn-cs"/>
            </a:rPr>
            <a:t>　平成２３年度と比較すると１９，５０４円増加しているが、人口減少（▲４．７％）による要因と思われる。</a:t>
          </a:r>
          <a:endParaRPr lang="ja-JP" altLang="ja-JP" sz="1300">
            <a:effectLst/>
          </a:endParaRPr>
        </a:p>
        <a:p>
          <a:r>
            <a:rPr kumimoji="1" lang="ja-JP" altLang="ja-JP" sz="1300">
              <a:solidFill>
                <a:schemeClr val="dk1"/>
              </a:solidFill>
              <a:effectLst/>
              <a:latin typeface="+mn-lt"/>
              <a:ea typeface="+mn-ea"/>
              <a:cs typeface="+mn-cs"/>
            </a:rPr>
            <a:t>　今後も指定管理者制度の導入等により民間委託を進めるとともに、新たな定員適正化計画策定による適正な定員管理に基づく人件費の抑制に努める。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42672</xdr:rowOff>
    </xdr:from>
    <xdr:to>
      <xdr:col>7</xdr:col>
      <xdr:colOff>152400</xdr:colOff>
      <xdr:row>82</xdr:row>
      <xdr:rowOff>76654</xdr:rowOff>
    </xdr:to>
    <xdr:cxnSp macro="">
      <xdr:nvCxnSpPr>
        <xdr:cNvPr id="193" name="直線コネクタ 192"/>
        <xdr:cNvCxnSpPr/>
      </xdr:nvCxnSpPr>
      <xdr:spPr>
        <a:xfrm>
          <a:off x="4114800" y="14101572"/>
          <a:ext cx="838200" cy="3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141952</xdr:rowOff>
    </xdr:from>
    <xdr:ext cx="762000" cy="259045"/>
    <xdr:sp macro="" textlink="">
      <xdr:nvSpPr>
        <xdr:cNvPr id="194" name="人件費・物件費等の状況平均値テキスト"/>
        <xdr:cNvSpPr txBox="1"/>
      </xdr:nvSpPr>
      <xdr:spPr>
        <a:xfrm>
          <a:off x="5041900" y="14200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163497</xdr:rowOff>
    </xdr:from>
    <xdr:to>
      <xdr:col>6</xdr:col>
      <xdr:colOff>0</xdr:colOff>
      <xdr:row>82</xdr:row>
      <xdr:rowOff>42672</xdr:rowOff>
    </xdr:to>
    <xdr:cxnSp macro="">
      <xdr:nvCxnSpPr>
        <xdr:cNvPr id="196" name="直線コネクタ 195"/>
        <xdr:cNvCxnSpPr/>
      </xdr:nvCxnSpPr>
      <xdr:spPr>
        <a:xfrm>
          <a:off x="3225800" y="14050947"/>
          <a:ext cx="889000" cy="5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159973</xdr:rowOff>
    </xdr:from>
    <xdr:to>
      <xdr:col>6</xdr:col>
      <xdr:colOff>50800</xdr:colOff>
      <xdr:row>83</xdr:row>
      <xdr:rowOff>90123</xdr:rowOff>
    </xdr:to>
    <xdr:sp macro="" textlink="">
      <xdr:nvSpPr>
        <xdr:cNvPr id="197" name="フローチャート : 判断 196"/>
        <xdr:cNvSpPr/>
      </xdr:nvSpPr>
      <xdr:spPr>
        <a:xfrm>
          <a:off x="4064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74900</xdr:rowOff>
    </xdr:from>
    <xdr:ext cx="736600" cy="259045"/>
    <xdr:sp macro="" textlink="">
      <xdr:nvSpPr>
        <xdr:cNvPr id="198" name="テキスト ボックス 197"/>
        <xdr:cNvSpPr txBox="1"/>
      </xdr:nvSpPr>
      <xdr:spPr>
        <a:xfrm>
          <a:off x="3733800" y="1430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163497</xdr:rowOff>
    </xdr:from>
    <xdr:to>
      <xdr:col>4</xdr:col>
      <xdr:colOff>482600</xdr:colOff>
      <xdr:row>82</xdr:row>
      <xdr:rowOff>10334</xdr:rowOff>
    </xdr:to>
    <xdr:cxnSp macro="">
      <xdr:nvCxnSpPr>
        <xdr:cNvPr id="199" name="直線コネクタ 198"/>
        <xdr:cNvCxnSpPr/>
      </xdr:nvCxnSpPr>
      <xdr:spPr>
        <a:xfrm flipV="1">
          <a:off x="2336800" y="1405094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92731</xdr:rowOff>
    </xdr:from>
    <xdr:to>
      <xdr:col>4</xdr:col>
      <xdr:colOff>533400</xdr:colOff>
      <xdr:row>83</xdr:row>
      <xdr:rowOff>22881</xdr:rowOff>
    </xdr:to>
    <xdr:sp macro="" textlink="">
      <xdr:nvSpPr>
        <xdr:cNvPr id="200" name="フローチャート : 判断 199"/>
        <xdr:cNvSpPr/>
      </xdr:nvSpPr>
      <xdr:spPr>
        <a:xfrm>
          <a:off x="3175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7658</xdr:rowOff>
    </xdr:from>
    <xdr:ext cx="762000" cy="259045"/>
    <xdr:sp macro="" textlink="">
      <xdr:nvSpPr>
        <xdr:cNvPr id="201" name="テキスト ボックス 200"/>
        <xdr:cNvSpPr txBox="1"/>
      </xdr:nvSpPr>
      <xdr:spPr>
        <a:xfrm>
          <a:off x="2844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169666</xdr:rowOff>
    </xdr:from>
    <xdr:to>
      <xdr:col>3</xdr:col>
      <xdr:colOff>279400</xdr:colOff>
      <xdr:row>82</xdr:row>
      <xdr:rowOff>10334</xdr:rowOff>
    </xdr:to>
    <xdr:cxnSp macro="">
      <xdr:nvCxnSpPr>
        <xdr:cNvPr id="202" name="直線コネクタ 201"/>
        <xdr:cNvCxnSpPr/>
      </xdr:nvCxnSpPr>
      <xdr:spPr>
        <a:xfrm>
          <a:off x="1447800" y="14057116"/>
          <a:ext cx="889000" cy="1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129284</xdr:rowOff>
    </xdr:from>
    <xdr:to>
      <xdr:col>3</xdr:col>
      <xdr:colOff>330200</xdr:colOff>
      <xdr:row>83</xdr:row>
      <xdr:rowOff>59434</xdr:rowOff>
    </xdr:to>
    <xdr:sp macro="" textlink="">
      <xdr:nvSpPr>
        <xdr:cNvPr id="203" name="フローチャート : 判断 202"/>
        <xdr:cNvSpPr/>
      </xdr:nvSpPr>
      <xdr:spPr>
        <a:xfrm>
          <a:off x="2286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44211</xdr:rowOff>
    </xdr:from>
    <xdr:ext cx="762000" cy="259045"/>
    <xdr:sp macro="" textlink="">
      <xdr:nvSpPr>
        <xdr:cNvPr id="204" name="テキスト ボックス 203"/>
        <xdr:cNvSpPr txBox="1"/>
      </xdr:nvSpPr>
      <xdr:spPr>
        <a:xfrm>
          <a:off x="1955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77014</xdr:rowOff>
    </xdr:from>
    <xdr:to>
      <xdr:col>2</xdr:col>
      <xdr:colOff>127000</xdr:colOff>
      <xdr:row>83</xdr:row>
      <xdr:rowOff>7164</xdr:rowOff>
    </xdr:to>
    <xdr:sp macro="" textlink="">
      <xdr:nvSpPr>
        <xdr:cNvPr id="205" name="フローチャート : 判断 204"/>
        <xdr:cNvSpPr/>
      </xdr:nvSpPr>
      <xdr:spPr>
        <a:xfrm>
          <a:off x="1397000" y="14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163391</xdr:rowOff>
    </xdr:from>
    <xdr:ext cx="762000" cy="259045"/>
    <xdr:sp macro="" textlink="">
      <xdr:nvSpPr>
        <xdr:cNvPr id="206" name="テキスト ボックス 205"/>
        <xdr:cNvSpPr txBox="1"/>
      </xdr:nvSpPr>
      <xdr:spPr>
        <a:xfrm>
          <a:off x="1066800" y="1422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25854</xdr:rowOff>
    </xdr:from>
    <xdr:to>
      <xdr:col>7</xdr:col>
      <xdr:colOff>203200</xdr:colOff>
      <xdr:row>82</xdr:row>
      <xdr:rowOff>127454</xdr:rowOff>
    </xdr:to>
    <xdr:sp macro="" textlink="">
      <xdr:nvSpPr>
        <xdr:cNvPr id="212" name="円/楕円 211"/>
        <xdr:cNvSpPr/>
      </xdr:nvSpPr>
      <xdr:spPr>
        <a:xfrm>
          <a:off x="4902200" y="1408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42381</xdr:rowOff>
    </xdr:from>
    <xdr:ext cx="762000" cy="259045"/>
    <xdr:sp macro="" textlink="">
      <xdr:nvSpPr>
        <xdr:cNvPr id="213" name="人件費・物件費等の状況該当値テキスト"/>
        <xdr:cNvSpPr txBox="1"/>
      </xdr:nvSpPr>
      <xdr:spPr>
        <a:xfrm>
          <a:off x="5041900" y="13929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183,271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163322</xdr:rowOff>
    </xdr:from>
    <xdr:to>
      <xdr:col>6</xdr:col>
      <xdr:colOff>50800</xdr:colOff>
      <xdr:row>82</xdr:row>
      <xdr:rowOff>93472</xdr:rowOff>
    </xdr:to>
    <xdr:sp macro="" textlink="">
      <xdr:nvSpPr>
        <xdr:cNvPr id="214" name="円/楕円 213"/>
        <xdr:cNvSpPr/>
      </xdr:nvSpPr>
      <xdr:spPr>
        <a:xfrm>
          <a:off x="40640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103649</xdr:rowOff>
    </xdr:from>
    <xdr:ext cx="736600" cy="259045"/>
    <xdr:sp macro="" textlink="">
      <xdr:nvSpPr>
        <xdr:cNvPr id="215" name="テキスト ボックス 214"/>
        <xdr:cNvSpPr txBox="1"/>
      </xdr:nvSpPr>
      <xdr:spPr>
        <a:xfrm>
          <a:off x="3733800" y="13819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174,821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112697</xdr:rowOff>
    </xdr:from>
    <xdr:to>
      <xdr:col>4</xdr:col>
      <xdr:colOff>533400</xdr:colOff>
      <xdr:row>82</xdr:row>
      <xdr:rowOff>42847</xdr:rowOff>
    </xdr:to>
    <xdr:sp macro="" textlink="">
      <xdr:nvSpPr>
        <xdr:cNvPr id="216" name="円/楕円 215"/>
        <xdr:cNvSpPr/>
      </xdr:nvSpPr>
      <xdr:spPr>
        <a:xfrm>
          <a:off x="3175000" y="1400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53024</xdr:rowOff>
    </xdr:from>
    <xdr:ext cx="762000" cy="259045"/>
    <xdr:sp macro="" textlink="">
      <xdr:nvSpPr>
        <xdr:cNvPr id="217" name="テキスト ボックス 216"/>
        <xdr:cNvSpPr txBox="1"/>
      </xdr:nvSpPr>
      <xdr:spPr>
        <a:xfrm>
          <a:off x="2844800" y="13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162,233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130984</xdr:rowOff>
    </xdr:from>
    <xdr:to>
      <xdr:col>3</xdr:col>
      <xdr:colOff>330200</xdr:colOff>
      <xdr:row>82</xdr:row>
      <xdr:rowOff>61134</xdr:rowOff>
    </xdr:to>
    <xdr:sp macro="" textlink="">
      <xdr:nvSpPr>
        <xdr:cNvPr id="218" name="円/楕円 217"/>
        <xdr:cNvSpPr/>
      </xdr:nvSpPr>
      <xdr:spPr>
        <a:xfrm>
          <a:off x="2286000" y="1401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71311</xdr:rowOff>
    </xdr:from>
    <xdr:ext cx="762000" cy="259045"/>
    <xdr:sp macro="" textlink="">
      <xdr:nvSpPr>
        <xdr:cNvPr id="219" name="テキスト ボックス 218"/>
        <xdr:cNvSpPr txBox="1"/>
      </xdr:nvSpPr>
      <xdr:spPr>
        <a:xfrm>
          <a:off x="1955800" y="1378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166,780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118866</xdr:rowOff>
    </xdr:from>
    <xdr:to>
      <xdr:col>2</xdr:col>
      <xdr:colOff>127000</xdr:colOff>
      <xdr:row>82</xdr:row>
      <xdr:rowOff>49016</xdr:rowOff>
    </xdr:to>
    <xdr:sp macro="" textlink="">
      <xdr:nvSpPr>
        <xdr:cNvPr id="220" name="円/楕円 219"/>
        <xdr:cNvSpPr/>
      </xdr:nvSpPr>
      <xdr:spPr>
        <a:xfrm>
          <a:off x="1397000" y="1400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59193</xdr:rowOff>
    </xdr:from>
    <xdr:ext cx="762000" cy="259045"/>
    <xdr:sp macro="" textlink="">
      <xdr:nvSpPr>
        <xdr:cNvPr id="221" name="テキスト ボックス 220"/>
        <xdr:cNvSpPr txBox="1"/>
      </xdr:nvSpPr>
      <xdr:spPr>
        <a:xfrm>
          <a:off x="1066800" y="1377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163,767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給与の特例減額実施による影響や職員評価制度の実質的な運用見送り等により給与体系の見直しが遅れているため、類似団体と比較すると１．８ポイントと大きく下回っている。</a:t>
          </a:r>
          <a:endParaRPr lang="ja-JP" altLang="ja-JP" sz="1300">
            <a:effectLst/>
          </a:endParaRPr>
        </a:p>
        <a:p>
          <a:r>
            <a:rPr kumimoji="1" lang="ja-JP" altLang="ja-JP" sz="1300">
              <a:solidFill>
                <a:schemeClr val="dk1"/>
              </a:solidFill>
              <a:effectLst/>
              <a:latin typeface="+mn-lt"/>
              <a:ea typeface="+mn-ea"/>
              <a:cs typeface="+mn-cs"/>
            </a:rPr>
            <a:t>　今後は、給与水準の適正維持に努める。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2116</xdr:rowOff>
    </xdr:from>
    <xdr:to>
      <xdr:col>24</xdr:col>
      <xdr:colOff>558800</xdr:colOff>
      <xdr:row>84</xdr:row>
      <xdr:rowOff>58420</xdr:rowOff>
    </xdr:to>
    <xdr:cxnSp macro="">
      <xdr:nvCxnSpPr>
        <xdr:cNvPr id="255" name="直線コネクタ 254"/>
        <xdr:cNvCxnSpPr/>
      </xdr:nvCxnSpPr>
      <xdr:spPr>
        <a:xfrm>
          <a:off x="16179800" y="1440391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124477</xdr:rowOff>
    </xdr:from>
    <xdr:ext cx="762000" cy="259045"/>
    <xdr:sp macro="" textlink="">
      <xdr:nvSpPr>
        <xdr:cNvPr id="256"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84</xdr:row>
      <xdr:rowOff>2116</xdr:rowOff>
    </xdr:to>
    <xdr:cxnSp macro="">
      <xdr:nvCxnSpPr>
        <xdr:cNvPr id="258" name="直線コネクタ 257"/>
        <xdr:cNvCxnSpPr/>
      </xdr:nvCxnSpPr>
      <xdr:spPr>
        <a:xfrm>
          <a:off x="15290800" y="142832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60" name="テキスト ボックス 259"/>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52916</xdr:rowOff>
    </xdr:from>
    <xdr:to>
      <xdr:col>22</xdr:col>
      <xdr:colOff>203200</xdr:colOff>
      <xdr:row>86</xdr:row>
      <xdr:rowOff>29211</xdr:rowOff>
    </xdr:to>
    <xdr:cxnSp macro="">
      <xdr:nvCxnSpPr>
        <xdr:cNvPr id="261" name="直線コネクタ 260"/>
        <xdr:cNvCxnSpPr/>
      </xdr:nvCxnSpPr>
      <xdr:spPr>
        <a:xfrm flipV="1">
          <a:off x="14401800" y="14283266"/>
          <a:ext cx="889000" cy="49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3" name="テキスト ボックス 262"/>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29211</xdr:rowOff>
    </xdr:from>
    <xdr:to>
      <xdr:col>21</xdr:col>
      <xdr:colOff>0</xdr:colOff>
      <xdr:row>86</xdr:row>
      <xdr:rowOff>149861</xdr:rowOff>
    </xdr:to>
    <xdr:cxnSp macro="">
      <xdr:nvCxnSpPr>
        <xdr:cNvPr id="264" name="直線コネクタ 263"/>
        <xdr:cNvCxnSpPr/>
      </xdr:nvCxnSpPr>
      <xdr:spPr>
        <a:xfrm flipV="1">
          <a:off x="13512800" y="1477391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5" name="フローチャート : 判断 264"/>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6" name="テキスト ボックス 265"/>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7" name="フローチャート : 判断 266"/>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8" name="テキスト ボックス 267"/>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7620</xdr:rowOff>
    </xdr:from>
    <xdr:to>
      <xdr:col>24</xdr:col>
      <xdr:colOff>609600</xdr:colOff>
      <xdr:row>84</xdr:row>
      <xdr:rowOff>109220</xdr:rowOff>
    </xdr:to>
    <xdr:sp macro="" textlink="">
      <xdr:nvSpPr>
        <xdr:cNvPr id="274" name="円/楕円 273"/>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24147</xdr:rowOff>
    </xdr:from>
    <xdr:ext cx="762000" cy="259045"/>
    <xdr:sp macro="" textlink="">
      <xdr:nvSpPr>
        <xdr:cNvPr id="275" name="給与水準   （国との比較）該当値テキスト"/>
        <xdr:cNvSpPr txBox="1"/>
      </xdr:nvSpPr>
      <xdr:spPr>
        <a:xfrm>
          <a:off x="171069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122766</xdr:rowOff>
    </xdr:from>
    <xdr:to>
      <xdr:col>23</xdr:col>
      <xdr:colOff>457200</xdr:colOff>
      <xdr:row>84</xdr:row>
      <xdr:rowOff>52916</xdr:rowOff>
    </xdr:to>
    <xdr:sp macro="" textlink="">
      <xdr:nvSpPr>
        <xdr:cNvPr id="276" name="円/楕円 275"/>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63093</xdr:rowOff>
    </xdr:from>
    <xdr:ext cx="736600" cy="259045"/>
    <xdr:sp macro="" textlink="">
      <xdr:nvSpPr>
        <xdr:cNvPr id="277" name="テキスト ボックス 276"/>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2116</xdr:rowOff>
    </xdr:from>
    <xdr:to>
      <xdr:col>22</xdr:col>
      <xdr:colOff>254000</xdr:colOff>
      <xdr:row>83</xdr:row>
      <xdr:rowOff>103716</xdr:rowOff>
    </xdr:to>
    <xdr:sp macro="" textlink="">
      <xdr:nvSpPr>
        <xdr:cNvPr id="278" name="円/楕円 277"/>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79" name="テキスト ボックス 278"/>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149861</xdr:rowOff>
    </xdr:from>
    <xdr:to>
      <xdr:col>21</xdr:col>
      <xdr:colOff>50800</xdr:colOff>
      <xdr:row>86</xdr:row>
      <xdr:rowOff>80011</xdr:rowOff>
    </xdr:to>
    <xdr:sp macro="" textlink="">
      <xdr:nvSpPr>
        <xdr:cNvPr id="280" name="円/楕円 279"/>
        <xdr:cNvSpPr/>
      </xdr:nvSpPr>
      <xdr:spPr>
        <a:xfrm>
          <a:off x="14351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90188</xdr:rowOff>
    </xdr:from>
    <xdr:ext cx="762000" cy="259045"/>
    <xdr:sp macro="" textlink="">
      <xdr:nvSpPr>
        <xdr:cNvPr id="281" name="テキスト ボックス 280"/>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99061</xdr:rowOff>
    </xdr:from>
    <xdr:to>
      <xdr:col>19</xdr:col>
      <xdr:colOff>533400</xdr:colOff>
      <xdr:row>87</xdr:row>
      <xdr:rowOff>29211</xdr:rowOff>
    </xdr:to>
    <xdr:sp macro="" textlink="">
      <xdr:nvSpPr>
        <xdr:cNvPr id="282" name="円/楕円 281"/>
        <xdr:cNvSpPr/>
      </xdr:nvSpPr>
      <xdr:spPr>
        <a:xfrm>
          <a:off x="13462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39388</xdr:rowOff>
    </xdr:from>
    <xdr:ext cx="762000" cy="259045"/>
    <xdr:sp macro="" textlink="">
      <xdr:nvSpPr>
        <xdr:cNvPr id="283" name="テキスト ボックス 282"/>
        <xdr:cNvSpPr txBox="1"/>
      </xdr:nvSpPr>
      <xdr:spPr>
        <a:xfrm>
          <a:off x="13131800" y="1461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職員数はこれまで定数削減に努めてきたが、人口減が続いていることや今年度新規採用者の増により前年度より０．４２ポイント増となったものの、類似団体と比較して１．１６ポイント下回っている。</a:t>
          </a:r>
          <a:endParaRPr lang="ja-JP" altLang="ja-JP" sz="1300">
            <a:effectLst/>
          </a:endParaRPr>
        </a:p>
        <a:p>
          <a:r>
            <a:rPr kumimoji="1" lang="ja-JP" altLang="ja-JP" sz="1300">
              <a:solidFill>
                <a:schemeClr val="dk1"/>
              </a:solidFill>
              <a:effectLst/>
              <a:latin typeface="+mn-lt"/>
              <a:ea typeface="+mn-ea"/>
              <a:cs typeface="+mn-cs"/>
            </a:rPr>
            <a:t>　今後も民間委託等を推進しながら、住民サービスを低下させることがないよう適正な定員管理に努める。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54229</xdr:rowOff>
    </xdr:from>
    <xdr:to>
      <xdr:col>24</xdr:col>
      <xdr:colOff>558800</xdr:colOff>
      <xdr:row>61</xdr:row>
      <xdr:rowOff>88011</xdr:rowOff>
    </xdr:to>
    <xdr:cxnSp macro="">
      <xdr:nvCxnSpPr>
        <xdr:cNvPr id="318" name="直線コネクタ 317"/>
        <xdr:cNvCxnSpPr/>
      </xdr:nvCxnSpPr>
      <xdr:spPr>
        <a:xfrm>
          <a:off x="16179800" y="10512679"/>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102591</xdr:rowOff>
    </xdr:from>
    <xdr:ext cx="762000" cy="259045"/>
    <xdr:sp macro="" textlink="">
      <xdr:nvSpPr>
        <xdr:cNvPr id="319" name="定員管理の状況平均値テキスト"/>
        <xdr:cNvSpPr txBox="1"/>
      </xdr:nvSpPr>
      <xdr:spPr>
        <a:xfrm>
          <a:off x="17106900" y="105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22056</xdr:rowOff>
    </xdr:from>
    <xdr:to>
      <xdr:col>23</xdr:col>
      <xdr:colOff>406400</xdr:colOff>
      <xdr:row>61</xdr:row>
      <xdr:rowOff>54229</xdr:rowOff>
    </xdr:to>
    <xdr:cxnSp macro="">
      <xdr:nvCxnSpPr>
        <xdr:cNvPr id="321" name="直線コネクタ 320"/>
        <xdr:cNvCxnSpPr/>
      </xdr:nvCxnSpPr>
      <xdr:spPr>
        <a:xfrm>
          <a:off x="15290800" y="10480506"/>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2" name="フローチャート : 判断 321"/>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166218</xdr:rowOff>
    </xdr:from>
    <xdr:ext cx="736600" cy="259045"/>
    <xdr:sp macro="" textlink="">
      <xdr:nvSpPr>
        <xdr:cNvPr id="323" name="テキスト ボックス 322"/>
        <xdr:cNvSpPr txBox="1"/>
      </xdr:nvSpPr>
      <xdr:spPr>
        <a:xfrm>
          <a:off x="15798800" y="106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22056</xdr:rowOff>
    </xdr:from>
    <xdr:to>
      <xdr:col>22</xdr:col>
      <xdr:colOff>203200</xdr:colOff>
      <xdr:row>61</xdr:row>
      <xdr:rowOff>34120</xdr:rowOff>
    </xdr:to>
    <xdr:cxnSp macro="">
      <xdr:nvCxnSpPr>
        <xdr:cNvPr id="324" name="直線コネクタ 323"/>
        <xdr:cNvCxnSpPr/>
      </xdr:nvCxnSpPr>
      <xdr:spPr>
        <a:xfrm flipV="1">
          <a:off x="14401800" y="10480506"/>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5" name="フローチャート : 判断 324"/>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151740</xdr:rowOff>
    </xdr:from>
    <xdr:ext cx="762000" cy="259045"/>
    <xdr:sp macro="" textlink="">
      <xdr:nvSpPr>
        <xdr:cNvPr id="326" name="テキスト ボックス 325"/>
        <xdr:cNvSpPr txBox="1"/>
      </xdr:nvSpPr>
      <xdr:spPr>
        <a:xfrm>
          <a:off x="14909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153289</xdr:rowOff>
    </xdr:from>
    <xdr:to>
      <xdr:col>21</xdr:col>
      <xdr:colOff>0</xdr:colOff>
      <xdr:row>61</xdr:row>
      <xdr:rowOff>34120</xdr:rowOff>
    </xdr:to>
    <xdr:cxnSp macro="">
      <xdr:nvCxnSpPr>
        <xdr:cNvPr id="327" name="直線コネクタ 326"/>
        <xdr:cNvCxnSpPr/>
      </xdr:nvCxnSpPr>
      <xdr:spPr>
        <a:xfrm>
          <a:off x="13512800" y="10440289"/>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8" name="フローチャート : 判断 327"/>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9" name="テキスト ボックス 328"/>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0" name="フローチャート : 判断 329"/>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144501</xdr:rowOff>
    </xdr:from>
    <xdr:ext cx="762000" cy="259045"/>
    <xdr:sp macro="" textlink="">
      <xdr:nvSpPr>
        <xdr:cNvPr id="331" name="テキスト ボックス 330"/>
        <xdr:cNvSpPr txBox="1"/>
      </xdr:nvSpPr>
      <xdr:spPr>
        <a:xfrm>
          <a:off x="13131800" y="106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37211</xdr:rowOff>
    </xdr:from>
    <xdr:to>
      <xdr:col>24</xdr:col>
      <xdr:colOff>609600</xdr:colOff>
      <xdr:row>61</xdr:row>
      <xdr:rowOff>138811</xdr:rowOff>
    </xdr:to>
    <xdr:sp macro="" textlink="">
      <xdr:nvSpPr>
        <xdr:cNvPr id="337" name="円/楕円 336"/>
        <xdr:cNvSpPr/>
      </xdr:nvSpPr>
      <xdr:spPr>
        <a:xfrm>
          <a:off x="16967200" y="1049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53738</xdr:rowOff>
    </xdr:from>
    <xdr:ext cx="762000" cy="259045"/>
    <xdr:sp macro="" textlink="">
      <xdr:nvSpPr>
        <xdr:cNvPr id="338" name="定員管理の状況該当値テキスト"/>
        <xdr:cNvSpPr txBox="1"/>
      </xdr:nvSpPr>
      <xdr:spPr>
        <a:xfrm>
          <a:off x="17106900" y="1034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3429</xdr:rowOff>
    </xdr:from>
    <xdr:to>
      <xdr:col>23</xdr:col>
      <xdr:colOff>457200</xdr:colOff>
      <xdr:row>61</xdr:row>
      <xdr:rowOff>105029</xdr:rowOff>
    </xdr:to>
    <xdr:sp macro="" textlink="">
      <xdr:nvSpPr>
        <xdr:cNvPr id="339" name="円/楕円 338"/>
        <xdr:cNvSpPr/>
      </xdr:nvSpPr>
      <xdr:spPr>
        <a:xfrm>
          <a:off x="16129000" y="1046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115206</xdr:rowOff>
    </xdr:from>
    <xdr:ext cx="736600" cy="259045"/>
    <xdr:sp macro="" textlink="">
      <xdr:nvSpPr>
        <xdr:cNvPr id="340" name="テキスト ボックス 339"/>
        <xdr:cNvSpPr txBox="1"/>
      </xdr:nvSpPr>
      <xdr:spPr>
        <a:xfrm>
          <a:off x="15798800" y="10230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142706</xdr:rowOff>
    </xdr:from>
    <xdr:to>
      <xdr:col>22</xdr:col>
      <xdr:colOff>254000</xdr:colOff>
      <xdr:row>61</xdr:row>
      <xdr:rowOff>72856</xdr:rowOff>
    </xdr:to>
    <xdr:sp macro="" textlink="">
      <xdr:nvSpPr>
        <xdr:cNvPr id="341" name="円/楕円 340"/>
        <xdr:cNvSpPr/>
      </xdr:nvSpPr>
      <xdr:spPr>
        <a:xfrm>
          <a:off x="15240000" y="10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83033</xdr:rowOff>
    </xdr:from>
    <xdr:ext cx="762000" cy="259045"/>
    <xdr:sp macro="" textlink="">
      <xdr:nvSpPr>
        <xdr:cNvPr id="342" name="テキスト ボックス 341"/>
        <xdr:cNvSpPr txBox="1"/>
      </xdr:nvSpPr>
      <xdr:spPr>
        <a:xfrm>
          <a:off x="14909800" y="1019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154770</xdr:rowOff>
    </xdr:from>
    <xdr:to>
      <xdr:col>21</xdr:col>
      <xdr:colOff>50800</xdr:colOff>
      <xdr:row>61</xdr:row>
      <xdr:rowOff>84920</xdr:rowOff>
    </xdr:to>
    <xdr:sp macro="" textlink="">
      <xdr:nvSpPr>
        <xdr:cNvPr id="343" name="円/楕円 342"/>
        <xdr:cNvSpPr/>
      </xdr:nvSpPr>
      <xdr:spPr>
        <a:xfrm>
          <a:off x="14351000" y="104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95097</xdr:rowOff>
    </xdr:from>
    <xdr:ext cx="762000" cy="259045"/>
    <xdr:sp macro="" textlink="">
      <xdr:nvSpPr>
        <xdr:cNvPr id="344" name="テキスト ボックス 343"/>
        <xdr:cNvSpPr txBox="1"/>
      </xdr:nvSpPr>
      <xdr:spPr>
        <a:xfrm>
          <a:off x="14020800" y="1021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102489</xdr:rowOff>
    </xdr:from>
    <xdr:to>
      <xdr:col>19</xdr:col>
      <xdr:colOff>533400</xdr:colOff>
      <xdr:row>61</xdr:row>
      <xdr:rowOff>32639</xdr:rowOff>
    </xdr:to>
    <xdr:sp macro="" textlink="">
      <xdr:nvSpPr>
        <xdr:cNvPr id="345" name="円/楕円 344"/>
        <xdr:cNvSpPr/>
      </xdr:nvSpPr>
      <xdr:spPr>
        <a:xfrm>
          <a:off x="13462000" y="1038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42816</xdr:rowOff>
    </xdr:from>
    <xdr:ext cx="762000" cy="259045"/>
    <xdr:sp macro="" textlink="">
      <xdr:nvSpPr>
        <xdr:cNvPr id="346" name="テキスト ボックス 345"/>
        <xdr:cNvSpPr txBox="1"/>
      </xdr:nvSpPr>
      <xdr:spPr>
        <a:xfrm>
          <a:off x="13131800" y="1015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類似団体と比較すると１．０ポイント上回っているが、平成２３年度比３．８ポイント、前年度比０．２ポイント下回っている。地方債の新規発行の抑制等によるもので、今後も引き続き水準を抑える。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4318</xdr:rowOff>
    </xdr:from>
    <xdr:to>
      <xdr:col>24</xdr:col>
      <xdr:colOff>558800</xdr:colOff>
      <xdr:row>45</xdr:row>
      <xdr:rowOff>109474</xdr:rowOff>
    </xdr:to>
    <xdr:cxnSp macro="">
      <xdr:nvCxnSpPr>
        <xdr:cNvPr id="373" name="直線コネクタ 372"/>
        <xdr:cNvCxnSpPr/>
      </xdr:nvCxnSpPr>
      <xdr:spPr>
        <a:xfrm flipV="1">
          <a:off x="17018000" y="6347968"/>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4"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5" name="直線コネクタ 374"/>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90695</xdr:rowOff>
    </xdr:from>
    <xdr:ext cx="762000" cy="259045"/>
    <xdr:sp macro="" textlink="">
      <xdr:nvSpPr>
        <xdr:cNvPr id="376"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4318</xdr:rowOff>
    </xdr:from>
    <xdr:to>
      <xdr:col>24</xdr:col>
      <xdr:colOff>647700</xdr:colOff>
      <xdr:row>37</xdr:row>
      <xdr:rowOff>4318</xdr:rowOff>
    </xdr:to>
    <xdr:cxnSp macro="">
      <xdr:nvCxnSpPr>
        <xdr:cNvPr id="377" name="直線コネクタ 376"/>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167894</xdr:rowOff>
    </xdr:from>
    <xdr:to>
      <xdr:col>24</xdr:col>
      <xdr:colOff>558800</xdr:colOff>
      <xdr:row>42</xdr:row>
      <xdr:rowOff>15748</xdr:rowOff>
    </xdr:to>
    <xdr:cxnSp macro="">
      <xdr:nvCxnSpPr>
        <xdr:cNvPr id="378" name="直線コネクタ 377"/>
        <xdr:cNvCxnSpPr/>
      </xdr:nvCxnSpPr>
      <xdr:spPr>
        <a:xfrm flipV="1">
          <a:off x="16179800" y="719734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9"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80" name="フローチャート :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15748</xdr:rowOff>
    </xdr:from>
    <xdr:to>
      <xdr:col>23</xdr:col>
      <xdr:colOff>406400</xdr:colOff>
      <xdr:row>42</xdr:row>
      <xdr:rowOff>150876</xdr:rowOff>
    </xdr:to>
    <xdr:cxnSp macro="">
      <xdr:nvCxnSpPr>
        <xdr:cNvPr id="381" name="直線コネクタ 380"/>
        <xdr:cNvCxnSpPr/>
      </xdr:nvCxnSpPr>
      <xdr:spPr>
        <a:xfrm flipV="1">
          <a:off x="15290800" y="721664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2" name="フローチャート : 判断 381"/>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83" name="テキスト ボックス 382"/>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150876</xdr:rowOff>
    </xdr:from>
    <xdr:to>
      <xdr:col>22</xdr:col>
      <xdr:colOff>203200</xdr:colOff>
      <xdr:row>43</xdr:row>
      <xdr:rowOff>75946</xdr:rowOff>
    </xdr:to>
    <xdr:cxnSp macro="">
      <xdr:nvCxnSpPr>
        <xdr:cNvPr id="384" name="直線コネクタ 383"/>
        <xdr:cNvCxnSpPr/>
      </xdr:nvCxnSpPr>
      <xdr:spPr>
        <a:xfrm flipV="1">
          <a:off x="14401800" y="735177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5" name="フローチャート : 判断 384"/>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134637</xdr:rowOff>
    </xdr:from>
    <xdr:ext cx="762000" cy="259045"/>
    <xdr:sp macro="" textlink="">
      <xdr:nvSpPr>
        <xdr:cNvPr id="386" name="テキスト ボックス 385"/>
        <xdr:cNvSpPr txBox="1"/>
      </xdr:nvSpPr>
      <xdr:spPr>
        <a:xfrm>
          <a:off x="14909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75946</xdr:rowOff>
    </xdr:from>
    <xdr:to>
      <xdr:col>21</xdr:col>
      <xdr:colOff>0</xdr:colOff>
      <xdr:row>44</xdr:row>
      <xdr:rowOff>20320</xdr:rowOff>
    </xdr:to>
    <xdr:cxnSp macro="">
      <xdr:nvCxnSpPr>
        <xdr:cNvPr id="387" name="直線コネクタ 386"/>
        <xdr:cNvCxnSpPr/>
      </xdr:nvCxnSpPr>
      <xdr:spPr>
        <a:xfrm flipV="1">
          <a:off x="13512800" y="744829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8" name="フローチャート : 判断 387"/>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50055</xdr:rowOff>
    </xdr:from>
    <xdr:ext cx="762000" cy="259045"/>
    <xdr:sp macro="" textlink="">
      <xdr:nvSpPr>
        <xdr:cNvPr id="389" name="テキスト ボックス 388"/>
        <xdr:cNvSpPr txBox="1"/>
      </xdr:nvSpPr>
      <xdr:spPr>
        <a:xfrm>
          <a:off x="14020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0" name="フローチャート : 判断 389"/>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165879</xdr:rowOff>
    </xdr:from>
    <xdr:ext cx="762000" cy="259045"/>
    <xdr:sp macro="" textlink="">
      <xdr:nvSpPr>
        <xdr:cNvPr id="391" name="テキスト ボックス 390"/>
        <xdr:cNvSpPr txBox="1"/>
      </xdr:nvSpPr>
      <xdr:spPr>
        <a:xfrm>
          <a:off x="13131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117094</xdr:rowOff>
    </xdr:from>
    <xdr:to>
      <xdr:col>24</xdr:col>
      <xdr:colOff>609600</xdr:colOff>
      <xdr:row>42</xdr:row>
      <xdr:rowOff>47244</xdr:rowOff>
    </xdr:to>
    <xdr:sp macro="" textlink="">
      <xdr:nvSpPr>
        <xdr:cNvPr id="397" name="円/楕円 396"/>
        <xdr:cNvSpPr/>
      </xdr:nvSpPr>
      <xdr:spPr>
        <a:xfrm>
          <a:off x="169672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89171</xdr:rowOff>
    </xdr:from>
    <xdr:ext cx="762000" cy="259045"/>
    <xdr:sp macro="" textlink="">
      <xdr:nvSpPr>
        <xdr:cNvPr id="398" name="公債費負担の状況該当値テキスト"/>
        <xdr:cNvSpPr txBox="1"/>
      </xdr:nvSpPr>
      <xdr:spPr>
        <a:xfrm>
          <a:off x="17106900" y="711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136398</xdr:rowOff>
    </xdr:from>
    <xdr:to>
      <xdr:col>23</xdr:col>
      <xdr:colOff>457200</xdr:colOff>
      <xdr:row>42</xdr:row>
      <xdr:rowOff>66548</xdr:rowOff>
    </xdr:to>
    <xdr:sp macro="" textlink="">
      <xdr:nvSpPr>
        <xdr:cNvPr id="399" name="円/楕円 398"/>
        <xdr:cNvSpPr/>
      </xdr:nvSpPr>
      <xdr:spPr>
        <a:xfrm>
          <a:off x="16129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51325</xdr:rowOff>
    </xdr:from>
    <xdr:ext cx="736600" cy="259045"/>
    <xdr:sp macro="" textlink="">
      <xdr:nvSpPr>
        <xdr:cNvPr id="400" name="テキスト ボックス 399"/>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100076</xdr:rowOff>
    </xdr:from>
    <xdr:to>
      <xdr:col>22</xdr:col>
      <xdr:colOff>254000</xdr:colOff>
      <xdr:row>43</xdr:row>
      <xdr:rowOff>30226</xdr:rowOff>
    </xdr:to>
    <xdr:sp macro="" textlink="">
      <xdr:nvSpPr>
        <xdr:cNvPr id="401" name="円/楕円 400"/>
        <xdr:cNvSpPr/>
      </xdr:nvSpPr>
      <xdr:spPr>
        <a:xfrm>
          <a:off x="15240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15003</xdr:rowOff>
    </xdr:from>
    <xdr:ext cx="762000" cy="259045"/>
    <xdr:sp macro="" textlink="">
      <xdr:nvSpPr>
        <xdr:cNvPr id="402" name="テキスト ボックス 401"/>
        <xdr:cNvSpPr txBox="1"/>
      </xdr:nvSpPr>
      <xdr:spPr>
        <a:xfrm>
          <a:off x="14909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25146</xdr:rowOff>
    </xdr:from>
    <xdr:to>
      <xdr:col>21</xdr:col>
      <xdr:colOff>50800</xdr:colOff>
      <xdr:row>43</xdr:row>
      <xdr:rowOff>126746</xdr:rowOff>
    </xdr:to>
    <xdr:sp macro="" textlink="">
      <xdr:nvSpPr>
        <xdr:cNvPr id="403" name="円/楕円 402"/>
        <xdr:cNvSpPr/>
      </xdr:nvSpPr>
      <xdr:spPr>
        <a:xfrm>
          <a:off x="14351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111523</xdr:rowOff>
    </xdr:from>
    <xdr:ext cx="762000" cy="259045"/>
    <xdr:sp macro="" textlink="">
      <xdr:nvSpPr>
        <xdr:cNvPr id="404" name="テキスト ボックス 403"/>
        <xdr:cNvSpPr txBox="1"/>
      </xdr:nvSpPr>
      <xdr:spPr>
        <a:xfrm>
          <a:off x="14020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140970</xdr:rowOff>
    </xdr:from>
    <xdr:to>
      <xdr:col>19</xdr:col>
      <xdr:colOff>533400</xdr:colOff>
      <xdr:row>44</xdr:row>
      <xdr:rowOff>71120</xdr:rowOff>
    </xdr:to>
    <xdr:sp macro="" textlink="">
      <xdr:nvSpPr>
        <xdr:cNvPr id="405" name="円/楕円 404"/>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55897</xdr:rowOff>
    </xdr:from>
    <xdr:ext cx="762000" cy="259045"/>
    <xdr:sp macro="" textlink="">
      <xdr:nvSpPr>
        <xdr:cNvPr id="406" name="テキスト ボックス 405"/>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比率は平成２３年度との比較で５６．４ポイント、前年度比１．６ポイント改善され、類似団体と比較しても１７．９ポイント下回っている。地方債の新規借入抑制等により地方債残高の減によるものと思われる。</a:t>
          </a:r>
          <a:endParaRPr lang="ja-JP" altLang="ja-JP" sz="1300">
            <a:effectLst/>
          </a:endParaRPr>
        </a:p>
        <a:p>
          <a:r>
            <a:rPr kumimoji="1" lang="ja-JP" altLang="ja-JP" sz="1300">
              <a:solidFill>
                <a:schemeClr val="dk1"/>
              </a:solidFill>
              <a:effectLst/>
              <a:latin typeface="+mn-lt"/>
              <a:ea typeface="+mn-ea"/>
              <a:cs typeface="+mn-cs"/>
            </a:rPr>
            <a:t>　今後も企業誘致等による自主財源の確保を図るとともに、新規借入抑制等公債費の削減等による行財政改革を進め財政の健全化に努める。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7" name="直線コネクタ 436"/>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38"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39" name="直線コネクタ 438"/>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17478</xdr:rowOff>
    </xdr:from>
    <xdr:to>
      <xdr:col>24</xdr:col>
      <xdr:colOff>558800</xdr:colOff>
      <xdr:row>14</xdr:row>
      <xdr:rowOff>35862</xdr:rowOff>
    </xdr:to>
    <xdr:cxnSp macro="">
      <xdr:nvCxnSpPr>
        <xdr:cNvPr id="442" name="直線コネクタ 441"/>
        <xdr:cNvCxnSpPr/>
      </xdr:nvCxnSpPr>
      <xdr:spPr>
        <a:xfrm flipV="1">
          <a:off x="16179800" y="2417778"/>
          <a:ext cx="8382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144434</xdr:rowOff>
    </xdr:from>
    <xdr:ext cx="762000" cy="259045"/>
    <xdr:sp macro="" textlink="">
      <xdr:nvSpPr>
        <xdr:cNvPr id="443" name="将来負担の状況平均値テキスト"/>
        <xdr:cNvSpPr txBox="1"/>
      </xdr:nvSpPr>
      <xdr:spPr>
        <a:xfrm>
          <a:off x="17106900" y="254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4" name="フローチャート : 判断 443"/>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35862</xdr:rowOff>
    </xdr:from>
    <xdr:to>
      <xdr:col>23</xdr:col>
      <xdr:colOff>406400</xdr:colOff>
      <xdr:row>15</xdr:row>
      <xdr:rowOff>170059</xdr:rowOff>
    </xdr:to>
    <xdr:cxnSp macro="">
      <xdr:nvCxnSpPr>
        <xdr:cNvPr id="445" name="直線コネクタ 444"/>
        <xdr:cNvCxnSpPr/>
      </xdr:nvCxnSpPr>
      <xdr:spPr>
        <a:xfrm flipV="1">
          <a:off x="15290800" y="2436162"/>
          <a:ext cx="8890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67794</xdr:rowOff>
    </xdr:from>
    <xdr:to>
      <xdr:col>23</xdr:col>
      <xdr:colOff>457200</xdr:colOff>
      <xdr:row>14</xdr:row>
      <xdr:rowOff>169394</xdr:rowOff>
    </xdr:to>
    <xdr:sp macro="" textlink="">
      <xdr:nvSpPr>
        <xdr:cNvPr id="446" name="フローチャート : 判断 445"/>
        <xdr:cNvSpPr/>
      </xdr:nvSpPr>
      <xdr:spPr>
        <a:xfrm>
          <a:off x="16129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154171</xdr:rowOff>
    </xdr:from>
    <xdr:ext cx="736600" cy="259045"/>
    <xdr:sp macro="" textlink="">
      <xdr:nvSpPr>
        <xdr:cNvPr id="447" name="テキスト ボックス 446"/>
        <xdr:cNvSpPr txBox="1"/>
      </xdr:nvSpPr>
      <xdr:spPr>
        <a:xfrm>
          <a:off x="15798800" y="2554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170059</xdr:rowOff>
    </xdr:from>
    <xdr:to>
      <xdr:col>22</xdr:col>
      <xdr:colOff>203200</xdr:colOff>
      <xdr:row>16</xdr:row>
      <xdr:rowOff>50316</xdr:rowOff>
    </xdr:to>
    <xdr:cxnSp macro="">
      <xdr:nvCxnSpPr>
        <xdr:cNvPr id="448" name="直線コネクタ 447"/>
        <xdr:cNvCxnSpPr/>
      </xdr:nvCxnSpPr>
      <xdr:spPr>
        <a:xfrm flipV="1">
          <a:off x="14401800" y="274180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97669</xdr:rowOff>
    </xdr:from>
    <xdr:to>
      <xdr:col>22</xdr:col>
      <xdr:colOff>254000</xdr:colOff>
      <xdr:row>15</xdr:row>
      <xdr:rowOff>27819</xdr:rowOff>
    </xdr:to>
    <xdr:sp macro="" textlink="">
      <xdr:nvSpPr>
        <xdr:cNvPr id="449" name="フローチャート : 判断 448"/>
        <xdr:cNvSpPr/>
      </xdr:nvSpPr>
      <xdr:spPr>
        <a:xfrm>
          <a:off x="15240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37996</xdr:rowOff>
    </xdr:from>
    <xdr:ext cx="762000" cy="259045"/>
    <xdr:sp macro="" textlink="">
      <xdr:nvSpPr>
        <xdr:cNvPr id="450" name="テキスト ボックス 449"/>
        <xdr:cNvSpPr txBox="1"/>
      </xdr:nvSpPr>
      <xdr:spPr>
        <a:xfrm>
          <a:off x="14909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50316</xdr:rowOff>
    </xdr:from>
    <xdr:to>
      <xdr:col>21</xdr:col>
      <xdr:colOff>0</xdr:colOff>
      <xdr:row>17</xdr:row>
      <xdr:rowOff>151190</xdr:rowOff>
    </xdr:to>
    <xdr:cxnSp macro="">
      <xdr:nvCxnSpPr>
        <xdr:cNvPr id="451" name="直線コネクタ 450"/>
        <xdr:cNvCxnSpPr/>
      </xdr:nvCxnSpPr>
      <xdr:spPr>
        <a:xfrm flipV="1">
          <a:off x="13512800" y="2793516"/>
          <a:ext cx="889000" cy="27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16994</xdr:rowOff>
    </xdr:from>
    <xdr:to>
      <xdr:col>21</xdr:col>
      <xdr:colOff>50800</xdr:colOff>
      <xdr:row>15</xdr:row>
      <xdr:rowOff>118594</xdr:rowOff>
    </xdr:to>
    <xdr:sp macro="" textlink="">
      <xdr:nvSpPr>
        <xdr:cNvPr id="452" name="フローチャート : 判断 451"/>
        <xdr:cNvSpPr/>
      </xdr:nvSpPr>
      <xdr:spPr>
        <a:xfrm>
          <a:off x="14351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128771</xdr:rowOff>
    </xdr:from>
    <xdr:ext cx="762000" cy="259045"/>
    <xdr:sp macro="" textlink="">
      <xdr:nvSpPr>
        <xdr:cNvPr id="453" name="テキスト ボックス 452"/>
        <xdr:cNvSpPr txBox="1"/>
      </xdr:nvSpPr>
      <xdr:spPr>
        <a:xfrm>
          <a:off x="14020800" y="23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54" name="フローチャート : 判断 453"/>
        <xdr:cNvSpPr/>
      </xdr:nvSpPr>
      <xdr:spPr>
        <a:xfrm>
          <a:off x="13462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74524</xdr:rowOff>
    </xdr:from>
    <xdr:ext cx="762000" cy="259045"/>
    <xdr:sp macro="" textlink="">
      <xdr:nvSpPr>
        <xdr:cNvPr id="455" name="テキスト ボックス 454"/>
        <xdr:cNvSpPr txBox="1"/>
      </xdr:nvSpPr>
      <xdr:spPr>
        <a:xfrm>
          <a:off x="13131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13</xdr:row>
      <xdr:rowOff>138128</xdr:rowOff>
    </xdr:from>
    <xdr:to>
      <xdr:col>24</xdr:col>
      <xdr:colOff>609600</xdr:colOff>
      <xdr:row>14</xdr:row>
      <xdr:rowOff>68278</xdr:rowOff>
    </xdr:to>
    <xdr:sp macro="" textlink="">
      <xdr:nvSpPr>
        <xdr:cNvPr id="461" name="円/楕円 460"/>
        <xdr:cNvSpPr/>
      </xdr:nvSpPr>
      <xdr:spPr>
        <a:xfrm>
          <a:off x="16967200" y="236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59405</xdr:rowOff>
    </xdr:from>
    <xdr:ext cx="762000" cy="259045"/>
    <xdr:sp macro="" textlink="">
      <xdr:nvSpPr>
        <xdr:cNvPr id="462" name="将来負担の状況該当値テキスト"/>
        <xdr:cNvSpPr txBox="1"/>
      </xdr:nvSpPr>
      <xdr:spPr>
        <a:xfrm>
          <a:off x="17106900" y="228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156512</xdr:rowOff>
    </xdr:from>
    <xdr:to>
      <xdr:col>23</xdr:col>
      <xdr:colOff>457200</xdr:colOff>
      <xdr:row>14</xdr:row>
      <xdr:rowOff>86662</xdr:rowOff>
    </xdr:to>
    <xdr:sp macro="" textlink="">
      <xdr:nvSpPr>
        <xdr:cNvPr id="463" name="円/楕円 462"/>
        <xdr:cNvSpPr/>
      </xdr:nvSpPr>
      <xdr:spPr>
        <a:xfrm>
          <a:off x="16129000" y="238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96839</xdr:rowOff>
    </xdr:from>
    <xdr:ext cx="736600" cy="259045"/>
    <xdr:sp macro="" textlink="">
      <xdr:nvSpPr>
        <xdr:cNvPr id="464" name="テキスト ボックス 463"/>
        <xdr:cNvSpPr txBox="1"/>
      </xdr:nvSpPr>
      <xdr:spPr>
        <a:xfrm>
          <a:off x="15798800" y="2154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119259</xdr:rowOff>
    </xdr:from>
    <xdr:to>
      <xdr:col>22</xdr:col>
      <xdr:colOff>254000</xdr:colOff>
      <xdr:row>16</xdr:row>
      <xdr:rowOff>49409</xdr:rowOff>
    </xdr:to>
    <xdr:sp macro="" textlink="">
      <xdr:nvSpPr>
        <xdr:cNvPr id="465" name="円/楕円 464"/>
        <xdr:cNvSpPr/>
      </xdr:nvSpPr>
      <xdr:spPr>
        <a:xfrm>
          <a:off x="15240000" y="269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34186</xdr:rowOff>
    </xdr:from>
    <xdr:ext cx="762000" cy="259045"/>
    <xdr:sp macro="" textlink="">
      <xdr:nvSpPr>
        <xdr:cNvPr id="466" name="テキスト ボックス 465"/>
        <xdr:cNvSpPr txBox="1"/>
      </xdr:nvSpPr>
      <xdr:spPr>
        <a:xfrm>
          <a:off x="14909800" y="27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170966</xdr:rowOff>
    </xdr:from>
    <xdr:to>
      <xdr:col>21</xdr:col>
      <xdr:colOff>50800</xdr:colOff>
      <xdr:row>16</xdr:row>
      <xdr:rowOff>101116</xdr:rowOff>
    </xdr:to>
    <xdr:sp macro="" textlink="">
      <xdr:nvSpPr>
        <xdr:cNvPr id="467" name="円/楕円 466"/>
        <xdr:cNvSpPr/>
      </xdr:nvSpPr>
      <xdr:spPr>
        <a:xfrm>
          <a:off x="14351000" y="27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85893</xdr:rowOff>
    </xdr:from>
    <xdr:ext cx="762000" cy="259045"/>
    <xdr:sp macro="" textlink="">
      <xdr:nvSpPr>
        <xdr:cNvPr id="468" name="テキスト ボックス 467"/>
        <xdr:cNvSpPr txBox="1"/>
      </xdr:nvSpPr>
      <xdr:spPr>
        <a:xfrm>
          <a:off x="14020800" y="282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100390</xdr:rowOff>
    </xdr:from>
    <xdr:to>
      <xdr:col>19</xdr:col>
      <xdr:colOff>533400</xdr:colOff>
      <xdr:row>18</xdr:row>
      <xdr:rowOff>30540</xdr:rowOff>
    </xdr:to>
    <xdr:sp macro="" textlink="">
      <xdr:nvSpPr>
        <xdr:cNvPr id="469" name="円/楕円 468"/>
        <xdr:cNvSpPr/>
      </xdr:nvSpPr>
      <xdr:spPr>
        <a:xfrm>
          <a:off x="13462000" y="301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15317</xdr:rowOff>
    </xdr:from>
    <xdr:ext cx="762000" cy="259045"/>
    <xdr:sp macro="" textlink="">
      <xdr:nvSpPr>
        <xdr:cNvPr id="470" name="テキスト ボックス 469"/>
        <xdr:cNvSpPr txBox="1"/>
      </xdr:nvSpPr>
      <xdr:spPr>
        <a:xfrm>
          <a:off x="13131800" y="31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8,483
8,443
82.01
5,306,250
4,944,856
208,681
2,991,300
4,277,446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9.1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人件費は平成２３年度と比較すると０．６ポイント下回っているが、前年度比０．１ポイント、類似団体と比較すると１．８ポイント上回っている。採用職員の増によるものと思われる。</a:t>
          </a:r>
          <a:endParaRPr lang="ja-JP" altLang="ja-JP" sz="1300">
            <a:effectLst/>
          </a:endParaRPr>
        </a:p>
        <a:p>
          <a:r>
            <a:rPr kumimoji="1" lang="ja-JP" altLang="ja-JP" sz="1300">
              <a:solidFill>
                <a:schemeClr val="dk1"/>
              </a:solidFill>
              <a:effectLst/>
              <a:latin typeface="+mn-lt"/>
              <a:ea typeface="+mn-ea"/>
              <a:cs typeface="+mn-cs"/>
            </a:rPr>
            <a:t>　今後は適切な定員管理により人件費の抑制に努める。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156718</xdr:rowOff>
    </xdr:from>
    <xdr:to>
      <xdr:col>7</xdr:col>
      <xdr:colOff>15875</xdr:colOff>
      <xdr:row>37</xdr:row>
      <xdr:rowOff>161290</xdr:rowOff>
    </xdr:to>
    <xdr:cxnSp macro="">
      <xdr:nvCxnSpPr>
        <xdr:cNvPr id="64" name="直線コネクタ 63"/>
        <xdr:cNvCxnSpPr/>
      </xdr:nvCxnSpPr>
      <xdr:spPr>
        <a:xfrm>
          <a:off x="3987800" y="65003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44721</xdr:rowOff>
    </xdr:from>
    <xdr:ext cx="762000" cy="259045"/>
    <xdr:sp macro="" textlink="">
      <xdr:nvSpPr>
        <xdr:cNvPr id="65" name="人件費平均値テキスト"/>
        <xdr:cNvSpPr txBox="1"/>
      </xdr:nvSpPr>
      <xdr:spPr>
        <a:xfrm>
          <a:off x="4914900" y="621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156718</xdr:rowOff>
    </xdr:from>
    <xdr:to>
      <xdr:col>5</xdr:col>
      <xdr:colOff>549275</xdr:colOff>
      <xdr:row>38</xdr:row>
      <xdr:rowOff>8128</xdr:rowOff>
    </xdr:to>
    <xdr:cxnSp macro="">
      <xdr:nvCxnSpPr>
        <xdr:cNvPr id="67" name="直線コネクタ 66"/>
        <xdr:cNvCxnSpPr/>
      </xdr:nvCxnSpPr>
      <xdr:spPr>
        <a:xfrm flipV="1">
          <a:off x="3098800" y="65003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69" name="テキスト ボックス 68"/>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165862</xdr:rowOff>
    </xdr:from>
    <xdr:to>
      <xdr:col>4</xdr:col>
      <xdr:colOff>346075</xdr:colOff>
      <xdr:row>38</xdr:row>
      <xdr:rowOff>8128</xdr:rowOff>
    </xdr:to>
    <xdr:cxnSp macro="">
      <xdr:nvCxnSpPr>
        <xdr:cNvPr id="70" name="直線コネクタ 69"/>
        <xdr:cNvCxnSpPr/>
      </xdr:nvCxnSpPr>
      <xdr:spPr>
        <a:xfrm>
          <a:off x="2209800" y="65095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103395</xdr:rowOff>
    </xdr:from>
    <xdr:ext cx="762000" cy="259045"/>
    <xdr:sp macro="" textlink="">
      <xdr:nvSpPr>
        <xdr:cNvPr id="72" name="テキスト ボックス 71"/>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165862</xdr:rowOff>
    </xdr:from>
    <xdr:to>
      <xdr:col>3</xdr:col>
      <xdr:colOff>142875</xdr:colOff>
      <xdr:row>38</xdr:row>
      <xdr:rowOff>17272</xdr:rowOff>
    </xdr:to>
    <xdr:cxnSp macro="">
      <xdr:nvCxnSpPr>
        <xdr:cNvPr id="73" name="直線コネクタ 72"/>
        <xdr:cNvCxnSpPr/>
      </xdr:nvCxnSpPr>
      <xdr:spPr>
        <a:xfrm flipV="1">
          <a:off x="1320800" y="65095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121683</xdr:rowOff>
    </xdr:from>
    <xdr:ext cx="762000" cy="259045"/>
    <xdr:sp macro="" textlink="">
      <xdr:nvSpPr>
        <xdr:cNvPr id="75" name="テキスト ボックス 74"/>
        <xdr:cNvSpPr txBox="1"/>
      </xdr:nvSpPr>
      <xdr:spPr>
        <a:xfrm>
          <a:off x="1828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110490</xdr:rowOff>
    </xdr:from>
    <xdr:to>
      <xdr:col>7</xdr:col>
      <xdr:colOff>66675</xdr:colOff>
      <xdr:row>38</xdr:row>
      <xdr:rowOff>40640</xdr:rowOff>
    </xdr:to>
    <xdr:sp macro="" textlink="">
      <xdr:nvSpPr>
        <xdr:cNvPr id="83" name="円/楕円 82"/>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82567</xdr:rowOff>
    </xdr:from>
    <xdr:ext cx="762000" cy="259045"/>
    <xdr:sp macro="" textlink="">
      <xdr:nvSpPr>
        <xdr:cNvPr id="84"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105918</xdr:rowOff>
    </xdr:from>
    <xdr:to>
      <xdr:col>5</xdr:col>
      <xdr:colOff>600075</xdr:colOff>
      <xdr:row>38</xdr:row>
      <xdr:rowOff>36068</xdr:rowOff>
    </xdr:to>
    <xdr:sp macro="" textlink="">
      <xdr:nvSpPr>
        <xdr:cNvPr id="85" name="円/楕円 84"/>
        <xdr:cNvSpPr/>
      </xdr:nvSpPr>
      <xdr:spPr>
        <a:xfrm>
          <a:off x="3937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20845</xdr:rowOff>
    </xdr:from>
    <xdr:ext cx="736600" cy="259045"/>
    <xdr:sp macro="" textlink="">
      <xdr:nvSpPr>
        <xdr:cNvPr id="86" name="テキスト ボックス 85"/>
        <xdr:cNvSpPr txBox="1"/>
      </xdr:nvSpPr>
      <xdr:spPr>
        <a:xfrm>
          <a:off x="3606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128778</xdr:rowOff>
    </xdr:from>
    <xdr:to>
      <xdr:col>4</xdr:col>
      <xdr:colOff>396875</xdr:colOff>
      <xdr:row>38</xdr:row>
      <xdr:rowOff>58928</xdr:rowOff>
    </xdr:to>
    <xdr:sp macro="" textlink="">
      <xdr:nvSpPr>
        <xdr:cNvPr id="87" name="円/楕円 86"/>
        <xdr:cNvSpPr/>
      </xdr:nvSpPr>
      <xdr:spPr>
        <a:xfrm>
          <a:off x="3048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43705</xdr:rowOff>
    </xdr:from>
    <xdr:ext cx="762000" cy="259045"/>
    <xdr:sp macro="" textlink="">
      <xdr:nvSpPr>
        <xdr:cNvPr id="88" name="テキスト ボックス 87"/>
        <xdr:cNvSpPr txBox="1"/>
      </xdr:nvSpPr>
      <xdr:spPr>
        <a:xfrm>
          <a:off x="2717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115062</xdr:rowOff>
    </xdr:from>
    <xdr:to>
      <xdr:col>3</xdr:col>
      <xdr:colOff>193675</xdr:colOff>
      <xdr:row>38</xdr:row>
      <xdr:rowOff>45212</xdr:rowOff>
    </xdr:to>
    <xdr:sp macro="" textlink="">
      <xdr:nvSpPr>
        <xdr:cNvPr id="89" name="円/楕円 88"/>
        <xdr:cNvSpPr/>
      </xdr:nvSpPr>
      <xdr:spPr>
        <a:xfrm>
          <a:off x="2159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29989</xdr:rowOff>
    </xdr:from>
    <xdr:ext cx="762000" cy="259045"/>
    <xdr:sp macro="" textlink="">
      <xdr:nvSpPr>
        <xdr:cNvPr id="90" name="テキスト ボックス 89"/>
        <xdr:cNvSpPr txBox="1"/>
      </xdr:nvSpPr>
      <xdr:spPr>
        <a:xfrm>
          <a:off x="1828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137922</xdr:rowOff>
    </xdr:from>
    <xdr:to>
      <xdr:col>1</xdr:col>
      <xdr:colOff>676275</xdr:colOff>
      <xdr:row>38</xdr:row>
      <xdr:rowOff>68072</xdr:rowOff>
    </xdr:to>
    <xdr:sp macro="" textlink="">
      <xdr:nvSpPr>
        <xdr:cNvPr id="91" name="円/楕円 90"/>
        <xdr:cNvSpPr/>
      </xdr:nvSpPr>
      <xdr:spPr>
        <a:xfrm>
          <a:off x="1270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52849</xdr:rowOff>
    </xdr:from>
    <xdr:ext cx="762000" cy="259045"/>
    <xdr:sp macro="" textlink="">
      <xdr:nvSpPr>
        <xdr:cNvPr id="92" name="テキスト ボックス 91"/>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物件費は類似団体と比較すると０．２ポイント、平成２３年度と比較すると４．０ポイント上回っているが、前年度と比較すると０．２ポイント減少した。</a:t>
          </a:r>
          <a:endParaRPr lang="ja-JP" altLang="ja-JP" sz="1300">
            <a:effectLst/>
          </a:endParaRPr>
        </a:p>
        <a:p>
          <a:r>
            <a:rPr kumimoji="1" lang="ja-JP" altLang="ja-JP" sz="1300">
              <a:solidFill>
                <a:schemeClr val="dk1"/>
              </a:solidFill>
              <a:effectLst/>
              <a:latin typeface="+mn-lt"/>
              <a:ea typeface="+mn-ea"/>
              <a:cs typeface="+mn-cs"/>
            </a:rPr>
            <a:t>　要因としては、昨年度までに基幹系システム改修等により増加したが、今年度は住民情報システム賃貸借の減等により減少したものである。</a:t>
          </a:r>
          <a:endParaRPr lang="ja-JP" altLang="ja-JP" sz="1300">
            <a:effectLst/>
          </a:endParaRPr>
        </a:p>
        <a:p>
          <a:r>
            <a:rPr kumimoji="1" lang="ja-JP" altLang="ja-JP" sz="1300">
              <a:solidFill>
                <a:schemeClr val="dk1"/>
              </a:solidFill>
              <a:effectLst/>
              <a:latin typeface="+mn-lt"/>
              <a:ea typeface="+mn-ea"/>
              <a:cs typeface="+mn-cs"/>
            </a:rPr>
            <a:t>今後も引き続き事務事業の見直しなどにより経費の縮減に努めていく。</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142240</xdr:rowOff>
    </xdr:from>
    <xdr:to>
      <xdr:col>24</xdr:col>
      <xdr:colOff>31750</xdr:colOff>
      <xdr:row>16</xdr:row>
      <xdr:rowOff>157480</xdr:rowOff>
    </xdr:to>
    <xdr:cxnSp macro="">
      <xdr:nvCxnSpPr>
        <xdr:cNvPr id="125" name="直線コネクタ 124"/>
        <xdr:cNvCxnSpPr/>
      </xdr:nvCxnSpPr>
      <xdr:spPr>
        <a:xfrm flipV="1">
          <a:off x="15671800" y="28854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92727</xdr:rowOff>
    </xdr:from>
    <xdr:ext cx="762000" cy="259045"/>
    <xdr:sp macro="" textlink="">
      <xdr:nvSpPr>
        <xdr:cNvPr id="126"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130810</xdr:rowOff>
    </xdr:from>
    <xdr:to>
      <xdr:col>22</xdr:col>
      <xdr:colOff>565150</xdr:colOff>
      <xdr:row>16</xdr:row>
      <xdr:rowOff>157480</xdr:rowOff>
    </xdr:to>
    <xdr:cxnSp macro="">
      <xdr:nvCxnSpPr>
        <xdr:cNvPr id="128" name="直線コネクタ 127"/>
        <xdr:cNvCxnSpPr/>
      </xdr:nvCxnSpPr>
      <xdr:spPr>
        <a:xfrm>
          <a:off x="14782800" y="27025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29" name="フローチャート : 判断 128"/>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8907</xdr:rowOff>
    </xdr:from>
    <xdr:ext cx="736600" cy="259045"/>
    <xdr:sp macro="" textlink="">
      <xdr:nvSpPr>
        <xdr:cNvPr id="130" name="テキスト ボックス 129"/>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77470</xdr:rowOff>
    </xdr:from>
    <xdr:to>
      <xdr:col>21</xdr:col>
      <xdr:colOff>361950</xdr:colOff>
      <xdr:row>15</xdr:row>
      <xdr:rowOff>130810</xdr:rowOff>
    </xdr:to>
    <xdr:cxnSp macro="">
      <xdr:nvCxnSpPr>
        <xdr:cNvPr id="131" name="直線コネクタ 130"/>
        <xdr:cNvCxnSpPr/>
      </xdr:nvCxnSpPr>
      <xdr:spPr>
        <a:xfrm>
          <a:off x="13893800" y="2649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8890</xdr:rowOff>
    </xdr:from>
    <xdr:to>
      <xdr:col>20</xdr:col>
      <xdr:colOff>158750</xdr:colOff>
      <xdr:row>15</xdr:row>
      <xdr:rowOff>77470</xdr:rowOff>
    </xdr:to>
    <xdr:cxnSp macro="">
      <xdr:nvCxnSpPr>
        <xdr:cNvPr id="134" name="直線コネクタ 133"/>
        <xdr:cNvCxnSpPr/>
      </xdr:nvCxnSpPr>
      <xdr:spPr>
        <a:xfrm>
          <a:off x="13004800" y="2580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5" name="フローチャート : 判断 134"/>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6" name="テキスト ボックス 135"/>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91440</xdr:rowOff>
    </xdr:from>
    <xdr:to>
      <xdr:col>24</xdr:col>
      <xdr:colOff>82550</xdr:colOff>
      <xdr:row>17</xdr:row>
      <xdr:rowOff>21590</xdr:rowOff>
    </xdr:to>
    <xdr:sp macro="" textlink="">
      <xdr:nvSpPr>
        <xdr:cNvPr id="144" name="円/楕円 143"/>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63517</xdr:rowOff>
    </xdr:from>
    <xdr:ext cx="762000" cy="259045"/>
    <xdr:sp macro="" textlink="">
      <xdr:nvSpPr>
        <xdr:cNvPr id="145" name="物件費該当値テキスト"/>
        <xdr:cNvSpPr txBox="1"/>
      </xdr:nvSpPr>
      <xdr:spPr>
        <a:xfrm>
          <a:off x="165989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106680</xdr:rowOff>
    </xdr:from>
    <xdr:to>
      <xdr:col>22</xdr:col>
      <xdr:colOff>615950</xdr:colOff>
      <xdr:row>17</xdr:row>
      <xdr:rowOff>36830</xdr:rowOff>
    </xdr:to>
    <xdr:sp macro="" textlink="">
      <xdr:nvSpPr>
        <xdr:cNvPr id="146" name="円/楕円 145"/>
        <xdr:cNvSpPr/>
      </xdr:nvSpPr>
      <xdr:spPr>
        <a:xfrm>
          <a:off x="15621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47" name="テキスト ボックス 146"/>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80010</xdr:rowOff>
    </xdr:from>
    <xdr:to>
      <xdr:col>21</xdr:col>
      <xdr:colOff>412750</xdr:colOff>
      <xdr:row>16</xdr:row>
      <xdr:rowOff>10160</xdr:rowOff>
    </xdr:to>
    <xdr:sp macro="" textlink="">
      <xdr:nvSpPr>
        <xdr:cNvPr id="148" name="円/楕円 147"/>
        <xdr:cNvSpPr/>
      </xdr:nvSpPr>
      <xdr:spPr>
        <a:xfrm>
          <a:off x="14732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20337</xdr:rowOff>
    </xdr:from>
    <xdr:ext cx="762000" cy="259045"/>
    <xdr:sp macro="" textlink="">
      <xdr:nvSpPr>
        <xdr:cNvPr id="149" name="テキスト ボックス 148"/>
        <xdr:cNvSpPr txBox="1"/>
      </xdr:nvSpPr>
      <xdr:spPr>
        <a:xfrm>
          <a:off x="14401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26670</xdr:rowOff>
    </xdr:from>
    <xdr:to>
      <xdr:col>20</xdr:col>
      <xdr:colOff>209550</xdr:colOff>
      <xdr:row>15</xdr:row>
      <xdr:rowOff>128270</xdr:rowOff>
    </xdr:to>
    <xdr:sp macro="" textlink="">
      <xdr:nvSpPr>
        <xdr:cNvPr id="150" name="円/楕円 149"/>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138447</xdr:rowOff>
    </xdr:from>
    <xdr:ext cx="762000" cy="259045"/>
    <xdr:sp macro="" textlink="">
      <xdr:nvSpPr>
        <xdr:cNvPr id="151" name="テキスト ボックス 150"/>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129540</xdr:rowOff>
    </xdr:from>
    <xdr:to>
      <xdr:col>19</xdr:col>
      <xdr:colOff>6350</xdr:colOff>
      <xdr:row>15</xdr:row>
      <xdr:rowOff>59690</xdr:rowOff>
    </xdr:to>
    <xdr:sp macro="" textlink="">
      <xdr:nvSpPr>
        <xdr:cNvPr id="152" name="円/楕円 151"/>
        <xdr:cNvSpPr/>
      </xdr:nvSpPr>
      <xdr:spPr>
        <a:xfrm>
          <a:off x="12954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69867</xdr:rowOff>
    </xdr:from>
    <xdr:ext cx="762000" cy="259045"/>
    <xdr:sp macro="" textlink="">
      <xdr:nvSpPr>
        <xdr:cNvPr id="153" name="テキスト ボックス 152"/>
        <xdr:cNvSpPr txBox="1"/>
      </xdr:nvSpPr>
      <xdr:spPr>
        <a:xfrm>
          <a:off x="12623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扶助費は類似団体と比較すると１．４ポイント上回っており、前年度と比較しても０．１ポイント上回っている。障害者自立支援費並びに医療給付費等の増によるものと思われる。</a:t>
          </a:r>
          <a:endParaRPr lang="ja-JP" altLang="ja-JP" sz="1300">
            <a:effectLst/>
          </a:endParaRPr>
        </a:p>
        <a:p>
          <a:r>
            <a:rPr kumimoji="1" lang="ja-JP" altLang="ja-JP" sz="1300">
              <a:solidFill>
                <a:schemeClr val="dk1"/>
              </a:solidFill>
              <a:effectLst/>
              <a:latin typeface="+mn-lt"/>
              <a:ea typeface="+mn-ea"/>
              <a:cs typeface="+mn-cs"/>
            </a:rPr>
            <a:t>　今後も高齢化による医療給付費、障害者自立支援費の増が見込まれることから、給付の適正化を図り、保健指導の充実により上昇傾向に歯止めをかけるように努める。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50800</xdr:rowOff>
    </xdr:from>
    <xdr:to>
      <xdr:col>7</xdr:col>
      <xdr:colOff>15875</xdr:colOff>
      <xdr:row>57</xdr:row>
      <xdr:rowOff>69850</xdr:rowOff>
    </xdr:to>
    <xdr:cxnSp macro="">
      <xdr:nvCxnSpPr>
        <xdr:cNvPr id="186" name="直線コネクタ 185"/>
        <xdr:cNvCxnSpPr/>
      </xdr:nvCxnSpPr>
      <xdr:spPr>
        <a:xfrm>
          <a:off x="3987800" y="9823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12700</xdr:rowOff>
    </xdr:from>
    <xdr:to>
      <xdr:col>5</xdr:col>
      <xdr:colOff>549275</xdr:colOff>
      <xdr:row>57</xdr:row>
      <xdr:rowOff>50800</xdr:rowOff>
    </xdr:to>
    <xdr:cxnSp macro="">
      <xdr:nvCxnSpPr>
        <xdr:cNvPr id="189" name="直線コネクタ 188"/>
        <xdr:cNvCxnSpPr/>
      </xdr:nvCxnSpPr>
      <xdr:spPr>
        <a:xfrm>
          <a:off x="3098800" y="9785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1" name="テキスト ボックス 190"/>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57</xdr:row>
      <xdr:rowOff>12700</xdr:rowOff>
    </xdr:to>
    <xdr:cxnSp macro="">
      <xdr:nvCxnSpPr>
        <xdr:cNvPr id="192" name="直線コネクタ 191"/>
        <xdr:cNvCxnSpPr/>
      </xdr:nvCxnSpPr>
      <xdr:spPr>
        <a:xfrm>
          <a:off x="2209800" y="9652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3" name="フローチャート : 判断 192"/>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94" name="テキスト ボックス 193"/>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165100</xdr:rowOff>
    </xdr:from>
    <xdr:to>
      <xdr:col>3</xdr:col>
      <xdr:colOff>142875</xdr:colOff>
      <xdr:row>56</xdr:row>
      <xdr:rowOff>50800</xdr:rowOff>
    </xdr:to>
    <xdr:cxnSp macro="">
      <xdr:nvCxnSpPr>
        <xdr:cNvPr id="195" name="直線コネクタ 194"/>
        <xdr:cNvCxnSpPr/>
      </xdr:nvCxnSpPr>
      <xdr:spPr>
        <a:xfrm>
          <a:off x="1320800" y="9594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6" name="フローチャート : 判断 195"/>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7" name="テキスト ボックス 196"/>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199" name="テキスト ボックス 198"/>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5" name="円/楕円 204"/>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06"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0</xdr:rowOff>
    </xdr:from>
    <xdr:to>
      <xdr:col>5</xdr:col>
      <xdr:colOff>600075</xdr:colOff>
      <xdr:row>57</xdr:row>
      <xdr:rowOff>101600</xdr:rowOff>
    </xdr:to>
    <xdr:sp macro="" textlink="">
      <xdr:nvSpPr>
        <xdr:cNvPr id="207" name="円/楕円 206"/>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86377</xdr:rowOff>
    </xdr:from>
    <xdr:ext cx="736600" cy="259045"/>
    <xdr:sp macro="" textlink="">
      <xdr:nvSpPr>
        <xdr:cNvPr id="208" name="テキスト ボックス 207"/>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133350</xdr:rowOff>
    </xdr:from>
    <xdr:to>
      <xdr:col>4</xdr:col>
      <xdr:colOff>396875</xdr:colOff>
      <xdr:row>57</xdr:row>
      <xdr:rowOff>63500</xdr:rowOff>
    </xdr:to>
    <xdr:sp macro="" textlink="">
      <xdr:nvSpPr>
        <xdr:cNvPr id="209" name="円/楕円 208"/>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48277</xdr:rowOff>
    </xdr:from>
    <xdr:ext cx="762000" cy="259045"/>
    <xdr:sp macro="" textlink="">
      <xdr:nvSpPr>
        <xdr:cNvPr id="210" name="テキスト ボックス 209"/>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1" name="円/楕円 210"/>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12" name="テキスト ボックス 211"/>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13" name="円/楕円 212"/>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14" name="テキスト ボックス 213"/>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その他は類似団体と比較して４．７ポイント上回っているが、平成２３年度と比較すると３．８ポイント、前年度比２．７ポイント減少した。　</a:t>
          </a:r>
          <a:endParaRPr lang="ja-JP" altLang="ja-JP" sz="1300">
            <a:effectLst/>
          </a:endParaRPr>
        </a:p>
        <a:p>
          <a:r>
            <a:rPr kumimoji="1" lang="ja-JP" altLang="ja-JP" sz="1300">
              <a:solidFill>
                <a:schemeClr val="dk1"/>
              </a:solidFill>
              <a:effectLst/>
              <a:latin typeface="+mn-lt"/>
              <a:ea typeface="+mn-ea"/>
              <a:cs typeface="+mn-cs"/>
            </a:rPr>
            <a:t>　要因としては、各種特別会計への繰出金の減によるものであるが、国民健康保険特別会計への繰出金は増加傾向にあり、保健事業並びに予防事業の充実等により給付費の抑制に努める。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134620</xdr:rowOff>
    </xdr:from>
    <xdr:to>
      <xdr:col>24</xdr:col>
      <xdr:colOff>31750</xdr:colOff>
      <xdr:row>59</xdr:row>
      <xdr:rowOff>168910</xdr:rowOff>
    </xdr:to>
    <xdr:cxnSp macro="">
      <xdr:nvCxnSpPr>
        <xdr:cNvPr id="247" name="直線コネクタ 246"/>
        <xdr:cNvCxnSpPr/>
      </xdr:nvCxnSpPr>
      <xdr:spPr>
        <a:xfrm flipV="1">
          <a:off x="15671800" y="1007872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127000</xdr:rowOff>
    </xdr:from>
    <xdr:to>
      <xdr:col>22</xdr:col>
      <xdr:colOff>565150</xdr:colOff>
      <xdr:row>59</xdr:row>
      <xdr:rowOff>168910</xdr:rowOff>
    </xdr:to>
    <xdr:cxnSp macro="">
      <xdr:nvCxnSpPr>
        <xdr:cNvPr id="250" name="直線コネクタ 249"/>
        <xdr:cNvCxnSpPr/>
      </xdr:nvCxnSpPr>
      <xdr:spPr>
        <a:xfrm>
          <a:off x="14782800" y="100711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2" name="テキスト ボックス 251"/>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127000</xdr:rowOff>
    </xdr:from>
    <xdr:to>
      <xdr:col>21</xdr:col>
      <xdr:colOff>361950</xdr:colOff>
      <xdr:row>59</xdr:row>
      <xdr:rowOff>31750</xdr:rowOff>
    </xdr:to>
    <xdr:cxnSp macro="">
      <xdr:nvCxnSpPr>
        <xdr:cNvPr id="253" name="直線コネクタ 252"/>
        <xdr:cNvCxnSpPr/>
      </xdr:nvCxnSpPr>
      <xdr:spPr>
        <a:xfrm flipV="1">
          <a:off x="13893800" y="1007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4" name="フローチャート : 判断 253"/>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55" name="テキスト ボックス 254"/>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31750</xdr:rowOff>
    </xdr:from>
    <xdr:to>
      <xdr:col>20</xdr:col>
      <xdr:colOff>158750</xdr:colOff>
      <xdr:row>60</xdr:row>
      <xdr:rowOff>81280</xdr:rowOff>
    </xdr:to>
    <xdr:cxnSp macro="">
      <xdr:nvCxnSpPr>
        <xdr:cNvPr id="256" name="直線コネクタ 255"/>
        <xdr:cNvCxnSpPr/>
      </xdr:nvCxnSpPr>
      <xdr:spPr>
        <a:xfrm flipV="1">
          <a:off x="13004800" y="101473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7" name="フローチャート : 判断 256"/>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58" name="テキスト ボックス 257"/>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9" name="フローチャート : 判断 258"/>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60" name="テキスト ボックス 259"/>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83820</xdr:rowOff>
    </xdr:from>
    <xdr:to>
      <xdr:col>24</xdr:col>
      <xdr:colOff>82550</xdr:colOff>
      <xdr:row>59</xdr:row>
      <xdr:rowOff>13970</xdr:rowOff>
    </xdr:to>
    <xdr:sp macro="" textlink="">
      <xdr:nvSpPr>
        <xdr:cNvPr id="266" name="円/楕円 265"/>
        <xdr:cNvSpPr/>
      </xdr:nvSpPr>
      <xdr:spPr>
        <a:xfrm>
          <a:off x="164592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55897</xdr:rowOff>
    </xdr:from>
    <xdr:ext cx="762000" cy="259045"/>
    <xdr:sp macro="" textlink="">
      <xdr:nvSpPr>
        <xdr:cNvPr id="267" name="その他該当値テキスト"/>
        <xdr:cNvSpPr txBox="1"/>
      </xdr:nvSpPr>
      <xdr:spPr>
        <a:xfrm>
          <a:off x="165989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118110</xdr:rowOff>
    </xdr:from>
    <xdr:to>
      <xdr:col>22</xdr:col>
      <xdr:colOff>615950</xdr:colOff>
      <xdr:row>60</xdr:row>
      <xdr:rowOff>48260</xdr:rowOff>
    </xdr:to>
    <xdr:sp macro="" textlink="">
      <xdr:nvSpPr>
        <xdr:cNvPr id="268" name="円/楕円 267"/>
        <xdr:cNvSpPr/>
      </xdr:nvSpPr>
      <xdr:spPr>
        <a:xfrm>
          <a:off x="15621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33037</xdr:rowOff>
    </xdr:from>
    <xdr:ext cx="736600" cy="259045"/>
    <xdr:sp macro="" textlink="">
      <xdr:nvSpPr>
        <xdr:cNvPr id="269" name="テキスト ボックス 268"/>
        <xdr:cNvSpPr txBox="1"/>
      </xdr:nvSpPr>
      <xdr:spPr>
        <a:xfrm>
          <a:off x="15290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76200</xdr:rowOff>
    </xdr:from>
    <xdr:to>
      <xdr:col>21</xdr:col>
      <xdr:colOff>412750</xdr:colOff>
      <xdr:row>59</xdr:row>
      <xdr:rowOff>6350</xdr:rowOff>
    </xdr:to>
    <xdr:sp macro="" textlink="">
      <xdr:nvSpPr>
        <xdr:cNvPr id="270" name="円/楕円 269"/>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162577</xdr:rowOff>
    </xdr:from>
    <xdr:ext cx="762000" cy="259045"/>
    <xdr:sp macro="" textlink="">
      <xdr:nvSpPr>
        <xdr:cNvPr id="271" name="テキスト ボックス 270"/>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152400</xdr:rowOff>
    </xdr:from>
    <xdr:to>
      <xdr:col>20</xdr:col>
      <xdr:colOff>209550</xdr:colOff>
      <xdr:row>59</xdr:row>
      <xdr:rowOff>82550</xdr:rowOff>
    </xdr:to>
    <xdr:sp macro="" textlink="">
      <xdr:nvSpPr>
        <xdr:cNvPr id="272" name="円/楕円 271"/>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67327</xdr:rowOff>
    </xdr:from>
    <xdr:ext cx="762000" cy="259045"/>
    <xdr:sp macro="" textlink="">
      <xdr:nvSpPr>
        <xdr:cNvPr id="273" name="テキスト ボックス 272"/>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30480</xdr:rowOff>
    </xdr:from>
    <xdr:to>
      <xdr:col>19</xdr:col>
      <xdr:colOff>6350</xdr:colOff>
      <xdr:row>60</xdr:row>
      <xdr:rowOff>132080</xdr:rowOff>
    </xdr:to>
    <xdr:sp macro="" textlink="">
      <xdr:nvSpPr>
        <xdr:cNvPr id="274" name="円/楕円 273"/>
        <xdr:cNvSpPr/>
      </xdr:nvSpPr>
      <xdr:spPr>
        <a:xfrm>
          <a:off x="12954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116857</xdr:rowOff>
    </xdr:from>
    <xdr:ext cx="762000" cy="259045"/>
    <xdr:sp macro="" textlink="">
      <xdr:nvSpPr>
        <xdr:cNvPr id="275" name="テキスト ボックス 274"/>
        <xdr:cNvSpPr txBox="1"/>
      </xdr:nvSpPr>
      <xdr:spPr>
        <a:xfrm>
          <a:off x="12623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補助費等は平成２３年度と比較すると０．６ポイント減少したが、前年度と比較すると２．２ポイント、類似団体と比較すると０．４ポイント上回っている。</a:t>
          </a:r>
          <a:endParaRPr lang="ja-JP" altLang="ja-JP" sz="1300">
            <a:effectLst/>
          </a:endParaRPr>
        </a:p>
        <a:p>
          <a:r>
            <a:rPr kumimoji="1" lang="ja-JP" altLang="ja-JP" sz="1300">
              <a:solidFill>
                <a:schemeClr val="dk1"/>
              </a:solidFill>
              <a:effectLst/>
              <a:latin typeface="+mn-lt"/>
              <a:ea typeface="+mn-ea"/>
              <a:cs typeface="+mn-cs"/>
            </a:rPr>
            <a:t>　要因としては、一部事務組合負担金の増等によるものである。</a:t>
          </a:r>
          <a:endParaRPr lang="ja-JP" altLang="ja-JP" sz="1300">
            <a:effectLst/>
          </a:endParaRPr>
        </a:p>
        <a:p>
          <a:r>
            <a:rPr kumimoji="1" lang="ja-JP" altLang="ja-JP" sz="1300">
              <a:solidFill>
                <a:schemeClr val="dk1"/>
              </a:solidFill>
              <a:effectLst/>
              <a:latin typeface="+mn-lt"/>
              <a:ea typeface="+mn-ea"/>
              <a:cs typeface="+mn-cs"/>
            </a:rPr>
            <a:t>　今後、補助金交付にあたっては、補助金対象団体の実施事業を精査し、補助金の適正交付に努める。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140716</xdr:rowOff>
    </xdr:from>
    <xdr:to>
      <xdr:col>24</xdr:col>
      <xdr:colOff>31750</xdr:colOff>
      <xdr:row>37</xdr:row>
      <xdr:rowOff>69850</xdr:rowOff>
    </xdr:to>
    <xdr:cxnSp macro="">
      <xdr:nvCxnSpPr>
        <xdr:cNvPr id="305" name="直線コネクタ 304"/>
        <xdr:cNvCxnSpPr/>
      </xdr:nvCxnSpPr>
      <xdr:spPr>
        <a:xfrm>
          <a:off x="15671800" y="631291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17289</xdr:rowOff>
    </xdr:from>
    <xdr:ext cx="762000" cy="259045"/>
    <xdr:sp macro="" textlink="">
      <xdr:nvSpPr>
        <xdr:cNvPr id="306"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136144</xdr:rowOff>
    </xdr:from>
    <xdr:to>
      <xdr:col>22</xdr:col>
      <xdr:colOff>565150</xdr:colOff>
      <xdr:row>36</xdr:row>
      <xdr:rowOff>140716</xdr:rowOff>
    </xdr:to>
    <xdr:cxnSp macro="">
      <xdr:nvCxnSpPr>
        <xdr:cNvPr id="308" name="直線コネクタ 307"/>
        <xdr:cNvCxnSpPr/>
      </xdr:nvCxnSpPr>
      <xdr:spPr>
        <a:xfrm>
          <a:off x="14782800" y="6308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9" name="フローチャート :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10" name="テキスト ボックス 309"/>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94996</xdr:rowOff>
    </xdr:from>
    <xdr:to>
      <xdr:col>21</xdr:col>
      <xdr:colOff>361950</xdr:colOff>
      <xdr:row>36</xdr:row>
      <xdr:rowOff>136144</xdr:rowOff>
    </xdr:to>
    <xdr:cxnSp macro="">
      <xdr:nvCxnSpPr>
        <xdr:cNvPr id="311" name="直線コネクタ 310"/>
        <xdr:cNvCxnSpPr/>
      </xdr:nvCxnSpPr>
      <xdr:spPr>
        <a:xfrm>
          <a:off x="13893800" y="6267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2" name="フローチャート : 判断 311"/>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3" name="テキスト ボックス 312"/>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94996</xdr:rowOff>
    </xdr:from>
    <xdr:to>
      <xdr:col>20</xdr:col>
      <xdr:colOff>158750</xdr:colOff>
      <xdr:row>37</xdr:row>
      <xdr:rowOff>97282</xdr:rowOff>
    </xdr:to>
    <xdr:cxnSp macro="">
      <xdr:nvCxnSpPr>
        <xdr:cNvPr id="314" name="直線コネクタ 313"/>
        <xdr:cNvCxnSpPr/>
      </xdr:nvCxnSpPr>
      <xdr:spPr>
        <a:xfrm flipV="1">
          <a:off x="13004800" y="626719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5" name="フローチャート : 判断 314"/>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6" name="テキスト ボックス 315"/>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7" name="フローチャート : 判断 316"/>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71391</xdr:rowOff>
    </xdr:from>
    <xdr:ext cx="762000" cy="259045"/>
    <xdr:sp macro="" textlink="">
      <xdr:nvSpPr>
        <xdr:cNvPr id="318" name="テキスト ボックス 317"/>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24" name="円/楕円 323"/>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162577</xdr:rowOff>
    </xdr:from>
    <xdr:ext cx="762000" cy="259045"/>
    <xdr:sp macro="" textlink="">
      <xdr:nvSpPr>
        <xdr:cNvPr id="325"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89916</xdr:rowOff>
    </xdr:from>
    <xdr:to>
      <xdr:col>22</xdr:col>
      <xdr:colOff>615950</xdr:colOff>
      <xdr:row>37</xdr:row>
      <xdr:rowOff>20066</xdr:rowOff>
    </xdr:to>
    <xdr:sp macro="" textlink="">
      <xdr:nvSpPr>
        <xdr:cNvPr id="326" name="円/楕円 325"/>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27" name="テキスト ボックス 326"/>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85344</xdr:rowOff>
    </xdr:from>
    <xdr:to>
      <xdr:col>21</xdr:col>
      <xdr:colOff>412750</xdr:colOff>
      <xdr:row>37</xdr:row>
      <xdr:rowOff>15494</xdr:rowOff>
    </xdr:to>
    <xdr:sp macro="" textlink="">
      <xdr:nvSpPr>
        <xdr:cNvPr id="328" name="円/楕円 327"/>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29" name="テキスト ボックス 328"/>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44196</xdr:rowOff>
    </xdr:from>
    <xdr:to>
      <xdr:col>20</xdr:col>
      <xdr:colOff>209550</xdr:colOff>
      <xdr:row>36</xdr:row>
      <xdr:rowOff>145796</xdr:rowOff>
    </xdr:to>
    <xdr:sp macro="" textlink="">
      <xdr:nvSpPr>
        <xdr:cNvPr id="330" name="円/楕円 329"/>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31" name="テキスト ボックス 330"/>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46482</xdr:rowOff>
    </xdr:from>
    <xdr:to>
      <xdr:col>19</xdr:col>
      <xdr:colOff>6350</xdr:colOff>
      <xdr:row>37</xdr:row>
      <xdr:rowOff>148082</xdr:rowOff>
    </xdr:to>
    <xdr:sp macro="" textlink="">
      <xdr:nvSpPr>
        <xdr:cNvPr id="332" name="円/楕円 331"/>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132859</xdr:rowOff>
    </xdr:from>
    <xdr:ext cx="762000" cy="259045"/>
    <xdr:sp macro="" textlink="">
      <xdr:nvSpPr>
        <xdr:cNvPr id="333" name="テキスト ボックス 332"/>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は類似団体と比較すると２．１ポイント、平成２３年度と比較しても０．９ポイント減となっているが、前年度比０．４ポイント増となっている。統合小学校関連施設整備に伴う元利償還金の増によるものと思われる。</a:t>
          </a:r>
          <a:endParaRPr lang="ja-JP" altLang="ja-JP" sz="1300">
            <a:effectLst/>
          </a:endParaRPr>
        </a:p>
        <a:p>
          <a:r>
            <a:rPr kumimoji="1" lang="ja-JP" altLang="ja-JP" sz="1300">
              <a:solidFill>
                <a:schemeClr val="dk1"/>
              </a:solidFill>
              <a:effectLst/>
              <a:latin typeface="+mn-lt"/>
              <a:ea typeface="+mn-ea"/>
              <a:cs typeface="+mn-cs"/>
            </a:rPr>
            <a:t>　今後、地方債の新規発行抑制を図り、財政の健全性の維持に努める。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138430</xdr:rowOff>
    </xdr:from>
    <xdr:to>
      <xdr:col>7</xdr:col>
      <xdr:colOff>15875</xdr:colOff>
      <xdr:row>75</xdr:row>
      <xdr:rowOff>153670</xdr:rowOff>
    </xdr:to>
    <xdr:cxnSp macro="">
      <xdr:nvCxnSpPr>
        <xdr:cNvPr id="365" name="直線コネクタ 364"/>
        <xdr:cNvCxnSpPr/>
      </xdr:nvCxnSpPr>
      <xdr:spPr>
        <a:xfrm>
          <a:off x="3987800" y="12997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154957</xdr:rowOff>
    </xdr:from>
    <xdr:ext cx="762000" cy="259045"/>
    <xdr:sp macro="" textlink="">
      <xdr:nvSpPr>
        <xdr:cNvPr id="366" name="公債費平均値テキスト"/>
        <xdr:cNvSpPr txBox="1"/>
      </xdr:nvSpPr>
      <xdr:spPr>
        <a:xfrm>
          <a:off x="4914900" y="1301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138430</xdr:rowOff>
    </xdr:from>
    <xdr:to>
      <xdr:col>5</xdr:col>
      <xdr:colOff>549275</xdr:colOff>
      <xdr:row>75</xdr:row>
      <xdr:rowOff>142240</xdr:rowOff>
    </xdr:to>
    <xdr:cxnSp macro="">
      <xdr:nvCxnSpPr>
        <xdr:cNvPr id="368" name="直線コネクタ 367"/>
        <xdr:cNvCxnSpPr/>
      </xdr:nvCxnSpPr>
      <xdr:spPr>
        <a:xfrm flipV="1">
          <a:off x="3098800" y="12997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9" name="フローチャート : 判断 368"/>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158766</xdr:rowOff>
    </xdr:from>
    <xdr:ext cx="736600" cy="259045"/>
    <xdr:sp macro="" textlink="">
      <xdr:nvSpPr>
        <xdr:cNvPr id="370" name="テキスト ボックス 369"/>
        <xdr:cNvSpPr txBox="1"/>
      </xdr:nvSpPr>
      <xdr:spPr>
        <a:xfrm>
          <a:off x="3606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142240</xdr:rowOff>
    </xdr:from>
    <xdr:to>
      <xdr:col>4</xdr:col>
      <xdr:colOff>346075</xdr:colOff>
      <xdr:row>75</xdr:row>
      <xdr:rowOff>146050</xdr:rowOff>
    </xdr:to>
    <xdr:cxnSp macro="">
      <xdr:nvCxnSpPr>
        <xdr:cNvPr id="371" name="直線コネクタ 370"/>
        <xdr:cNvCxnSpPr/>
      </xdr:nvCxnSpPr>
      <xdr:spPr>
        <a:xfrm flipV="1">
          <a:off x="2209800" y="130009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2" name="フローチャート : 判断 371"/>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2557</xdr:rowOff>
    </xdr:from>
    <xdr:ext cx="762000" cy="259045"/>
    <xdr:sp macro="" textlink="">
      <xdr:nvSpPr>
        <xdr:cNvPr id="373" name="テキスト ボックス 372"/>
        <xdr:cNvSpPr txBox="1"/>
      </xdr:nvSpPr>
      <xdr:spPr>
        <a:xfrm>
          <a:off x="2717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146050</xdr:rowOff>
    </xdr:from>
    <xdr:to>
      <xdr:col>3</xdr:col>
      <xdr:colOff>142875</xdr:colOff>
      <xdr:row>76</xdr:row>
      <xdr:rowOff>16511</xdr:rowOff>
    </xdr:to>
    <xdr:cxnSp macro="">
      <xdr:nvCxnSpPr>
        <xdr:cNvPr id="374" name="直線コネクタ 373"/>
        <xdr:cNvCxnSpPr/>
      </xdr:nvCxnSpPr>
      <xdr:spPr>
        <a:xfrm flipV="1">
          <a:off x="1320800" y="130048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5" name="フローチャート : 判断 374"/>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6" name="テキスト ボックス 375"/>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7" name="フローチャート : 判断 376"/>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40657</xdr:rowOff>
    </xdr:from>
    <xdr:ext cx="762000" cy="259045"/>
    <xdr:sp macro="" textlink="">
      <xdr:nvSpPr>
        <xdr:cNvPr id="378" name="テキスト ボックス 377"/>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102870</xdr:rowOff>
    </xdr:from>
    <xdr:to>
      <xdr:col>7</xdr:col>
      <xdr:colOff>66675</xdr:colOff>
      <xdr:row>76</xdr:row>
      <xdr:rowOff>33020</xdr:rowOff>
    </xdr:to>
    <xdr:sp macro="" textlink="">
      <xdr:nvSpPr>
        <xdr:cNvPr id="384" name="円/楕円 383"/>
        <xdr:cNvSpPr/>
      </xdr:nvSpPr>
      <xdr:spPr>
        <a:xfrm>
          <a:off x="4775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119397</xdr:rowOff>
    </xdr:from>
    <xdr:ext cx="762000" cy="259045"/>
    <xdr:sp macro="" textlink="">
      <xdr:nvSpPr>
        <xdr:cNvPr id="385" name="公債費該当値テキスト"/>
        <xdr:cNvSpPr txBox="1"/>
      </xdr:nvSpPr>
      <xdr:spPr>
        <a:xfrm>
          <a:off x="4914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87630</xdr:rowOff>
    </xdr:from>
    <xdr:to>
      <xdr:col>5</xdr:col>
      <xdr:colOff>600075</xdr:colOff>
      <xdr:row>76</xdr:row>
      <xdr:rowOff>17780</xdr:rowOff>
    </xdr:to>
    <xdr:sp macro="" textlink="">
      <xdr:nvSpPr>
        <xdr:cNvPr id="386" name="円/楕円 385"/>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27957</xdr:rowOff>
    </xdr:from>
    <xdr:ext cx="736600" cy="259045"/>
    <xdr:sp macro="" textlink="">
      <xdr:nvSpPr>
        <xdr:cNvPr id="387" name="テキスト ボックス 386"/>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91440</xdr:rowOff>
    </xdr:from>
    <xdr:to>
      <xdr:col>4</xdr:col>
      <xdr:colOff>396875</xdr:colOff>
      <xdr:row>76</xdr:row>
      <xdr:rowOff>21589</xdr:rowOff>
    </xdr:to>
    <xdr:sp macro="" textlink="">
      <xdr:nvSpPr>
        <xdr:cNvPr id="388" name="円/楕円 387"/>
        <xdr:cNvSpPr/>
      </xdr:nvSpPr>
      <xdr:spPr>
        <a:xfrm>
          <a:off x="3048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31767</xdr:rowOff>
    </xdr:from>
    <xdr:ext cx="762000" cy="259045"/>
    <xdr:sp macro="" textlink="">
      <xdr:nvSpPr>
        <xdr:cNvPr id="389" name="テキスト ボックス 388"/>
        <xdr:cNvSpPr txBox="1"/>
      </xdr:nvSpPr>
      <xdr:spPr>
        <a:xfrm>
          <a:off x="2717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95250</xdr:rowOff>
    </xdr:from>
    <xdr:to>
      <xdr:col>3</xdr:col>
      <xdr:colOff>193675</xdr:colOff>
      <xdr:row>76</xdr:row>
      <xdr:rowOff>25400</xdr:rowOff>
    </xdr:to>
    <xdr:sp macro="" textlink="">
      <xdr:nvSpPr>
        <xdr:cNvPr id="390" name="円/楕円 389"/>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35577</xdr:rowOff>
    </xdr:from>
    <xdr:ext cx="762000" cy="259045"/>
    <xdr:sp macro="" textlink="">
      <xdr:nvSpPr>
        <xdr:cNvPr id="391" name="テキスト ボックス 390"/>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137160</xdr:rowOff>
    </xdr:from>
    <xdr:to>
      <xdr:col>1</xdr:col>
      <xdr:colOff>676275</xdr:colOff>
      <xdr:row>76</xdr:row>
      <xdr:rowOff>67311</xdr:rowOff>
    </xdr:to>
    <xdr:sp macro="" textlink="">
      <xdr:nvSpPr>
        <xdr:cNvPr id="392" name="円/楕円 391"/>
        <xdr:cNvSpPr/>
      </xdr:nvSpPr>
      <xdr:spPr>
        <a:xfrm>
          <a:off x="1270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77487</xdr:rowOff>
    </xdr:from>
    <xdr:ext cx="762000" cy="259045"/>
    <xdr:sp macro="" textlink="">
      <xdr:nvSpPr>
        <xdr:cNvPr id="393" name="テキスト ボックス 392"/>
        <xdr:cNvSpPr txBox="1"/>
      </xdr:nvSpPr>
      <xdr:spPr>
        <a:xfrm>
          <a:off x="939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公債費以外は類似団体と比較すると８．５ポイント、平成２３年度と比較すると０．３ポイント上回っているが、前年度と比較すると０．５ポイント減少している。</a:t>
          </a:r>
          <a:endParaRPr lang="ja-JP" altLang="ja-JP" sz="1300">
            <a:effectLst/>
          </a:endParaRPr>
        </a:p>
        <a:p>
          <a:r>
            <a:rPr kumimoji="1" lang="ja-JP" altLang="ja-JP" sz="1300">
              <a:solidFill>
                <a:schemeClr val="dk1"/>
              </a:solidFill>
              <a:effectLst/>
              <a:latin typeface="+mn-lt"/>
              <a:ea typeface="+mn-ea"/>
              <a:cs typeface="+mn-cs"/>
            </a:rPr>
            <a:t>　要因としては、施設維持補修費の減等による維持補修費や介護給付費の減による各種特別会計への繰出金の減少によるものである。</a:t>
          </a:r>
          <a:endParaRPr lang="ja-JP" altLang="ja-JP" sz="1300">
            <a:effectLst/>
          </a:endParaRPr>
        </a:p>
        <a:p>
          <a:r>
            <a:rPr kumimoji="1" lang="ja-JP" altLang="ja-JP" sz="1300">
              <a:solidFill>
                <a:schemeClr val="dk1"/>
              </a:solidFill>
              <a:effectLst/>
              <a:latin typeface="+mn-lt"/>
              <a:ea typeface="+mn-ea"/>
              <a:cs typeface="+mn-cs"/>
            </a:rPr>
            <a:t>　今後も行財政改革を推進し、健全化に努める。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38826</xdr:rowOff>
    </xdr:from>
    <xdr:to>
      <xdr:col>24</xdr:col>
      <xdr:colOff>31750</xdr:colOff>
      <xdr:row>80</xdr:row>
      <xdr:rowOff>55155</xdr:rowOff>
    </xdr:to>
    <xdr:cxnSp macro="">
      <xdr:nvCxnSpPr>
        <xdr:cNvPr id="428" name="直線コネクタ 427"/>
        <xdr:cNvCxnSpPr/>
      </xdr:nvCxnSpPr>
      <xdr:spPr>
        <a:xfrm flipV="1">
          <a:off x="15671800" y="13754826"/>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69866</xdr:rowOff>
    </xdr:from>
    <xdr:ext cx="762000" cy="259045"/>
    <xdr:sp macro="" textlink="">
      <xdr:nvSpPr>
        <xdr:cNvPr id="429" name="公債費以外平均値テキスト"/>
        <xdr:cNvSpPr txBox="1"/>
      </xdr:nvSpPr>
      <xdr:spPr>
        <a:xfrm>
          <a:off x="16598900" y="13271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56787</xdr:rowOff>
    </xdr:from>
    <xdr:to>
      <xdr:col>22</xdr:col>
      <xdr:colOff>565150</xdr:colOff>
      <xdr:row>80</xdr:row>
      <xdr:rowOff>55155</xdr:rowOff>
    </xdr:to>
    <xdr:cxnSp macro="">
      <xdr:nvCxnSpPr>
        <xdr:cNvPr id="431" name="直線コネクタ 430"/>
        <xdr:cNvCxnSpPr/>
      </xdr:nvCxnSpPr>
      <xdr:spPr>
        <a:xfrm>
          <a:off x="14782800" y="13601337"/>
          <a:ext cx="8890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145522</xdr:rowOff>
    </xdr:from>
    <xdr:ext cx="736600" cy="259045"/>
    <xdr:sp macro="" textlink="">
      <xdr:nvSpPr>
        <xdr:cNvPr id="433" name="テキスト ボックス 432"/>
        <xdr:cNvSpPr txBox="1"/>
      </xdr:nvSpPr>
      <xdr:spPr>
        <a:xfrm>
          <a:off x="15290800" y="13175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4536</xdr:rowOff>
    </xdr:from>
    <xdr:to>
      <xdr:col>21</xdr:col>
      <xdr:colOff>361950</xdr:colOff>
      <xdr:row>79</xdr:row>
      <xdr:rowOff>56787</xdr:rowOff>
    </xdr:to>
    <xdr:cxnSp macro="">
      <xdr:nvCxnSpPr>
        <xdr:cNvPr id="434" name="直線コネクタ 433"/>
        <xdr:cNvCxnSpPr/>
      </xdr:nvCxnSpPr>
      <xdr:spPr>
        <a:xfrm>
          <a:off x="13893800" y="1354908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5" name="フローチャート : 判断 434"/>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63879</xdr:rowOff>
    </xdr:from>
    <xdr:ext cx="762000" cy="259045"/>
    <xdr:sp macro="" textlink="">
      <xdr:nvSpPr>
        <xdr:cNvPr id="436" name="テキスト ボックス 435"/>
        <xdr:cNvSpPr txBox="1"/>
      </xdr:nvSpPr>
      <xdr:spPr>
        <a:xfrm>
          <a:off x="14401800" y="130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4536</xdr:rowOff>
    </xdr:from>
    <xdr:to>
      <xdr:col>20</xdr:col>
      <xdr:colOff>158750</xdr:colOff>
      <xdr:row>80</xdr:row>
      <xdr:rowOff>29029</xdr:rowOff>
    </xdr:to>
    <xdr:cxnSp macro="">
      <xdr:nvCxnSpPr>
        <xdr:cNvPr id="437" name="直線コネクタ 436"/>
        <xdr:cNvCxnSpPr/>
      </xdr:nvCxnSpPr>
      <xdr:spPr>
        <a:xfrm flipV="1">
          <a:off x="13004800" y="13549086"/>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38" name="フローチャート : 判断 437"/>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54083</xdr:rowOff>
    </xdr:from>
    <xdr:ext cx="762000" cy="259045"/>
    <xdr:sp macro="" textlink="">
      <xdr:nvSpPr>
        <xdr:cNvPr id="439" name="テキスト ボックス 438"/>
        <xdr:cNvSpPr txBox="1"/>
      </xdr:nvSpPr>
      <xdr:spPr>
        <a:xfrm>
          <a:off x="13512800" y="130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40" name="フローチャート : 判断 439"/>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14895</xdr:rowOff>
    </xdr:from>
    <xdr:ext cx="762000" cy="259045"/>
    <xdr:sp macro="" textlink="">
      <xdr:nvSpPr>
        <xdr:cNvPr id="441" name="テキスト ボックス 440"/>
        <xdr:cNvSpPr txBox="1"/>
      </xdr:nvSpPr>
      <xdr:spPr>
        <a:xfrm>
          <a:off x="12623800" y="130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159476</xdr:rowOff>
    </xdr:from>
    <xdr:to>
      <xdr:col>24</xdr:col>
      <xdr:colOff>82550</xdr:colOff>
      <xdr:row>80</xdr:row>
      <xdr:rowOff>89626</xdr:rowOff>
    </xdr:to>
    <xdr:sp macro="" textlink="">
      <xdr:nvSpPr>
        <xdr:cNvPr id="447" name="円/楕円 446"/>
        <xdr:cNvSpPr/>
      </xdr:nvSpPr>
      <xdr:spPr>
        <a:xfrm>
          <a:off x="16459200" y="1370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131553</xdr:rowOff>
    </xdr:from>
    <xdr:ext cx="762000" cy="259045"/>
    <xdr:sp macro="" textlink="">
      <xdr:nvSpPr>
        <xdr:cNvPr id="448" name="公債費以外該当値テキスト"/>
        <xdr:cNvSpPr txBox="1"/>
      </xdr:nvSpPr>
      <xdr:spPr>
        <a:xfrm>
          <a:off x="16598900" y="1367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4355</xdr:rowOff>
    </xdr:from>
    <xdr:to>
      <xdr:col>22</xdr:col>
      <xdr:colOff>615950</xdr:colOff>
      <xdr:row>80</xdr:row>
      <xdr:rowOff>105955</xdr:rowOff>
    </xdr:to>
    <xdr:sp macro="" textlink="">
      <xdr:nvSpPr>
        <xdr:cNvPr id="449" name="円/楕円 448"/>
        <xdr:cNvSpPr/>
      </xdr:nvSpPr>
      <xdr:spPr>
        <a:xfrm>
          <a:off x="15621000" y="1372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90732</xdr:rowOff>
    </xdr:from>
    <xdr:ext cx="736600" cy="259045"/>
    <xdr:sp macro="" textlink="">
      <xdr:nvSpPr>
        <xdr:cNvPr id="450" name="テキスト ボックス 449"/>
        <xdr:cNvSpPr txBox="1"/>
      </xdr:nvSpPr>
      <xdr:spPr>
        <a:xfrm>
          <a:off x="15290800" y="13806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5987</xdr:rowOff>
    </xdr:from>
    <xdr:to>
      <xdr:col>21</xdr:col>
      <xdr:colOff>412750</xdr:colOff>
      <xdr:row>79</xdr:row>
      <xdr:rowOff>107587</xdr:rowOff>
    </xdr:to>
    <xdr:sp macro="" textlink="">
      <xdr:nvSpPr>
        <xdr:cNvPr id="451" name="円/楕円 450"/>
        <xdr:cNvSpPr/>
      </xdr:nvSpPr>
      <xdr:spPr>
        <a:xfrm>
          <a:off x="14732000" y="1355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92364</xdr:rowOff>
    </xdr:from>
    <xdr:ext cx="762000" cy="259045"/>
    <xdr:sp macro="" textlink="">
      <xdr:nvSpPr>
        <xdr:cNvPr id="452" name="テキスト ボックス 451"/>
        <xdr:cNvSpPr txBox="1"/>
      </xdr:nvSpPr>
      <xdr:spPr>
        <a:xfrm>
          <a:off x="14401800" y="1363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125186</xdr:rowOff>
    </xdr:from>
    <xdr:to>
      <xdr:col>20</xdr:col>
      <xdr:colOff>209550</xdr:colOff>
      <xdr:row>79</xdr:row>
      <xdr:rowOff>55336</xdr:rowOff>
    </xdr:to>
    <xdr:sp macro="" textlink="">
      <xdr:nvSpPr>
        <xdr:cNvPr id="453" name="円/楕円 452"/>
        <xdr:cNvSpPr/>
      </xdr:nvSpPr>
      <xdr:spPr>
        <a:xfrm>
          <a:off x="13843000" y="134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40113</xdr:rowOff>
    </xdr:from>
    <xdr:ext cx="762000" cy="259045"/>
    <xdr:sp macro="" textlink="">
      <xdr:nvSpPr>
        <xdr:cNvPr id="454" name="テキスト ボックス 453"/>
        <xdr:cNvSpPr txBox="1"/>
      </xdr:nvSpPr>
      <xdr:spPr>
        <a:xfrm>
          <a:off x="13512800" y="1358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149679</xdr:rowOff>
    </xdr:from>
    <xdr:to>
      <xdr:col>19</xdr:col>
      <xdr:colOff>6350</xdr:colOff>
      <xdr:row>80</xdr:row>
      <xdr:rowOff>79829</xdr:rowOff>
    </xdr:to>
    <xdr:sp macro="" textlink="">
      <xdr:nvSpPr>
        <xdr:cNvPr id="455" name="円/楕円 454"/>
        <xdr:cNvSpPr/>
      </xdr:nvSpPr>
      <xdr:spPr>
        <a:xfrm>
          <a:off x="12954000" y="1369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64606</xdr:rowOff>
    </xdr:from>
    <xdr:ext cx="762000" cy="259045"/>
    <xdr:sp macro="" textlink="">
      <xdr:nvSpPr>
        <xdr:cNvPr id="456" name="テキスト ボックス 455"/>
        <xdr:cNvSpPr txBox="1"/>
      </xdr:nvSpPr>
      <xdr:spPr>
        <a:xfrm>
          <a:off x="12623800" y="1378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宮城県大郷町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93647</xdr:rowOff>
    </xdr:from>
    <xdr:to>
      <xdr:col>4</xdr:col>
      <xdr:colOff>1117600</xdr:colOff>
      <xdr:row>17</xdr:row>
      <xdr:rowOff>100643</xdr:rowOff>
    </xdr:to>
    <xdr:cxnSp macro="">
      <xdr:nvCxnSpPr>
        <xdr:cNvPr id="50" name="直線コネクタ 49"/>
        <xdr:cNvCxnSpPr/>
      </xdr:nvCxnSpPr>
      <xdr:spPr bwMode="auto">
        <a:xfrm>
          <a:off x="5003800" y="3055922"/>
          <a:ext cx="647700" cy="6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48036</xdr:rowOff>
    </xdr:from>
    <xdr:ext cx="762000" cy="259045"/>
    <xdr:sp macro="" textlink="">
      <xdr:nvSpPr>
        <xdr:cNvPr id="51" name="人口1人当たり決算額の推移平均値テキスト130"/>
        <xdr:cNvSpPr txBox="1"/>
      </xdr:nvSpPr>
      <xdr:spPr>
        <a:xfrm>
          <a:off x="5740400" y="2667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93647</xdr:rowOff>
    </xdr:from>
    <xdr:to>
      <xdr:col>4</xdr:col>
      <xdr:colOff>469900</xdr:colOff>
      <xdr:row>17</xdr:row>
      <xdr:rowOff>104148</xdr:rowOff>
    </xdr:to>
    <xdr:cxnSp macro="">
      <xdr:nvCxnSpPr>
        <xdr:cNvPr id="53" name="直線コネクタ 52"/>
        <xdr:cNvCxnSpPr/>
      </xdr:nvCxnSpPr>
      <xdr:spPr bwMode="auto">
        <a:xfrm flipV="1">
          <a:off x="4305300" y="3055922"/>
          <a:ext cx="698500" cy="10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13273</xdr:rowOff>
    </xdr:from>
    <xdr:ext cx="736600" cy="259045"/>
    <xdr:sp macro="" textlink="">
      <xdr:nvSpPr>
        <xdr:cNvPr id="55" name="テキスト ボックス 54"/>
        <xdr:cNvSpPr txBox="1"/>
      </xdr:nvSpPr>
      <xdr:spPr>
        <a:xfrm>
          <a:off x="4622800" y="263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102921</xdr:rowOff>
    </xdr:from>
    <xdr:to>
      <xdr:col>3</xdr:col>
      <xdr:colOff>904875</xdr:colOff>
      <xdr:row>17</xdr:row>
      <xdr:rowOff>104148</xdr:rowOff>
    </xdr:to>
    <xdr:cxnSp macro="">
      <xdr:nvCxnSpPr>
        <xdr:cNvPr id="56" name="直線コネクタ 55"/>
        <xdr:cNvCxnSpPr/>
      </xdr:nvCxnSpPr>
      <xdr:spPr bwMode="auto">
        <a:xfrm>
          <a:off x="3606800" y="3065196"/>
          <a:ext cx="698500" cy="1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43121</xdr:rowOff>
    </xdr:from>
    <xdr:ext cx="762000" cy="259045"/>
    <xdr:sp macro="" textlink="">
      <xdr:nvSpPr>
        <xdr:cNvPr id="58" name="テキスト ボックス 57"/>
        <xdr:cNvSpPr txBox="1"/>
      </xdr:nvSpPr>
      <xdr:spPr>
        <a:xfrm>
          <a:off x="3924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76601</xdr:rowOff>
    </xdr:from>
    <xdr:to>
      <xdr:col>3</xdr:col>
      <xdr:colOff>206375</xdr:colOff>
      <xdr:row>17</xdr:row>
      <xdr:rowOff>102921</xdr:rowOff>
    </xdr:to>
    <xdr:cxnSp macro="">
      <xdr:nvCxnSpPr>
        <xdr:cNvPr id="59" name="直線コネクタ 58"/>
        <xdr:cNvCxnSpPr/>
      </xdr:nvCxnSpPr>
      <xdr:spPr bwMode="auto">
        <a:xfrm>
          <a:off x="2908300" y="3038876"/>
          <a:ext cx="698500" cy="26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38503</xdr:rowOff>
    </xdr:from>
    <xdr:ext cx="762000" cy="259045"/>
    <xdr:sp macro="" textlink="">
      <xdr:nvSpPr>
        <xdr:cNvPr id="61" name="テキスト ボックス 60"/>
        <xdr:cNvSpPr txBox="1"/>
      </xdr:nvSpPr>
      <xdr:spPr>
        <a:xfrm>
          <a:off x="32258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36705</xdr:rowOff>
    </xdr:from>
    <xdr:ext cx="762000" cy="259045"/>
    <xdr:sp macro="" textlink="">
      <xdr:nvSpPr>
        <xdr:cNvPr id="63" name="テキスト ボックス 62"/>
        <xdr:cNvSpPr txBox="1"/>
      </xdr:nvSpPr>
      <xdr:spPr>
        <a:xfrm>
          <a:off x="2527300" y="265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49843</xdr:rowOff>
    </xdr:from>
    <xdr:to>
      <xdr:col>5</xdr:col>
      <xdr:colOff>34925</xdr:colOff>
      <xdr:row>17</xdr:row>
      <xdr:rowOff>151443</xdr:rowOff>
    </xdr:to>
    <xdr:sp macro="" textlink="">
      <xdr:nvSpPr>
        <xdr:cNvPr id="69" name="円/楕円 68"/>
        <xdr:cNvSpPr/>
      </xdr:nvSpPr>
      <xdr:spPr bwMode="auto">
        <a:xfrm>
          <a:off x="5600700" y="3012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21920</xdr:rowOff>
    </xdr:from>
    <xdr:ext cx="762000" cy="259045"/>
    <xdr:sp macro="" textlink="">
      <xdr:nvSpPr>
        <xdr:cNvPr id="70" name="人口1人当たり決算額の推移該当値テキスト130"/>
        <xdr:cNvSpPr txBox="1"/>
      </xdr:nvSpPr>
      <xdr:spPr>
        <a:xfrm>
          <a:off x="5740400" y="298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114,709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42847</xdr:rowOff>
    </xdr:from>
    <xdr:to>
      <xdr:col>4</xdr:col>
      <xdr:colOff>520700</xdr:colOff>
      <xdr:row>17</xdr:row>
      <xdr:rowOff>144447</xdr:rowOff>
    </xdr:to>
    <xdr:sp macro="" textlink="">
      <xdr:nvSpPr>
        <xdr:cNvPr id="71" name="円/楕円 70"/>
        <xdr:cNvSpPr/>
      </xdr:nvSpPr>
      <xdr:spPr bwMode="auto">
        <a:xfrm>
          <a:off x="4953000" y="3005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129224</xdr:rowOff>
    </xdr:from>
    <xdr:ext cx="736600" cy="259045"/>
    <xdr:sp macro="" textlink="">
      <xdr:nvSpPr>
        <xdr:cNvPr id="72" name="テキスト ボックス 71"/>
        <xdr:cNvSpPr txBox="1"/>
      </xdr:nvSpPr>
      <xdr:spPr>
        <a:xfrm>
          <a:off x="4622800" y="3091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115,627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53348</xdr:rowOff>
    </xdr:from>
    <xdr:to>
      <xdr:col>3</xdr:col>
      <xdr:colOff>955675</xdr:colOff>
      <xdr:row>17</xdr:row>
      <xdr:rowOff>154948</xdr:rowOff>
    </xdr:to>
    <xdr:sp macro="" textlink="">
      <xdr:nvSpPr>
        <xdr:cNvPr id="73" name="円/楕円 72"/>
        <xdr:cNvSpPr/>
      </xdr:nvSpPr>
      <xdr:spPr bwMode="auto">
        <a:xfrm>
          <a:off x="4254500" y="3015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139725</xdr:rowOff>
    </xdr:from>
    <xdr:ext cx="762000" cy="259045"/>
    <xdr:sp macro="" textlink="">
      <xdr:nvSpPr>
        <xdr:cNvPr id="74" name="テキスト ボックス 73"/>
        <xdr:cNvSpPr txBox="1"/>
      </xdr:nvSpPr>
      <xdr:spPr>
        <a:xfrm>
          <a:off x="3924300" y="310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114,249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52121</xdr:rowOff>
    </xdr:from>
    <xdr:to>
      <xdr:col>3</xdr:col>
      <xdr:colOff>257175</xdr:colOff>
      <xdr:row>17</xdr:row>
      <xdr:rowOff>153721</xdr:rowOff>
    </xdr:to>
    <xdr:sp macro="" textlink="">
      <xdr:nvSpPr>
        <xdr:cNvPr id="75" name="円/楕円 74"/>
        <xdr:cNvSpPr/>
      </xdr:nvSpPr>
      <xdr:spPr bwMode="auto">
        <a:xfrm>
          <a:off x="3556000" y="3014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138498</xdr:rowOff>
    </xdr:from>
    <xdr:ext cx="762000" cy="259045"/>
    <xdr:sp macro="" textlink="">
      <xdr:nvSpPr>
        <xdr:cNvPr id="76" name="テキスト ボックス 75"/>
        <xdr:cNvSpPr txBox="1"/>
      </xdr:nvSpPr>
      <xdr:spPr>
        <a:xfrm>
          <a:off x="3225800" y="310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114,410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25801</xdr:rowOff>
    </xdr:from>
    <xdr:to>
      <xdr:col>2</xdr:col>
      <xdr:colOff>692150</xdr:colOff>
      <xdr:row>17</xdr:row>
      <xdr:rowOff>127401</xdr:rowOff>
    </xdr:to>
    <xdr:sp macro="" textlink="">
      <xdr:nvSpPr>
        <xdr:cNvPr id="77" name="円/楕円 76"/>
        <xdr:cNvSpPr/>
      </xdr:nvSpPr>
      <xdr:spPr bwMode="auto">
        <a:xfrm>
          <a:off x="2857500" y="2988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112178</xdr:rowOff>
    </xdr:from>
    <xdr:ext cx="762000" cy="259045"/>
    <xdr:sp macro="" textlink="">
      <xdr:nvSpPr>
        <xdr:cNvPr id="78" name="テキスト ボックス 77"/>
        <xdr:cNvSpPr txBox="1"/>
      </xdr:nvSpPr>
      <xdr:spPr>
        <a:xfrm>
          <a:off x="2527300" y="3074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155780</xdr:rowOff>
    </xdr:from>
    <xdr:to>
      <xdr:col>4</xdr:col>
      <xdr:colOff>1117600</xdr:colOff>
      <xdr:row>35</xdr:row>
      <xdr:rowOff>227675</xdr:rowOff>
    </xdr:to>
    <xdr:cxnSp macro="">
      <xdr:nvCxnSpPr>
        <xdr:cNvPr id="110" name="直線コネクタ 109"/>
        <xdr:cNvCxnSpPr/>
      </xdr:nvCxnSpPr>
      <xdr:spPr bwMode="auto">
        <a:xfrm flipV="1">
          <a:off x="5003800" y="6766130"/>
          <a:ext cx="647700" cy="71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178830</xdr:rowOff>
    </xdr:from>
    <xdr:ext cx="762000" cy="259045"/>
    <xdr:sp macro="" textlink="">
      <xdr:nvSpPr>
        <xdr:cNvPr id="111" name="人口1人当たり決算額の推移平均値テキスト445"/>
        <xdr:cNvSpPr txBox="1"/>
      </xdr:nvSpPr>
      <xdr:spPr>
        <a:xfrm>
          <a:off x="5740400" y="6789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183647</xdr:rowOff>
    </xdr:from>
    <xdr:to>
      <xdr:col>4</xdr:col>
      <xdr:colOff>469900</xdr:colOff>
      <xdr:row>35</xdr:row>
      <xdr:rowOff>227675</xdr:rowOff>
    </xdr:to>
    <xdr:cxnSp macro="">
      <xdr:nvCxnSpPr>
        <xdr:cNvPr id="113" name="直線コネクタ 112"/>
        <xdr:cNvCxnSpPr/>
      </xdr:nvCxnSpPr>
      <xdr:spPr bwMode="auto">
        <a:xfrm>
          <a:off x="4305300" y="6793997"/>
          <a:ext cx="698500" cy="44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263961</xdr:rowOff>
    </xdr:from>
    <xdr:ext cx="736600" cy="259045"/>
    <xdr:sp macro="" textlink="">
      <xdr:nvSpPr>
        <xdr:cNvPr id="115" name="テキスト ボックス 114"/>
        <xdr:cNvSpPr txBox="1"/>
      </xdr:nvSpPr>
      <xdr:spPr>
        <a:xfrm>
          <a:off x="4622800" y="6874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149106</xdr:rowOff>
    </xdr:from>
    <xdr:to>
      <xdr:col>3</xdr:col>
      <xdr:colOff>904875</xdr:colOff>
      <xdr:row>35</xdr:row>
      <xdr:rowOff>183647</xdr:rowOff>
    </xdr:to>
    <xdr:cxnSp macro="">
      <xdr:nvCxnSpPr>
        <xdr:cNvPr id="116" name="直線コネクタ 115"/>
        <xdr:cNvCxnSpPr/>
      </xdr:nvCxnSpPr>
      <xdr:spPr bwMode="auto">
        <a:xfrm>
          <a:off x="3606800" y="6759456"/>
          <a:ext cx="698500" cy="34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214632</xdr:rowOff>
    </xdr:from>
    <xdr:ext cx="762000" cy="259045"/>
    <xdr:sp macro="" textlink="">
      <xdr:nvSpPr>
        <xdr:cNvPr id="118" name="テキスト ボックス 117"/>
        <xdr:cNvSpPr txBox="1"/>
      </xdr:nvSpPr>
      <xdr:spPr>
        <a:xfrm>
          <a:off x="3924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317972</xdr:rowOff>
    </xdr:from>
    <xdr:to>
      <xdr:col>3</xdr:col>
      <xdr:colOff>206375</xdr:colOff>
      <xdr:row>35</xdr:row>
      <xdr:rowOff>149106</xdr:rowOff>
    </xdr:to>
    <xdr:cxnSp macro="">
      <xdr:nvCxnSpPr>
        <xdr:cNvPr id="119" name="直線コネクタ 118"/>
        <xdr:cNvCxnSpPr/>
      </xdr:nvCxnSpPr>
      <xdr:spPr bwMode="auto">
        <a:xfrm>
          <a:off x="2908300" y="6585422"/>
          <a:ext cx="698500" cy="174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157116</xdr:rowOff>
    </xdr:from>
    <xdr:ext cx="762000" cy="259045"/>
    <xdr:sp macro="" textlink="">
      <xdr:nvSpPr>
        <xdr:cNvPr id="121" name="テキスト ボックス 120"/>
        <xdr:cNvSpPr txBox="1"/>
      </xdr:nvSpPr>
      <xdr:spPr>
        <a:xfrm>
          <a:off x="3225800" y="642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49740</xdr:rowOff>
    </xdr:from>
    <xdr:ext cx="762000" cy="259045"/>
    <xdr:sp macro="" textlink="">
      <xdr:nvSpPr>
        <xdr:cNvPr id="123" name="テキスト ボックス 122"/>
        <xdr:cNvSpPr txBox="1"/>
      </xdr:nvSpPr>
      <xdr:spPr>
        <a:xfrm>
          <a:off x="2527300" y="666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104980</xdr:rowOff>
    </xdr:from>
    <xdr:to>
      <xdr:col>5</xdr:col>
      <xdr:colOff>34925</xdr:colOff>
      <xdr:row>35</xdr:row>
      <xdr:rowOff>206580</xdr:rowOff>
    </xdr:to>
    <xdr:sp macro="" textlink="">
      <xdr:nvSpPr>
        <xdr:cNvPr id="129" name="円/楕円 128"/>
        <xdr:cNvSpPr/>
      </xdr:nvSpPr>
      <xdr:spPr bwMode="auto">
        <a:xfrm>
          <a:off x="5600700" y="6715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292957</xdr:rowOff>
    </xdr:from>
    <xdr:ext cx="762000" cy="259045"/>
    <xdr:sp macro="" textlink="">
      <xdr:nvSpPr>
        <xdr:cNvPr id="130" name="人口1人当たり決算額の推移該当値テキスト445"/>
        <xdr:cNvSpPr txBox="1"/>
      </xdr:nvSpPr>
      <xdr:spPr>
        <a:xfrm>
          <a:off x="5740400" y="656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31,241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176875</xdr:rowOff>
    </xdr:from>
    <xdr:to>
      <xdr:col>4</xdr:col>
      <xdr:colOff>520700</xdr:colOff>
      <xdr:row>35</xdr:row>
      <xdr:rowOff>278475</xdr:rowOff>
    </xdr:to>
    <xdr:sp macro="" textlink="">
      <xdr:nvSpPr>
        <xdr:cNvPr id="131" name="円/楕円 130"/>
        <xdr:cNvSpPr/>
      </xdr:nvSpPr>
      <xdr:spPr bwMode="auto">
        <a:xfrm>
          <a:off x="4953000" y="6787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288652</xdr:rowOff>
    </xdr:from>
    <xdr:ext cx="736600" cy="259045"/>
    <xdr:sp macro="" textlink="">
      <xdr:nvSpPr>
        <xdr:cNvPr id="132" name="テキスト ボックス 131"/>
        <xdr:cNvSpPr txBox="1"/>
      </xdr:nvSpPr>
      <xdr:spPr>
        <a:xfrm>
          <a:off x="4622800" y="6556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28,096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132847</xdr:rowOff>
    </xdr:from>
    <xdr:to>
      <xdr:col>3</xdr:col>
      <xdr:colOff>955675</xdr:colOff>
      <xdr:row>35</xdr:row>
      <xdr:rowOff>234447</xdr:rowOff>
    </xdr:to>
    <xdr:sp macro="" textlink="">
      <xdr:nvSpPr>
        <xdr:cNvPr id="133" name="円/楕円 132"/>
        <xdr:cNvSpPr/>
      </xdr:nvSpPr>
      <xdr:spPr bwMode="auto">
        <a:xfrm>
          <a:off x="4254500" y="6743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219224</xdr:rowOff>
    </xdr:from>
    <xdr:ext cx="762000" cy="259045"/>
    <xdr:sp macro="" textlink="">
      <xdr:nvSpPr>
        <xdr:cNvPr id="134" name="テキスト ボックス 133"/>
        <xdr:cNvSpPr txBox="1"/>
      </xdr:nvSpPr>
      <xdr:spPr>
        <a:xfrm>
          <a:off x="3924300" y="682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30,022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98306</xdr:rowOff>
    </xdr:from>
    <xdr:to>
      <xdr:col>3</xdr:col>
      <xdr:colOff>257175</xdr:colOff>
      <xdr:row>35</xdr:row>
      <xdr:rowOff>199906</xdr:rowOff>
    </xdr:to>
    <xdr:sp macro="" textlink="">
      <xdr:nvSpPr>
        <xdr:cNvPr id="135" name="円/楕円 134"/>
        <xdr:cNvSpPr/>
      </xdr:nvSpPr>
      <xdr:spPr bwMode="auto">
        <a:xfrm>
          <a:off x="3556000" y="6708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184683</xdr:rowOff>
    </xdr:from>
    <xdr:ext cx="762000" cy="259045"/>
    <xdr:sp macro="" textlink="">
      <xdr:nvSpPr>
        <xdr:cNvPr id="136" name="テキスト ボックス 135"/>
        <xdr:cNvSpPr txBox="1"/>
      </xdr:nvSpPr>
      <xdr:spPr>
        <a:xfrm>
          <a:off x="3225800" y="67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31,533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267172</xdr:rowOff>
    </xdr:from>
    <xdr:to>
      <xdr:col>2</xdr:col>
      <xdr:colOff>692150</xdr:colOff>
      <xdr:row>35</xdr:row>
      <xdr:rowOff>25872</xdr:rowOff>
    </xdr:to>
    <xdr:sp macro="" textlink="">
      <xdr:nvSpPr>
        <xdr:cNvPr id="137" name="円/楕円 136"/>
        <xdr:cNvSpPr/>
      </xdr:nvSpPr>
      <xdr:spPr bwMode="auto">
        <a:xfrm>
          <a:off x="2857500" y="6534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36049</xdr:rowOff>
    </xdr:from>
    <xdr:ext cx="762000" cy="259045"/>
    <xdr:sp macro="" textlink="">
      <xdr:nvSpPr>
        <xdr:cNvPr id="138" name="テキスト ボックス 137"/>
        <xdr:cNvSpPr txBox="1"/>
      </xdr:nvSpPr>
      <xdr:spPr>
        <a:xfrm>
          <a:off x="2527300" y="630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8,483
8,443
82.01
5,306,250
4,944,856
208,681
2,991,300
4,277,446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69,247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158793</xdr:rowOff>
    </xdr:from>
    <xdr:to>
      <xdr:col>6</xdr:col>
      <xdr:colOff>511175</xdr:colOff>
      <xdr:row>37</xdr:row>
      <xdr:rowOff>28666</xdr:rowOff>
    </xdr:to>
    <xdr:cxnSp macro="">
      <xdr:nvCxnSpPr>
        <xdr:cNvPr id="63" name="直線コネクタ 62"/>
        <xdr:cNvCxnSpPr/>
      </xdr:nvCxnSpPr>
      <xdr:spPr>
        <a:xfrm flipV="1">
          <a:off x="3797300" y="6330993"/>
          <a:ext cx="838200" cy="4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167338</xdr:rowOff>
    </xdr:from>
    <xdr:ext cx="599010" cy="259045"/>
    <xdr:sp macro="" textlink="">
      <xdr:nvSpPr>
        <xdr:cNvPr id="64" name="人件費平均値テキスト"/>
        <xdr:cNvSpPr txBox="1"/>
      </xdr:nvSpPr>
      <xdr:spPr>
        <a:xfrm>
          <a:off x="4686300" y="5996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25803</xdr:rowOff>
    </xdr:from>
    <xdr:to>
      <xdr:col>5</xdr:col>
      <xdr:colOff>358775</xdr:colOff>
      <xdr:row>37</xdr:row>
      <xdr:rowOff>28666</xdr:rowOff>
    </xdr:to>
    <xdr:cxnSp macro="">
      <xdr:nvCxnSpPr>
        <xdr:cNvPr id="66" name="直線コネクタ 65"/>
        <xdr:cNvCxnSpPr/>
      </xdr:nvCxnSpPr>
      <xdr:spPr>
        <a:xfrm>
          <a:off x="2908300" y="6369453"/>
          <a:ext cx="889000" cy="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134093</xdr:rowOff>
    </xdr:from>
    <xdr:ext cx="599010" cy="259045"/>
    <xdr:sp macro="" textlink="">
      <xdr:nvSpPr>
        <xdr:cNvPr id="68" name="テキスト ボックス 67"/>
        <xdr:cNvSpPr txBox="1"/>
      </xdr:nvSpPr>
      <xdr:spPr>
        <a:xfrm>
          <a:off x="3497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25803</xdr:rowOff>
    </xdr:from>
    <xdr:to>
      <xdr:col>4</xdr:col>
      <xdr:colOff>155575</xdr:colOff>
      <xdr:row>37</xdr:row>
      <xdr:rowOff>51885</xdr:rowOff>
    </xdr:to>
    <xdr:cxnSp macro="">
      <xdr:nvCxnSpPr>
        <xdr:cNvPr id="69" name="直線コネクタ 68"/>
        <xdr:cNvCxnSpPr/>
      </xdr:nvCxnSpPr>
      <xdr:spPr>
        <a:xfrm flipV="1">
          <a:off x="2019300" y="6369453"/>
          <a:ext cx="889000" cy="2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159565</xdr:rowOff>
    </xdr:from>
    <xdr:ext cx="599010" cy="259045"/>
    <xdr:sp macro="" textlink="">
      <xdr:nvSpPr>
        <xdr:cNvPr id="71" name="テキスト ボックス 70"/>
        <xdr:cNvSpPr txBox="1"/>
      </xdr:nvSpPr>
      <xdr:spPr>
        <a:xfrm>
          <a:off x="2608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26946</xdr:rowOff>
    </xdr:from>
    <xdr:to>
      <xdr:col>2</xdr:col>
      <xdr:colOff>638175</xdr:colOff>
      <xdr:row>37</xdr:row>
      <xdr:rowOff>51885</xdr:rowOff>
    </xdr:to>
    <xdr:cxnSp macro="">
      <xdr:nvCxnSpPr>
        <xdr:cNvPr id="72" name="直線コネクタ 71"/>
        <xdr:cNvCxnSpPr/>
      </xdr:nvCxnSpPr>
      <xdr:spPr>
        <a:xfrm>
          <a:off x="1130300" y="6370596"/>
          <a:ext cx="889000" cy="2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153469</xdr:rowOff>
    </xdr:from>
    <xdr:ext cx="599010" cy="259045"/>
    <xdr:sp macro="" textlink="">
      <xdr:nvSpPr>
        <xdr:cNvPr id="74" name="テキスト ボックス 73"/>
        <xdr:cNvSpPr txBox="1"/>
      </xdr:nvSpPr>
      <xdr:spPr>
        <a:xfrm>
          <a:off x="1719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147079</xdr:rowOff>
    </xdr:from>
    <xdr:ext cx="599010" cy="259045"/>
    <xdr:sp macro="" textlink="">
      <xdr:nvSpPr>
        <xdr:cNvPr id="76" name="テキスト ボックス 75"/>
        <xdr:cNvSpPr txBox="1"/>
      </xdr:nvSpPr>
      <xdr:spPr>
        <a:xfrm>
          <a:off x="830794" y="5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107993</xdr:rowOff>
    </xdr:from>
    <xdr:to>
      <xdr:col>6</xdr:col>
      <xdr:colOff>561975</xdr:colOff>
      <xdr:row>37</xdr:row>
      <xdr:rowOff>38143</xdr:rowOff>
    </xdr:to>
    <xdr:sp macro="" textlink="">
      <xdr:nvSpPr>
        <xdr:cNvPr id="82" name="円/楕円 81"/>
        <xdr:cNvSpPr/>
      </xdr:nvSpPr>
      <xdr:spPr>
        <a:xfrm>
          <a:off x="4584700" y="62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86420</xdr:rowOff>
    </xdr:from>
    <xdr:ext cx="599010" cy="259045"/>
    <xdr:sp macro="" textlink="">
      <xdr:nvSpPr>
        <xdr:cNvPr id="83" name="人件費該当値テキスト"/>
        <xdr:cNvSpPr txBox="1"/>
      </xdr:nvSpPr>
      <xdr:spPr>
        <a:xfrm>
          <a:off x="4686300" y="625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101,746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149316</xdr:rowOff>
    </xdr:from>
    <xdr:to>
      <xdr:col>5</xdr:col>
      <xdr:colOff>409575</xdr:colOff>
      <xdr:row>37</xdr:row>
      <xdr:rowOff>79466</xdr:rowOff>
    </xdr:to>
    <xdr:sp macro="" textlink="">
      <xdr:nvSpPr>
        <xdr:cNvPr id="84" name="円/楕円 83"/>
        <xdr:cNvSpPr/>
      </xdr:nvSpPr>
      <xdr:spPr>
        <a:xfrm>
          <a:off x="3746500" y="632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70593</xdr:rowOff>
    </xdr:from>
    <xdr:ext cx="534377" cy="259045"/>
    <xdr:sp macro="" textlink="">
      <xdr:nvSpPr>
        <xdr:cNvPr id="85" name="テキスト ボックス 84"/>
        <xdr:cNvSpPr txBox="1"/>
      </xdr:nvSpPr>
      <xdr:spPr>
        <a:xfrm>
          <a:off x="3530111" y="641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97,950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146453</xdr:rowOff>
    </xdr:from>
    <xdr:to>
      <xdr:col>4</xdr:col>
      <xdr:colOff>206375</xdr:colOff>
      <xdr:row>37</xdr:row>
      <xdr:rowOff>76603</xdr:rowOff>
    </xdr:to>
    <xdr:sp macro="" textlink="">
      <xdr:nvSpPr>
        <xdr:cNvPr id="86" name="円/楕円 85"/>
        <xdr:cNvSpPr/>
      </xdr:nvSpPr>
      <xdr:spPr>
        <a:xfrm>
          <a:off x="2857500" y="631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67730</xdr:rowOff>
    </xdr:from>
    <xdr:ext cx="534377" cy="259045"/>
    <xdr:sp macro="" textlink="">
      <xdr:nvSpPr>
        <xdr:cNvPr id="87" name="テキスト ボックス 86"/>
        <xdr:cNvSpPr txBox="1"/>
      </xdr:nvSpPr>
      <xdr:spPr>
        <a:xfrm>
          <a:off x="2641111" y="641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98,213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1085</xdr:rowOff>
    </xdr:from>
    <xdr:to>
      <xdr:col>3</xdr:col>
      <xdr:colOff>3175</xdr:colOff>
      <xdr:row>37</xdr:row>
      <xdr:rowOff>102685</xdr:rowOff>
    </xdr:to>
    <xdr:sp macro="" textlink="">
      <xdr:nvSpPr>
        <xdr:cNvPr id="88" name="円/楕円 87"/>
        <xdr:cNvSpPr/>
      </xdr:nvSpPr>
      <xdr:spPr>
        <a:xfrm>
          <a:off x="1968500" y="63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93812</xdr:rowOff>
    </xdr:from>
    <xdr:ext cx="534377" cy="259045"/>
    <xdr:sp macro="" textlink="">
      <xdr:nvSpPr>
        <xdr:cNvPr id="89" name="テキスト ボックス 88"/>
        <xdr:cNvSpPr txBox="1"/>
      </xdr:nvSpPr>
      <xdr:spPr>
        <a:xfrm>
          <a:off x="1752111" y="643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95,817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147596</xdr:rowOff>
    </xdr:from>
    <xdr:to>
      <xdr:col>1</xdr:col>
      <xdr:colOff>485775</xdr:colOff>
      <xdr:row>37</xdr:row>
      <xdr:rowOff>77746</xdr:rowOff>
    </xdr:to>
    <xdr:sp macro="" textlink="">
      <xdr:nvSpPr>
        <xdr:cNvPr id="90" name="円/楕円 89"/>
        <xdr:cNvSpPr/>
      </xdr:nvSpPr>
      <xdr:spPr>
        <a:xfrm>
          <a:off x="1079500" y="631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68873</xdr:rowOff>
    </xdr:from>
    <xdr:ext cx="534377" cy="259045"/>
    <xdr:sp macro="" textlink="">
      <xdr:nvSpPr>
        <xdr:cNvPr id="91" name="テキスト ボックス 90"/>
        <xdr:cNvSpPr txBox="1"/>
      </xdr:nvSpPr>
      <xdr:spPr>
        <a:xfrm>
          <a:off x="863111" y="641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112218</xdr:rowOff>
    </xdr:from>
    <xdr:to>
      <xdr:col>6</xdr:col>
      <xdr:colOff>511175</xdr:colOff>
      <xdr:row>56</xdr:row>
      <xdr:rowOff>133596</xdr:rowOff>
    </xdr:to>
    <xdr:cxnSp macro="">
      <xdr:nvCxnSpPr>
        <xdr:cNvPr id="118" name="直線コネクタ 117"/>
        <xdr:cNvCxnSpPr/>
      </xdr:nvCxnSpPr>
      <xdr:spPr>
        <a:xfrm flipV="1">
          <a:off x="3797300" y="9713418"/>
          <a:ext cx="838200" cy="2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140448</xdr:rowOff>
    </xdr:from>
    <xdr:ext cx="599010" cy="259045"/>
    <xdr:sp macro="" textlink="">
      <xdr:nvSpPr>
        <xdr:cNvPr id="119" name="物件費平均値テキスト"/>
        <xdr:cNvSpPr txBox="1"/>
      </xdr:nvSpPr>
      <xdr:spPr>
        <a:xfrm>
          <a:off x="4686300" y="939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133596</xdr:rowOff>
    </xdr:from>
    <xdr:to>
      <xdr:col>5</xdr:col>
      <xdr:colOff>358775</xdr:colOff>
      <xdr:row>57</xdr:row>
      <xdr:rowOff>9682</xdr:rowOff>
    </xdr:to>
    <xdr:cxnSp macro="">
      <xdr:nvCxnSpPr>
        <xdr:cNvPr id="121" name="直線コネクタ 120"/>
        <xdr:cNvCxnSpPr/>
      </xdr:nvCxnSpPr>
      <xdr:spPr>
        <a:xfrm flipV="1">
          <a:off x="2908300" y="9734796"/>
          <a:ext cx="889000" cy="4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111709</xdr:rowOff>
    </xdr:from>
    <xdr:to>
      <xdr:col>5</xdr:col>
      <xdr:colOff>409575</xdr:colOff>
      <xdr:row>56</xdr:row>
      <xdr:rowOff>41859</xdr:rowOff>
    </xdr:to>
    <xdr:sp macro="" textlink="">
      <xdr:nvSpPr>
        <xdr:cNvPr id="122" name="フローチャート : 判断 121"/>
        <xdr:cNvSpPr/>
      </xdr:nvSpPr>
      <xdr:spPr>
        <a:xfrm>
          <a:off x="3746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58386</xdr:rowOff>
    </xdr:from>
    <xdr:ext cx="599010" cy="259045"/>
    <xdr:sp macro="" textlink="">
      <xdr:nvSpPr>
        <xdr:cNvPr id="123" name="テキスト ボックス 122"/>
        <xdr:cNvSpPr txBox="1"/>
      </xdr:nvSpPr>
      <xdr:spPr>
        <a:xfrm>
          <a:off x="3497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150897</xdr:rowOff>
    </xdr:from>
    <xdr:to>
      <xdr:col>4</xdr:col>
      <xdr:colOff>155575</xdr:colOff>
      <xdr:row>57</xdr:row>
      <xdr:rowOff>9682</xdr:rowOff>
    </xdr:to>
    <xdr:cxnSp macro="">
      <xdr:nvCxnSpPr>
        <xdr:cNvPr id="124" name="直線コネクタ 123"/>
        <xdr:cNvCxnSpPr/>
      </xdr:nvCxnSpPr>
      <xdr:spPr>
        <a:xfrm>
          <a:off x="2019300" y="9752097"/>
          <a:ext cx="889000" cy="3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170967</xdr:rowOff>
    </xdr:from>
    <xdr:to>
      <xdr:col>4</xdr:col>
      <xdr:colOff>206375</xdr:colOff>
      <xdr:row>56</xdr:row>
      <xdr:rowOff>101117</xdr:rowOff>
    </xdr:to>
    <xdr:sp macro="" textlink="">
      <xdr:nvSpPr>
        <xdr:cNvPr id="125" name="フローチャート : 判断 124"/>
        <xdr:cNvSpPr/>
      </xdr:nvSpPr>
      <xdr:spPr>
        <a:xfrm>
          <a:off x="2857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117644</xdr:rowOff>
    </xdr:from>
    <xdr:ext cx="534377" cy="259045"/>
    <xdr:sp macro="" textlink="">
      <xdr:nvSpPr>
        <xdr:cNvPr id="126" name="テキスト ボックス 125"/>
        <xdr:cNvSpPr txBox="1"/>
      </xdr:nvSpPr>
      <xdr:spPr>
        <a:xfrm>
          <a:off x="2641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150897</xdr:rowOff>
    </xdr:from>
    <xdr:to>
      <xdr:col>2</xdr:col>
      <xdr:colOff>638175</xdr:colOff>
      <xdr:row>56</xdr:row>
      <xdr:rowOff>164723</xdr:rowOff>
    </xdr:to>
    <xdr:cxnSp macro="">
      <xdr:nvCxnSpPr>
        <xdr:cNvPr id="127" name="直線コネクタ 126"/>
        <xdr:cNvCxnSpPr/>
      </xdr:nvCxnSpPr>
      <xdr:spPr>
        <a:xfrm flipV="1">
          <a:off x="1130300" y="9752097"/>
          <a:ext cx="889000" cy="1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135050</xdr:rowOff>
    </xdr:from>
    <xdr:to>
      <xdr:col>3</xdr:col>
      <xdr:colOff>3175</xdr:colOff>
      <xdr:row>56</xdr:row>
      <xdr:rowOff>65200</xdr:rowOff>
    </xdr:to>
    <xdr:sp macro="" textlink="">
      <xdr:nvSpPr>
        <xdr:cNvPr id="128" name="フローチャート : 判断 127"/>
        <xdr:cNvSpPr/>
      </xdr:nvSpPr>
      <xdr:spPr>
        <a:xfrm>
          <a:off x="1968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81727</xdr:rowOff>
    </xdr:from>
    <xdr:ext cx="599010" cy="259045"/>
    <xdr:sp macro="" textlink="">
      <xdr:nvSpPr>
        <xdr:cNvPr id="129" name="テキスト ボックス 128"/>
        <xdr:cNvSpPr txBox="1"/>
      </xdr:nvSpPr>
      <xdr:spPr>
        <a:xfrm>
          <a:off x="1719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24330</xdr:rowOff>
    </xdr:from>
    <xdr:to>
      <xdr:col>1</xdr:col>
      <xdr:colOff>485775</xdr:colOff>
      <xdr:row>56</xdr:row>
      <xdr:rowOff>125930</xdr:rowOff>
    </xdr:to>
    <xdr:sp macro="" textlink="">
      <xdr:nvSpPr>
        <xdr:cNvPr id="130" name="フローチャート : 判断 129"/>
        <xdr:cNvSpPr/>
      </xdr:nvSpPr>
      <xdr:spPr>
        <a:xfrm>
          <a:off x="1079500" y="962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142457</xdr:rowOff>
    </xdr:from>
    <xdr:ext cx="534377" cy="259045"/>
    <xdr:sp macro="" textlink="">
      <xdr:nvSpPr>
        <xdr:cNvPr id="131" name="テキスト ボックス 130"/>
        <xdr:cNvSpPr txBox="1"/>
      </xdr:nvSpPr>
      <xdr:spPr>
        <a:xfrm>
          <a:off x="863111" y="940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61418</xdr:rowOff>
    </xdr:from>
    <xdr:to>
      <xdr:col>6</xdr:col>
      <xdr:colOff>561975</xdr:colOff>
      <xdr:row>56</xdr:row>
      <xdr:rowOff>163018</xdr:rowOff>
    </xdr:to>
    <xdr:sp macro="" textlink="">
      <xdr:nvSpPr>
        <xdr:cNvPr id="137" name="円/楕円 136"/>
        <xdr:cNvSpPr/>
      </xdr:nvSpPr>
      <xdr:spPr>
        <a:xfrm>
          <a:off x="4584700" y="966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39845</xdr:rowOff>
    </xdr:from>
    <xdr:ext cx="534377" cy="259045"/>
    <xdr:sp macro="" textlink="">
      <xdr:nvSpPr>
        <xdr:cNvPr id="138" name="物件費該当値テキスト"/>
        <xdr:cNvSpPr txBox="1"/>
      </xdr:nvSpPr>
      <xdr:spPr>
        <a:xfrm>
          <a:off x="4686300" y="964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81,011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82796</xdr:rowOff>
    </xdr:from>
    <xdr:to>
      <xdr:col>5</xdr:col>
      <xdr:colOff>409575</xdr:colOff>
      <xdr:row>57</xdr:row>
      <xdr:rowOff>12946</xdr:rowOff>
    </xdr:to>
    <xdr:sp macro="" textlink="">
      <xdr:nvSpPr>
        <xdr:cNvPr id="139" name="円/楕円 138"/>
        <xdr:cNvSpPr/>
      </xdr:nvSpPr>
      <xdr:spPr>
        <a:xfrm>
          <a:off x="3746500" y="968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4073</xdr:rowOff>
    </xdr:from>
    <xdr:ext cx="534377" cy="259045"/>
    <xdr:sp macro="" textlink="">
      <xdr:nvSpPr>
        <xdr:cNvPr id="140" name="テキスト ボックス 139"/>
        <xdr:cNvSpPr txBox="1"/>
      </xdr:nvSpPr>
      <xdr:spPr>
        <a:xfrm>
          <a:off x="3530111" y="977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76,335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130332</xdr:rowOff>
    </xdr:from>
    <xdr:to>
      <xdr:col>4</xdr:col>
      <xdr:colOff>206375</xdr:colOff>
      <xdr:row>57</xdr:row>
      <xdr:rowOff>60482</xdr:rowOff>
    </xdr:to>
    <xdr:sp macro="" textlink="">
      <xdr:nvSpPr>
        <xdr:cNvPr id="141" name="円/楕円 140"/>
        <xdr:cNvSpPr/>
      </xdr:nvSpPr>
      <xdr:spPr>
        <a:xfrm>
          <a:off x="2857500" y="973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51609</xdr:rowOff>
    </xdr:from>
    <xdr:ext cx="534377" cy="259045"/>
    <xdr:sp macro="" textlink="">
      <xdr:nvSpPr>
        <xdr:cNvPr id="142" name="テキスト ボックス 141"/>
        <xdr:cNvSpPr txBox="1"/>
      </xdr:nvSpPr>
      <xdr:spPr>
        <a:xfrm>
          <a:off x="2641111" y="98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65,938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100097</xdr:rowOff>
    </xdr:from>
    <xdr:to>
      <xdr:col>3</xdr:col>
      <xdr:colOff>3175</xdr:colOff>
      <xdr:row>57</xdr:row>
      <xdr:rowOff>30247</xdr:rowOff>
    </xdr:to>
    <xdr:sp macro="" textlink="">
      <xdr:nvSpPr>
        <xdr:cNvPr id="143" name="円/楕円 142"/>
        <xdr:cNvSpPr/>
      </xdr:nvSpPr>
      <xdr:spPr>
        <a:xfrm>
          <a:off x="1968500" y="970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21374</xdr:rowOff>
    </xdr:from>
    <xdr:ext cx="534377" cy="259045"/>
    <xdr:sp macro="" textlink="">
      <xdr:nvSpPr>
        <xdr:cNvPr id="144" name="テキスト ボックス 143"/>
        <xdr:cNvSpPr txBox="1"/>
      </xdr:nvSpPr>
      <xdr:spPr>
        <a:xfrm>
          <a:off x="1752111" y="979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72,551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113923</xdr:rowOff>
    </xdr:from>
    <xdr:to>
      <xdr:col>1</xdr:col>
      <xdr:colOff>485775</xdr:colOff>
      <xdr:row>57</xdr:row>
      <xdr:rowOff>44073</xdr:rowOff>
    </xdr:to>
    <xdr:sp macro="" textlink="">
      <xdr:nvSpPr>
        <xdr:cNvPr id="145" name="円/楕円 144"/>
        <xdr:cNvSpPr/>
      </xdr:nvSpPr>
      <xdr:spPr>
        <a:xfrm>
          <a:off x="1079500" y="971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35200</xdr:rowOff>
    </xdr:from>
    <xdr:ext cx="534377" cy="259045"/>
    <xdr:sp macro="" textlink="">
      <xdr:nvSpPr>
        <xdr:cNvPr id="146" name="テキスト ボックス 145"/>
        <xdr:cNvSpPr txBox="1"/>
      </xdr:nvSpPr>
      <xdr:spPr>
        <a:xfrm>
          <a:off x="863111" y="980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151892</xdr:rowOff>
    </xdr:from>
    <xdr:to>
      <xdr:col>6</xdr:col>
      <xdr:colOff>511175</xdr:colOff>
      <xdr:row>77</xdr:row>
      <xdr:rowOff>9550</xdr:rowOff>
    </xdr:to>
    <xdr:cxnSp macro="">
      <xdr:nvCxnSpPr>
        <xdr:cNvPr id="175" name="直線コネクタ 174"/>
        <xdr:cNvCxnSpPr/>
      </xdr:nvCxnSpPr>
      <xdr:spPr>
        <a:xfrm flipV="1">
          <a:off x="3797300" y="13182092"/>
          <a:ext cx="8382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7510</xdr:rowOff>
    </xdr:from>
    <xdr:ext cx="469744" cy="259045"/>
    <xdr:sp macro="" textlink="">
      <xdr:nvSpPr>
        <xdr:cNvPr id="176" name="維持補修費平均値テキスト"/>
        <xdr:cNvSpPr txBox="1"/>
      </xdr:nvSpPr>
      <xdr:spPr>
        <a:xfrm>
          <a:off x="4686300" y="13209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9550</xdr:rowOff>
    </xdr:from>
    <xdr:to>
      <xdr:col>5</xdr:col>
      <xdr:colOff>358775</xdr:colOff>
      <xdr:row>77</xdr:row>
      <xdr:rowOff>67881</xdr:rowOff>
    </xdr:to>
    <xdr:cxnSp macro="">
      <xdr:nvCxnSpPr>
        <xdr:cNvPr id="178" name="直線コネクタ 177"/>
        <xdr:cNvCxnSpPr/>
      </xdr:nvCxnSpPr>
      <xdr:spPr>
        <a:xfrm flipV="1">
          <a:off x="2908300" y="13211200"/>
          <a:ext cx="889000" cy="5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40627</xdr:rowOff>
    </xdr:from>
    <xdr:to>
      <xdr:col>5</xdr:col>
      <xdr:colOff>409575</xdr:colOff>
      <xdr:row>77</xdr:row>
      <xdr:rowOff>142227</xdr:rowOff>
    </xdr:to>
    <xdr:sp macro="" textlink="">
      <xdr:nvSpPr>
        <xdr:cNvPr id="179" name="フローチャート : 判断 178"/>
        <xdr:cNvSpPr/>
      </xdr:nvSpPr>
      <xdr:spPr>
        <a:xfrm>
          <a:off x="3746500" y="1324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133354</xdr:rowOff>
    </xdr:from>
    <xdr:ext cx="469744" cy="259045"/>
    <xdr:sp macro="" textlink="">
      <xdr:nvSpPr>
        <xdr:cNvPr id="180" name="テキスト ボックス 179"/>
        <xdr:cNvSpPr txBox="1"/>
      </xdr:nvSpPr>
      <xdr:spPr>
        <a:xfrm>
          <a:off x="3562427" y="1333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61443</xdr:rowOff>
    </xdr:from>
    <xdr:to>
      <xdr:col>4</xdr:col>
      <xdr:colOff>155575</xdr:colOff>
      <xdr:row>77</xdr:row>
      <xdr:rowOff>67881</xdr:rowOff>
    </xdr:to>
    <xdr:cxnSp macro="">
      <xdr:nvCxnSpPr>
        <xdr:cNvPr id="181" name="直線コネクタ 180"/>
        <xdr:cNvCxnSpPr/>
      </xdr:nvCxnSpPr>
      <xdr:spPr>
        <a:xfrm>
          <a:off x="2019300" y="13263093"/>
          <a:ext cx="889000" cy="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62688</xdr:rowOff>
    </xdr:from>
    <xdr:to>
      <xdr:col>4</xdr:col>
      <xdr:colOff>206375</xdr:colOff>
      <xdr:row>77</xdr:row>
      <xdr:rowOff>164288</xdr:rowOff>
    </xdr:to>
    <xdr:sp macro="" textlink="">
      <xdr:nvSpPr>
        <xdr:cNvPr id="182" name="フローチャート : 判断 181"/>
        <xdr:cNvSpPr/>
      </xdr:nvSpPr>
      <xdr:spPr>
        <a:xfrm>
          <a:off x="2857500" y="1326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155415</xdr:rowOff>
    </xdr:from>
    <xdr:ext cx="469744" cy="259045"/>
    <xdr:sp macro="" textlink="">
      <xdr:nvSpPr>
        <xdr:cNvPr id="183" name="テキスト ボックス 182"/>
        <xdr:cNvSpPr txBox="1"/>
      </xdr:nvSpPr>
      <xdr:spPr>
        <a:xfrm>
          <a:off x="2673427" y="13357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61443</xdr:rowOff>
    </xdr:from>
    <xdr:to>
      <xdr:col>2</xdr:col>
      <xdr:colOff>638175</xdr:colOff>
      <xdr:row>77</xdr:row>
      <xdr:rowOff>162827</xdr:rowOff>
    </xdr:to>
    <xdr:cxnSp macro="">
      <xdr:nvCxnSpPr>
        <xdr:cNvPr id="184" name="直線コネクタ 183"/>
        <xdr:cNvCxnSpPr/>
      </xdr:nvCxnSpPr>
      <xdr:spPr>
        <a:xfrm flipV="1">
          <a:off x="1130300" y="13263093"/>
          <a:ext cx="889000" cy="10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62345</xdr:rowOff>
    </xdr:from>
    <xdr:to>
      <xdr:col>3</xdr:col>
      <xdr:colOff>3175</xdr:colOff>
      <xdr:row>77</xdr:row>
      <xdr:rowOff>163945</xdr:rowOff>
    </xdr:to>
    <xdr:sp macro="" textlink="">
      <xdr:nvSpPr>
        <xdr:cNvPr id="185" name="フローチャート : 判断 184"/>
        <xdr:cNvSpPr/>
      </xdr:nvSpPr>
      <xdr:spPr>
        <a:xfrm>
          <a:off x="1968500" y="132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155072</xdr:rowOff>
    </xdr:from>
    <xdr:ext cx="469744" cy="259045"/>
    <xdr:sp macro="" textlink="">
      <xdr:nvSpPr>
        <xdr:cNvPr id="186" name="テキスト ボックス 185"/>
        <xdr:cNvSpPr txBox="1"/>
      </xdr:nvSpPr>
      <xdr:spPr>
        <a:xfrm>
          <a:off x="1784427" y="1335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74079</xdr:rowOff>
    </xdr:from>
    <xdr:to>
      <xdr:col>1</xdr:col>
      <xdr:colOff>485775</xdr:colOff>
      <xdr:row>78</xdr:row>
      <xdr:rowOff>4229</xdr:rowOff>
    </xdr:to>
    <xdr:sp macro="" textlink="">
      <xdr:nvSpPr>
        <xdr:cNvPr id="187" name="フローチャート : 判断 186"/>
        <xdr:cNvSpPr/>
      </xdr:nvSpPr>
      <xdr:spPr>
        <a:xfrm>
          <a:off x="1079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20756</xdr:rowOff>
    </xdr:from>
    <xdr:ext cx="469744" cy="259045"/>
    <xdr:sp macro="" textlink="">
      <xdr:nvSpPr>
        <xdr:cNvPr id="188" name="テキスト ボックス 187"/>
        <xdr:cNvSpPr txBox="1"/>
      </xdr:nvSpPr>
      <xdr:spPr>
        <a:xfrm>
          <a:off x="895427" y="1305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101092</xdr:rowOff>
    </xdr:from>
    <xdr:to>
      <xdr:col>6</xdr:col>
      <xdr:colOff>561975</xdr:colOff>
      <xdr:row>77</xdr:row>
      <xdr:rowOff>31242</xdr:rowOff>
    </xdr:to>
    <xdr:sp macro="" textlink="">
      <xdr:nvSpPr>
        <xdr:cNvPr id="194" name="円/楕円 193"/>
        <xdr:cNvSpPr/>
      </xdr:nvSpPr>
      <xdr:spPr>
        <a:xfrm>
          <a:off x="4584700" y="1313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123969</xdr:rowOff>
    </xdr:from>
    <xdr:ext cx="534377" cy="259045"/>
    <xdr:sp macro="" textlink="">
      <xdr:nvSpPr>
        <xdr:cNvPr id="195" name="維持補修費該当値テキスト"/>
        <xdr:cNvSpPr txBox="1"/>
      </xdr:nvSpPr>
      <xdr:spPr>
        <a:xfrm>
          <a:off x="4686300" y="1298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10,680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130200</xdr:rowOff>
    </xdr:from>
    <xdr:to>
      <xdr:col>5</xdr:col>
      <xdr:colOff>409575</xdr:colOff>
      <xdr:row>77</xdr:row>
      <xdr:rowOff>60350</xdr:rowOff>
    </xdr:to>
    <xdr:sp macro="" textlink="">
      <xdr:nvSpPr>
        <xdr:cNvPr id="196" name="円/楕円 195"/>
        <xdr:cNvSpPr/>
      </xdr:nvSpPr>
      <xdr:spPr>
        <a:xfrm>
          <a:off x="3746500" y="131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76878</xdr:rowOff>
    </xdr:from>
    <xdr:ext cx="469744" cy="259045"/>
    <xdr:sp macro="" textlink="">
      <xdr:nvSpPr>
        <xdr:cNvPr id="197" name="テキスト ボックス 196"/>
        <xdr:cNvSpPr txBox="1"/>
      </xdr:nvSpPr>
      <xdr:spPr>
        <a:xfrm>
          <a:off x="3562427" y="1293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17081</xdr:rowOff>
    </xdr:from>
    <xdr:to>
      <xdr:col>4</xdr:col>
      <xdr:colOff>206375</xdr:colOff>
      <xdr:row>77</xdr:row>
      <xdr:rowOff>118681</xdr:rowOff>
    </xdr:to>
    <xdr:sp macro="" textlink="">
      <xdr:nvSpPr>
        <xdr:cNvPr id="198" name="円/楕円 197"/>
        <xdr:cNvSpPr/>
      </xdr:nvSpPr>
      <xdr:spPr>
        <a:xfrm>
          <a:off x="2857500" y="1321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135208</xdr:rowOff>
    </xdr:from>
    <xdr:ext cx="469744" cy="259045"/>
    <xdr:sp macro="" textlink="">
      <xdr:nvSpPr>
        <xdr:cNvPr id="199" name="テキスト ボックス 198"/>
        <xdr:cNvSpPr txBox="1"/>
      </xdr:nvSpPr>
      <xdr:spPr>
        <a:xfrm>
          <a:off x="2673427" y="12993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10643</xdr:rowOff>
    </xdr:from>
    <xdr:to>
      <xdr:col>3</xdr:col>
      <xdr:colOff>3175</xdr:colOff>
      <xdr:row>77</xdr:row>
      <xdr:rowOff>112243</xdr:rowOff>
    </xdr:to>
    <xdr:sp macro="" textlink="">
      <xdr:nvSpPr>
        <xdr:cNvPr id="200" name="円/楕円 199"/>
        <xdr:cNvSpPr/>
      </xdr:nvSpPr>
      <xdr:spPr>
        <a:xfrm>
          <a:off x="1968500" y="132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128770</xdr:rowOff>
    </xdr:from>
    <xdr:ext cx="469744" cy="259045"/>
    <xdr:sp macro="" textlink="">
      <xdr:nvSpPr>
        <xdr:cNvPr id="201" name="テキスト ボックス 200"/>
        <xdr:cNvSpPr txBox="1"/>
      </xdr:nvSpPr>
      <xdr:spPr>
        <a:xfrm>
          <a:off x="1784427" y="1298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112027</xdr:rowOff>
    </xdr:from>
    <xdr:to>
      <xdr:col>1</xdr:col>
      <xdr:colOff>485775</xdr:colOff>
      <xdr:row>78</xdr:row>
      <xdr:rowOff>42177</xdr:rowOff>
    </xdr:to>
    <xdr:sp macro="" textlink="">
      <xdr:nvSpPr>
        <xdr:cNvPr id="202" name="円/楕円 201"/>
        <xdr:cNvSpPr/>
      </xdr:nvSpPr>
      <xdr:spPr>
        <a:xfrm>
          <a:off x="1079500" y="1331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33304</xdr:rowOff>
    </xdr:from>
    <xdr:ext cx="469744" cy="259045"/>
    <xdr:sp macro="" textlink="">
      <xdr:nvSpPr>
        <xdr:cNvPr id="203" name="テキスト ボックス 202"/>
        <xdr:cNvSpPr txBox="1"/>
      </xdr:nvSpPr>
      <xdr:spPr>
        <a:xfrm>
          <a:off x="895427" y="1340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64585</xdr:rowOff>
    </xdr:from>
    <xdr:to>
      <xdr:col>6</xdr:col>
      <xdr:colOff>510540</xdr:colOff>
      <xdr:row>99</xdr:row>
      <xdr:rowOff>130136</xdr:rowOff>
    </xdr:to>
    <xdr:cxnSp macro="">
      <xdr:nvCxnSpPr>
        <xdr:cNvPr id="228" name="直線コネクタ 227"/>
        <xdr:cNvCxnSpPr/>
      </xdr:nvCxnSpPr>
      <xdr:spPr>
        <a:xfrm flipV="1">
          <a:off x="4633595" y="15666535"/>
          <a:ext cx="1270" cy="143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133963</xdr:rowOff>
    </xdr:from>
    <xdr:ext cx="534377" cy="259045"/>
    <xdr:sp macro="" textlink="">
      <xdr:nvSpPr>
        <xdr:cNvPr id="229" name="扶助費最小値テキスト"/>
        <xdr:cNvSpPr txBox="1"/>
      </xdr:nvSpPr>
      <xdr:spPr>
        <a:xfrm>
          <a:off x="4686300" y="171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99</xdr:row>
      <xdr:rowOff>130136</xdr:rowOff>
    </xdr:from>
    <xdr:to>
      <xdr:col>6</xdr:col>
      <xdr:colOff>600075</xdr:colOff>
      <xdr:row>99</xdr:row>
      <xdr:rowOff>130136</xdr:rowOff>
    </xdr:to>
    <xdr:cxnSp macro="">
      <xdr:nvCxnSpPr>
        <xdr:cNvPr id="230" name="直線コネクタ 229"/>
        <xdr:cNvCxnSpPr/>
      </xdr:nvCxnSpPr>
      <xdr:spPr>
        <a:xfrm>
          <a:off x="4546600" y="171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11262</xdr:rowOff>
    </xdr:from>
    <xdr:ext cx="599010" cy="259045"/>
    <xdr:sp macro="" textlink="">
      <xdr:nvSpPr>
        <xdr:cNvPr id="231" name="扶助費最大値テキスト"/>
        <xdr:cNvSpPr txBox="1"/>
      </xdr:nvSpPr>
      <xdr:spPr>
        <a:xfrm>
          <a:off x="4686300" y="1544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91</xdr:row>
      <xdr:rowOff>64585</xdr:rowOff>
    </xdr:from>
    <xdr:to>
      <xdr:col>6</xdr:col>
      <xdr:colOff>600075</xdr:colOff>
      <xdr:row>91</xdr:row>
      <xdr:rowOff>64585</xdr:rowOff>
    </xdr:to>
    <xdr:cxnSp macro="">
      <xdr:nvCxnSpPr>
        <xdr:cNvPr id="232" name="直線コネクタ 231"/>
        <xdr:cNvCxnSpPr/>
      </xdr:nvCxnSpPr>
      <xdr:spPr>
        <a:xfrm>
          <a:off x="4546600" y="1566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112744</xdr:rowOff>
    </xdr:from>
    <xdr:to>
      <xdr:col>6</xdr:col>
      <xdr:colOff>511175</xdr:colOff>
      <xdr:row>97</xdr:row>
      <xdr:rowOff>121946</xdr:rowOff>
    </xdr:to>
    <xdr:cxnSp macro="">
      <xdr:nvCxnSpPr>
        <xdr:cNvPr id="233" name="直線コネクタ 232"/>
        <xdr:cNvCxnSpPr/>
      </xdr:nvCxnSpPr>
      <xdr:spPr>
        <a:xfrm flipV="1">
          <a:off x="3797300" y="16743394"/>
          <a:ext cx="838200" cy="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140524</xdr:rowOff>
    </xdr:from>
    <xdr:ext cx="534377" cy="259045"/>
    <xdr:sp macro="" textlink="">
      <xdr:nvSpPr>
        <xdr:cNvPr id="234" name="扶助費平均値テキスト"/>
        <xdr:cNvSpPr txBox="1"/>
      </xdr:nvSpPr>
      <xdr:spPr>
        <a:xfrm>
          <a:off x="4686300" y="16428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117647</xdr:rowOff>
    </xdr:from>
    <xdr:to>
      <xdr:col>6</xdr:col>
      <xdr:colOff>561975</xdr:colOff>
      <xdr:row>97</xdr:row>
      <xdr:rowOff>47797</xdr:rowOff>
    </xdr:to>
    <xdr:sp macro="" textlink="">
      <xdr:nvSpPr>
        <xdr:cNvPr id="235" name="フローチャート : 判断 234"/>
        <xdr:cNvSpPr/>
      </xdr:nvSpPr>
      <xdr:spPr>
        <a:xfrm>
          <a:off x="45847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121946</xdr:rowOff>
    </xdr:from>
    <xdr:to>
      <xdr:col>5</xdr:col>
      <xdr:colOff>358775</xdr:colOff>
      <xdr:row>98</xdr:row>
      <xdr:rowOff>4235</xdr:rowOff>
    </xdr:to>
    <xdr:cxnSp macro="">
      <xdr:nvCxnSpPr>
        <xdr:cNvPr id="236" name="直線コネクタ 235"/>
        <xdr:cNvCxnSpPr/>
      </xdr:nvCxnSpPr>
      <xdr:spPr>
        <a:xfrm flipV="1">
          <a:off x="2908300" y="16752596"/>
          <a:ext cx="889000" cy="5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168796</xdr:rowOff>
    </xdr:from>
    <xdr:to>
      <xdr:col>5</xdr:col>
      <xdr:colOff>409575</xdr:colOff>
      <xdr:row>97</xdr:row>
      <xdr:rowOff>98946</xdr:rowOff>
    </xdr:to>
    <xdr:sp macro="" textlink="">
      <xdr:nvSpPr>
        <xdr:cNvPr id="237" name="フローチャート : 判断 236"/>
        <xdr:cNvSpPr/>
      </xdr:nvSpPr>
      <xdr:spPr>
        <a:xfrm>
          <a:off x="3746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115473</xdr:rowOff>
    </xdr:from>
    <xdr:ext cx="534377" cy="259045"/>
    <xdr:sp macro="" textlink="">
      <xdr:nvSpPr>
        <xdr:cNvPr id="238" name="テキスト ボックス 237"/>
        <xdr:cNvSpPr txBox="1"/>
      </xdr:nvSpPr>
      <xdr:spPr>
        <a:xfrm>
          <a:off x="3530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4235</xdr:rowOff>
    </xdr:from>
    <xdr:to>
      <xdr:col>4</xdr:col>
      <xdr:colOff>155575</xdr:colOff>
      <xdr:row>98</xdr:row>
      <xdr:rowOff>84169</xdr:rowOff>
    </xdr:to>
    <xdr:cxnSp macro="">
      <xdr:nvCxnSpPr>
        <xdr:cNvPr id="239" name="直線コネクタ 238"/>
        <xdr:cNvCxnSpPr/>
      </xdr:nvCxnSpPr>
      <xdr:spPr>
        <a:xfrm flipV="1">
          <a:off x="2019300" y="16806335"/>
          <a:ext cx="889000" cy="7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81890</xdr:rowOff>
    </xdr:from>
    <xdr:to>
      <xdr:col>4</xdr:col>
      <xdr:colOff>206375</xdr:colOff>
      <xdr:row>98</xdr:row>
      <xdr:rowOff>12040</xdr:rowOff>
    </xdr:to>
    <xdr:sp macro="" textlink="">
      <xdr:nvSpPr>
        <xdr:cNvPr id="240" name="フローチャート : 判断 239"/>
        <xdr:cNvSpPr/>
      </xdr:nvSpPr>
      <xdr:spPr>
        <a:xfrm>
          <a:off x="2857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28567</xdr:rowOff>
    </xdr:from>
    <xdr:ext cx="534377" cy="259045"/>
    <xdr:sp macro="" textlink="">
      <xdr:nvSpPr>
        <xdr:cNvPr id="241" name="テキスト ボックス 240"/>
        <xdr:cNvSpPr txBox="1"/>
      </xdr:nvSpPr>
      <xdr:spPr>
        <a:xfrm>
          <a:off x="2641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84169</xdr:rowOff>
    </xdr:from>
    <xdr:to>
      <xdr:col>2</xdr:col>
      <xdr:colOff>638175</xdr:colOff>
      <xdr:row>98</xdr:row>
      <xdr:rowOff>100133</xdr:rowOff>
    </xdr:to>
    <xdr:cxnSp macro="">
      <xdr:nvCxnSpPr>
        <xdr:cNvPr id="242" name="直線コネクタ 241"/>
        <xdr:cNvCxnSpPr/>
      </xdr:nvCxnSpPr>
      <xdr:spPr>
        <a:xfrm flipV="1">
          <a:off x="1130300" y="16886269"/>
          <a:ext cx="889000" cy="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116542</xdr:rowOff>
    </xdr:from>
    <xdr:to>
      <xdr:col>3</xdr:col>
      <xdr:colOff>3175</xdr:colOff>
      <xdr:row>98</xdr:row>
      <xdr:rowOff>46692</xdr:rowOff>
    </xdr:to>
    <xdr:sp macro="" textlink="">
      <xdr:nvSpPr>
        <xdr:cNvPr id="243" name="フローチャート : 判断 242"/>
        <xdr:cNvSpPr/>
      </xdr:nvSpPr>
      <xdr:spPr>
        <a:xfrm>
          <a:off x="1968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63219</xdr:rowOff>
    </xdr:from>
    <xdr:ext cx="534377" cy="259045"/>
    <xdr:sp macro="" textlink="">
      <xdr:nvSpPr>
        <xdr:cNvPr id="244" name="テキスト ボックス 243"/>
        <xdr:cNvSpPr txBox="1"/>
      </xdr:nvSpPr>
      <xdr:spPr>
        <a:xfrm>
          <a:off x="1752111" y="165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109589</xdr:rowOff>
    </xdr:from>
    <xdr:to>
      <xdr:col>1</xdr:col>
      <xdr:colOff>485775</xdr:colOff>
      <xdr:row>98</xdr:row>
      <xdr:rowOff>39739</xdr:rowOff>
    </xdr:to>
    <xdr:sp macro="" textlink="">
      <xdr:nvSpPr>
        <xdr:cNvPr id="245" name="フローチャート : 判断 244"/>
        <xdr:cNvSpPr/>
      </xdr:nvSpPr>
      <xdr:spPr>
        <a:xfrm>
          <a:off x="1079500" y="1674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56266</xdr:rowOff>
    </xdr:from>
    <xdr:ext cx="534377" cy="259045"/>
    <xdr:sp macro="" textlink="">
      <xdr:nvSpPr>
        <xdr:cNvPr id="246" name="テキスト ボックス 245"/>
        <xdr:cNvSpPr txBox="1"/>
      </xdr:nvSpPr>
      <xdr:spPr>
        <a:xfrm>
          <a:off x="863111" y="165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61944</xdr:rowOff>
    </xdr:from>
    <xdr:to>
      <xdr:col>6</xdr:col>
      <xdr:colOff>561975</xdr:colOff>
      <xdr:row>97</xdr:row>
      <xdr:rowOff>163544</xdr:rowOff>
    </xdr:to>
    <xdr:sp macro="" textlink="">
      <xdr:nvSpPr>
        <xdr:cNvPr id="252" name="円/楕円 251"/>
        <xdr:cNvSpPr/>
      </xdr:nvSpPr>
      <xdr:spPr>
        <a:xfrm>
          <a:off x="4584700" y="1669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40371</xdr:rowOff>
    </xdr:from>
    <xdr:ext cx="534377" cy="259045"/>
    <xdr:sp macro="" textlink="">
      <xdr:nvSpPr>
        <xdr:cNvPr id="253" name="扶助費該当値テキスト"/>
        <xdr:cNvSpPr txBox="1"/>
      </xdr:nvSpPr>
      <xdr:spPr>
        <a:xfrm>
          <a:off x="4686300" y="166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54,415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71146</xdr:rowOff>
    </xdr:from>
    <xdr:to>
      <xdr:col>5</xdr:col>
      <xdr:colOff>409575</xdr:colOff>
      <xdr:row>98</xdr:row>
      <xdr:rowOff>1296</xdr:rowOff>
    </xdr:to>
    <xdr:sp macro="" textlink="">
      <xdr:nvSpPr>
        <xdr:cNvPr id="254" name="円/楕円 253"/>
        <xdr:cNvSpPr/>
      </xdr:nvSpPr>
      <xdr:spPr>
        <a:xfrm>
          <a:off x="3746500" y="167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163873</xdr:rowOff>
    </xdr:from>
    <xdr:ext cx="534377" cy="259045"/>
    <xdr:sp macro="" textlink="">
      <xdr:nvSpPr>
        <xdr:cNvPr id="255" name="テキスト ボックス 254"/>
        <xdr:cNvSpPr txBox="1"/>
      </xdr:nvSpPr>
      <xdr:spPr>
        <a:xfrm>
          <a:off x="3530111" y="1679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53,932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124885</xdr:rowOff>
    </xdr:from>
    <xdr:to>
      <xdr:col>4</xdr:col>
      <xdr:colOff>206375</xdr:colOff>
      <xdr:row>98</xdr:row>
      <xdr:rowOff>55035</xdr:rowOff>
    </xdr:to>
    <xdr:sp macro="" textlink="">
      <xdr:nvSpPr>
        <xdr:cNvPr id="256" name="円/楕円 255"/>
        <xdr:cNvSpPr/>
      </xdr:nvSpPr>
      <xdr:spPr>
        <a:xfrm>
          <a:off x="2857500" y="1675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46162</xdr:rowOff>
    </xdr:from>
    <xdr:ext cx="534377" cy="259045"/>
    <xdr:sp macro="" textlink="">
      <xdr:nvSpPr>
        <xdr:cNvPr id="257" name="テキスト ボックス 256"/>
        <xdr:cNvSpPr txBox="1"/>
      </xdr:nvSpPr>
      <xdr:spPr>
        <a:xfrm>
          <a:off x="2641111" y="1684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51,111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33369</xdr:rowOff>
    </xdr:from>
    <xdr:to>
      <xdr:col>3</xdr:col>
      <xdr:colOff>3175</xdr:colOff>
      <xdr:row>98</xdr:row>
      <xdr:rowOff>134969</xdr:rowOff>
    </xdr:to>
    <xdr:sp macro="" textlink="">
      <xdr:nvSpPr>
        <xdr:cNvPr id="258" name="円/楕円 257"/>
        <xdr:cNvSpPr/>
      </xdr:nvSpPr>
      <xdr:spPr>
        <a:xfrm>
          <a:off x="1968500" y="168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126096</xdr:rowOff>
    </xdr:from>
    <xdr:ext cx="534377" cy="259045"/>
    <xdr:sp macro="" textlink="">
      <xdr:nvSpPr>
        <xdr:cNvPr id="259" name="テキスト ボックス 258"/>
        <xdr:cNvSpPr txBox="1"/>
      </xdr:nvSpPr>
      <xdr:spPr>
        <a:xfrm>
          <a:off x="1752111" y="1692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46,915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49333</xdr:rowOff>
    </xdr:from>
    <xdr:to>
      <xdr:col>1</xdr:col>
      <xdr:colOff>485775</xdr:colOff>
      <xdr:row>98</xdr:row>
      <xdr:rowOff>150933</xdr:rowOff>
    </xdr:to>
    <xdr:sp macro="" textlink="">
      <xdr:nvSpPr>
        <xdr:cNvPr id="260" name="円/楕円 259"/>
        <xdr:cNvSpPr/>
      </xdr:nvSpPr>
      <xdr:spPr>
        <a:xfrm>
          <a:off x="1079500" y="1685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142060</xdr:rowOff>
    </xdr:from>
    <xdr:ext cx="534377" cy="259045"/>
    <xdr:sp macro="" textlink="">
      <xdr:nvSpPr>
        <xdr:cNvPr id="261" name="テキスト ボックス 260"/>
        <xdr:cNvSpPr txBox="1"/>
      </xdr:nvSpPr>
      <xdr:spPr>
        <a:xfrm>
          <a:off x="863111" y="1694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3" name="直線コネクタ 282"/>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4"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5" name="直線コネクタ 284"/>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6"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7" name="直線コネクタ 286"/>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96005</xdr:rowOff>
    </xdr:from>
    <xdr:to>
      <xdr:col>15</xdr:col>
      <xdr:colOff>180975</xdr:colOff>
      <xdr:row>37</xdr:row>
      <xdr:rowOff>14363</xdr:rowOff>
    </xdr:to>
    <xdr:cxnSp macro="">
      <xdr:nvCxnSpPr>
        <xdr:cNvPr id="288" name="直線コネクタ 287"/>
        <xdr:cNvCxnSpPr/>
      </xdr:nvCxnSpPr>
      <xdr:spPr>
        <a:xfrm flipV="1">
          <a:off x="9639300" y="6268205"/>
          <a:ext cx="838200" cy="8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151297</xdr:rowOff>
    </xdr:from>
    <xdr:ext cx="599010" cy="259045"/>
    <xdr:sp macro="" textlink="">
      <xdr:nvSpPr>
        <xdr:cNvPr id="289" name="補助費等平均値テキスト"/>
        <xdr:cNvSpPr txBox="1"/>
      </xdr:nvSpPr>
      <xdr:spPr>
        <a:xfrm>
          <a:off x="10528300" y="598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0" name="フローチャート : 判断 289"/>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14363</xdr:rowOff>
    </xdr:from>
    <xdr:to>
      <xdr:col>14</xdr:col>
      <xdr:colOff>28575</xdr:colOff>
      <xdr:row>37</xdr:row>
      <xdr:rowOff>38014</xdr:rowOff>
    </xdr:to>
    <xdr:cxnSp macro="">
      <xdr:nvCxnSpPr>
        <xdr:cNvPr id="291" name="直線コネクタ 290"/>
        <xdr:cNvCxnSpPr/>
      </xdr:nvCxnSpPr>
      <xdr:spPr>
        <a:xfrm flipV="1">
          <a:off x="8750300" y="6358013"/>
          <a:ext cx="889000" cy="2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2" name="フローチャート : 判断 291"/>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133175</xdr:rowOff>
    </xdr:from>
    <xdr:ext cx="534377" cy="259045"/>
    <xdr:sp macro="" textlink="">
      <xdr:nvSpPr>
        <xdr:cNvPr id="293" name="テキスト ボックス 292"/>
        <xdr:cNvSpPr txBox="1"/>
      </xdr:nvSpPr>
      <xdr:spPr>
        <a:xfrm>
          <a:off x="9372111" y="59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38014</xdr:rowOff>
    </xdr:from>
    <xdr:to>
      <xdr:col>12</xdr:col>
      <xdr:colOff>511175</xdr:colOff>
      <xdr:row>37</xdr:row>
      <xdr:rowOff>40213</xdr:rowOff>
    </xdr:to>
    <xdr:cxnSp macro="">
      <xdr:nvCxnSpPr>
        <xdr:cNvPr id="294" name="直線コネクタ 293"/>
        <xdr:cNvCxnSpPr/>
      </xdr:nvCxnSpPr>
      <xdr:spPr>
        <a:xfrm flipV="1">
          <a:off x="7861300" y="6381664"/>
          <a:ext cx="889000" cy="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5" name="フローチャート : 判断 294"/>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158180</xdr:rowOff>
    </xdr:from>
    <xdr:ext cx="534377" cy="259045"/>
    <xdr:sp macro="" textlink="">
      <xdr:nvSpPr>
        <xdr:cNvPr id="296" name="テキスト ボックス 295"/>
        <xdr:cNvSpPr txBox="1"/>
      </xdr:nvSpPr>
      <xdr:spPr>
        <a:xfrm>
          <a:off x="8483111" y="59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4529</xdr:rowOff>
    </xdr:from>
    <xdr:to>
      <xdr:col>11</xdr:col>
      <xdr:colOff>307975</xdr:colOff>
      <xdr:row>37</xdr:row>
      <xdr:rowOff>40213</xdr:rowOff>
    </xdr:to>
    <xdr:cxnSp macro="">
      <xdr:nvCxnSpPr>
        <xdr:cNvPr id="297" name="直線コネクタ 296"/>
        <xdr:cNvCxnSpPr/>
      </xdr:nvCxnSpPr>
      <xdr:spPr>
        <a:xfrm>
          <a:off x="6972300" y="6348179"/>
          <a:ext cx="889000" cy="3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298" name="フローチャート : 判断 297"/>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166935</xdr:rowOff>
    </xdr:from>
    <xdr:ext cx="534377" cy="259045"/>
    <xdr:sp macro="" textlink="">
      <xdr:nvSpPr>
        <xdr:cNvPr id="299" name="テキスト ボックス 298"/>
        <xdr:cNvSpPr txBox="1"/>
      </xdr:nvSpPr>
      <xdr:spPr>
        <a:xfrm>
          <a:off x="7594111" y="59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0" name="フローチャート : 判断 299"/>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16562</xdr:rowOff>
    </xdr:from>
    <xdr:ext cx="534377" cy="259045"/>
    <xdr:sp macro="" textlink="">
      <xdr:nvSpPr>
        <xdr:cNvPr id="301" name="テキスト ボックス 300"/>
        <xdr:cNvSpPr txBox="1"/>
      </xdr:nvSpPr>
      <xdr:spPr>
        <a:xfrm>
          <a:off x="6705111" y="60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45205</xdr:rowOff>
    </xdr:from>
    <xdr:to>
      <xdr:col>15</xdr:col>
      <xdr:colOff>231775</xdr:colOff>
      <xdr:row>36</xdr:row>
      <xdr:rowOff>146805</xdr:rowOff>
    </xdr:to>
    <xdr:sp macro="" textlink="">
      <xdr:nvSpPr>
        <xdr:cNvPr id="307" name="円/楕円 306"/>
        <xdr:cNvSpPr/>
      </xdr:nvSpPr>
      <xdr:spPr>
        <a:xfrm>
          <a:off x="10426700" y="62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23632</xdr:rowOff>
    </xdr:from>
    <xdr:ext cx="534377" cy="259045"/>
    <xdr:sp macro="" textlink="">
      <xdr:nvSpPr>
        <xdr:cNvPr id="308" name="補助費等該当値テキスト"/>
        <xdr:cNvSpPr txBox="1"/>
      </xdr:nvSpPr>
      <xdr:spPr>
        <a:xfrm>
          <a:off x="10528300" y="619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84,557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135013</xdr:rowOff>
    </xdr:from>
    <xdr:to>
      <xdr:col>14</xdr:col>
      <xdr:colOff>79375</xdr:colOff>
      <xdr:row>37</xdr:row>
      <xdr:rowOff>65163</xdr:rowOff>
    </xdr:to>
    <xdr:sp macro="" textlink="">
      <xdr:nvSpPr>
        <xdr:cNvPr id="309" name="円/楕円 308"/>
        <xdr:cNvSpPr/>
      </xdr:nvSpPr>
      <xdr:spPr>
        <a:xfrm>
          <a:off x="9588500" y="630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56290</xdr:rowOff>
    </xdr:from>
    <xdr:ext cx="534377" cy="259045"/>
    <xdr:sp macro="" textlink="">
      <xdr:nvSpPr>
        <xdr:cNvPr id="310" name="テキスト ボックス 309"/>
        <xdr:cNvSpPr txBox="1"/>
      </xdr:nvSpPr>
      <xdr:spPr>
        <a:xfrm>
          <a:off x="9372111" y="639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64,914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158664</xdr:rowOff>
    </xdr:from>
    <xdr:to>
      <xdr:col>12</xdr:col>
      <xdr:colOff>561975</xdr:colOff>
      <xdr:row>37</xdr:row>
      <xdr:rowOff>88814</xdr:rowOff>
    </xdr:to>
    <xdr:sp macro="" textlink="">
      <xdr:nvSpPr>
        <xdr:cNvPr id="311" name="円/楕円 310"/>
        <xdr:cNvSpPr/>
      </xdr:nvSpPr>
      <xdr:spPr>
        <a:xfrm>
          <a:off x="8699500" y="633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79941</xdr:rowOff>
    </xdr:from>
    <xdr:ext cx="534377" cy="259045"/>
    <xdr:sp macro="" textlink="">
      <xdr:nvSpPr>
        <xdr:cNvPr id="312" name="テキスト ボックス 311"/>
        <xdr:cNvSpPr txBox="1"/>
      </xdr:nvSpPr>
      <xdr:spPr>
        <a:xfrm>
          <a:off x="8483111" y="642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59,741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160863</xdr:rowOff>
    </xdr:from>
    <xdr:to>
      <xdr:col>11</xdr:col>
      <xdr:colOff>358775</xdr:colOff>
      <xdr:row>37</xdr:row>
      <xdr:rowOff>91013</xdr:rowOff>
    </xdr:to>
    <xdr:sp macro="" textlink="">
      <xdr:nvSpPr>
        <xdr:cNvPr id="313" name="円/楕円 312"/>
        <xdr:cNvSpPr/>
      </xdr:nvSpPr>
      <xdr:spPr>
        <a:xfrm>
          <a:off x="7810500" y="63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82140</xdr:rowOff>
    </xdr:from>
    <xdr:ext cx="534377" cy="259045"/>
    <xdr:sp macro="" textlink="">
      <xdr:nvSpPr>
        <xdr:cNvPr id="314" name="テキスト ボックス 313"/>
        <xdr:cNvSpPr txBox="1"/>
      </xdr:nvSpPr>
      <xdr:spPr>
        <a:xfrm>
          <a:off x="7594111" y="642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59,260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125179</xdr:rowOff>
    </xdr:from>
    <xdr:to>
      <xdr:col>10</xdr:col>
      <xdr:colOff>155575</xdr:colOff>
      <xdr:row>37</xdr:row>
      <xdr:rowOff>55329</xdr:rowOff>
    </xdr:to>
    <xdr:sp macro="" textlink="">
      <xdr:nvSpPr>
        <xdr:cNvPr id="315" name="円/楕円 314"/>
        <xdr:cNvSpPr/>
      </xdr:nvSpPr>
      <xdr:spPr>
        <a:xfrm>
          <a:off x="6921500" y="629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46456</xdr:rowOff>
    </xdr:from>
    <xdr:ext cx="534377" cy="259045"/>
    <xdr:sp macro="" textlink="">
      <xdr:nvSpPr>
        <xdr:cNvPr id="316" name="テキスト ボックス 315"/>
        <xdr:cNvSpPr txBox="1"/>
      </xdr:nvSpPr>
      <xdr:spPr>
        <a:xfrm>
          <a:off x="6705111" y="639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0" name="直線コネクタ 339"/>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1"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2" name="直線コネクタ 341"/>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3"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4" name="直線コネクタ 343"/>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107121</xdr:rowOff>
    </xdr:from>
    <xdr:to>
      <xdr:col>15</xdr:col>
      <xdr:colOff>180975</xdr:colOff>
      <xdr:row>58</xdr:row>
      <xdr:rowOff>29100</xdr:rowOff>
    </xdr:to>
    <xdr:cxnSp macro="">
      <xdr:nvCxnSpPr>
        <xdr:cNvPr id="345" name="直線コネクタ 344"/>
        <xdr:cNvCxnSpPr/>
      </xdr:nvCxnSpPr>
      <xdr:spPr>
        <a:xfrm flipV="1">
          <a:off x="9639300" y="9879771"/>
          <a:ext cx="838200" cy="9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112082</xdr:rowOff>
    </xdr:from>
    <xdr:ext cx="599010" cy="259045"/>
    <xdr:sp macro="" textlink="">
      <xdr:nvSpPr>
        <xdr:cNvPr id="346" name="普通建設事業費平均値テキスト"/>
        <xdr:cNvSpPr txBox="1"/>
      </xdr:nvSpPr>
      <xdr:spPr>
        <a:xfrm>
          <a:off x="10528300" y="954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7" name="フローチャート : 判断 346"/>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58349</xdr:rowOff>
    </xdr:from>
    <xdr:to>
      <xdr:col>14</xdr:col>
      <xdr:colOff>28575</xdr:colOff>
      <xdr:row>58</xdr:row>
      <xdr:rowOff>29100</xdr:rowOff>
    </xdr:to>
    <xdr:cxnSp macro="">
      <xdr:nvCxnSpPr>
        <xdr:cNvPr id="348" name="直線コネクタ 347"/>
        <xdr:cNvCxnSpPr/>
      </xdr:nvCxnSpPr>
      <xdr:spPr>
        <a:xfrm>
          <a:off x="8750300" y="9830999"/>
          <a:ext cx="889000" cy="14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52000</xdr:rowOff>
    </xdr:from>
    <xdr:to>
      <xdr:col>14</xdr:col>
      <xdr:colOff>79375</xdr:colOff>
      <xdr:row>56</xdr:row>
      <xdr:rowOff>153600</xdr:rowOff>
    </xdr:to>
    <xdr:sp macro="" textlink="">
      <xdr:nvSpPr>
        <xdr:cNvPr id="349" name="フローチャート : 判断 348"/>
        <xdr:cNvSpPr/>
      </xdr:nvSpPr>
      <xdr:spPr>
        <a:xfrm>
          <a:off x="9588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170127</xdr:rowOff>
    </xdr:from>
    <xdr:ext cx="599010" cy="259045"/>
    <xdr:sp macro="" textlink="">
      <xdr:nvSpPr>
        <xdr:cNvPr id="350" name="テキスト ボックス 349"/>
        <xdr:cNvSpPr txBox="1"/>
      </xdr:nvSpPr>
      <xdr:spPr>
        <a:xfrm>
          <a:off x="9339794" y="942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58349</xdr:rowOff>
    </xdr:from>
    <xdr:to>
      <xdr:col>12</xdr:col>
      <xdr:colOff>511175</xdr:colOff>
      <xdr:row>58</xdr:row>
      <xdr:rowOff>16732</xdr:rowOff>
    </xdr:to>
    <xdr:cxnSp macro="">
      <xdr:nvCxnSpPr>
        <xdr:cNvPr id="351" name="直線コネクタ 350"/>
        <xdr:cNvCxnSpPr/>
      </xdr:nvCxnSpPr>
      <xdr:spPr>
        <a:xfrm flipV="1">
          <a:off x="7861300" y="9830999"/>
          <a:ext cx="889000" cy="12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52042</xdr:rowOff>
    </xdr:from>
    <xdr:to>
      <xdr:col>12</xdr:col>
      <xdr:colOff>561975</xdr:colOff>
      <xdr:row>56</xdr:row>
      <xdr:rowOff>153642</xdr:rowOff>
    </xdr:to>
    <xdr:sp macro="" textlink="">
      <xdr:nvSpPr>
        <xdr:cNvPr id="352" name="フローチャート : 判断 351"/>
        <xdr:cNvSpPr/>
      </xdr:nvSpPr>
      <xdr:spPr>
        <a:xfrm>
          <a:off x="8699500" y="96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170169</xdr:rowOff>
    </xdr:from>
    <xdr:ext cx="599010" cy="259045"/>
    <xdr:sp macro="" textlink="">
      <xdr:nvSpPr>
        <xdr:cNvPr id="353" name="テキスト ボックス 352"/>
        <xdr:cNvSpPr txBox="1"/>
      </xdr:nvSpPr>
      <xdr:spPr>
        <a:xfrm>
          <a:off x="8450794" y="942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67039</xdr:rowOff>
    </xdr:from>
    <xdr:to>
      <xdr:col>11</xdr:col>
      <xdr:colOff>307975</xdr:colOff>
      <xdr:row>58</xdr:row>
      <xdr:rowOff>16732</xdr:rowOff>
    </xdr:to>
    <xdr:cxnSp macro="">
      <xdr:nvCxnSpPr>
        <xdr:cNvPr id="354" name="直線コネクタ 353"/>
        <xdr:cNvCxnSpPr/>
      </xdr:nvCxnSpPr>
      <xdr:spPr>
        <a:xfrm>
          <a:off x="6972300" y="9668239"/>
          <a:ext cx="889000" cy="29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146705</xdr:rowOff>
    </xdr:from>
    <xdr:to>
      <xdr:col>11</xdr:col>
      <xdr:colOff>358775</xdr:colOff>
      <xdr:row>57</xdr:row>
      <xdr:rowOff>76855</xdr:rowOff>
    </xdr:to>
    <xdr:sp macro="" textlink="">
      <xdr:nvSpPr>
        <xdr:cNvPr id="355" name="フローチャート : 判断 354"/>
        <xdr:cNvSpPr/>
      </xdr:nvSpPr>
      <xdr:spPr>
        <a:xfrm>
          <a:off x="7810500" y="974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93382</xdr:rowOff>
    </xdr:from>
    <xdr:ext cx="534377" cy="259045"/>
    <xdr:sp macro="" textlink="">
      <xdr:nvSpPr>
        <xdr:cNvPr id="356" name="テキスト ボックス 355"/>
        <xdr:cNvSpPr txBox="1"/>
      </xdr:nvSpPr>
      <xdr:spPr>
        <a:xfrm>
          <a:off x="7594111" y="95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157400</xdr:rowOff>
    </xdr:from>
    <xdr:to>
      <xdr:col>10</xdr:col>
      <xdr:colOff>155575</xdr:colOff>
      <xdr:row>57</xdr:row>
      <xdr:rowOff>87550</xdr:rowOff>
    </xdr:to>
    <xdr:sp macro="" textlink="">
      <xdr:nvSpPr>
        <xdr:cNvPr id="357" name="フローチャート : 判断 356"/>
        <xdr:cNvSpPr/>
      </xdr:nvSpPr>
      <xdr:spPr>
        <a:xfrm>
          <a:off x="6921500" y="975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78677</xdr:rowOff>
    </xdr:from>
    <xdr:ext cx="534377" cy="259045"/>
    <xdr:sp macro="" textlink="">
      <xdr:nvSpPr>
        <xdr:cNvPr id="358" name="テキスト ボックス 357"/>
        <xdr:cNvSpPr txBox="1"/>
      </xdr:nvSpPr>
      <xdr:spPr>
        <a:xfrm>
          <a:off x="6705111" y="985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56321</xdr:rowOff>
    </xdr:from>
    <xdr:to>
      <xdr:col>15</xdr:col>
      <xdr:colOff>231775</xdr:colOff>
      <xdr:row>57</xdr:row>
      <xdr:rowOff>157921</xdr:rowOff>
    </xdr:to>
    <xdr:sp macro="" textlink="">
      <xdr:nvSpPr>
        <xdr:cNvPr id="364" name="円/楕円 363"/>
        <xdr:cNvSpPr/>
      </xdr:nvSpPr>
      <xdr:spPr>
        <a:xfrm>
          <a:off x="10426700" y="982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34748</xdr:rowOff>
    </xdr:from>
    <xdr:ext cx="534377" cy="259045"/>
    <xdr:sp macro="" textlink="">
      <xdr:nvSpPr>
        <xdr:cNvPr id="365" name="普通建設事業費該当値テキスト"/>
        <xdr:cNvSpPr txBox="1"/>
      </xdr:nvSpPr>
      <xdr:spPr>
        <a:xfrm>
          <a:off x="10528300" y="980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73,551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149750</xdr:rowOff>
    </xdr:from>
    <xdr:to>
      <xdr:col>14</xdr:col>
      <xdr:colOff>79375</xdr:colOff>
      <xdr:row>58</xdr:row>
      <xdr:rowOff>79900</xdr:rowOff>
    </xdr:to>
    <xdr:sp macro="" textlink="">
      <xdr:nvSpPr>
        <xdr:cNvPr id="366" name="円/楕円 365"/>
        <xdr:cNvSpPr/>
      </xdr:nvSpPr>
      <xdr:spPr>
        <a:xfrm>
          <a:off x="9588500" y="99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71027</xdr:rowOff>
    </xdr:from>
    <xdr:ext cx="534377" cy="259045"/>
    <xdr:sp macro="" textlink="">
      <xdr:nvSpPr>
        <xdr:cNvPr id="367" name="テキスト ボックス 366"/>
        <xdr:cNvSpPr txBox="1"/>
      </xdr:nvSpPr>
      <xdr:spPr>
        <a:xfrm>
          <a:off x="9372111" y="1001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7549</xdr:rowOff>
    </xdr:from>
    <xdr:to>
      <xdr:col>12</xdr:col>
      <xdr:colOff>561975</xdr:colOff>
      <xdr:row>57</xdr:row>
      <xdr:rowOff>109149</xdr:rowOff>
    </xdr:to>
    <xdr:sp macro="" textlink="">
      <xdr:nvSpPr>
        <xdr:cNvPr id="368" name="円/楕円 367"/>
        <xdr:cNvSpPr/>
      </xdr:nvSpPr>
      <xdr:spPr>
        <a:xfrm>
          <a:off x="8699500" y="978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100276</xdr:rowOff>
    </xdr:from>
    <xdr:ext cx="534377" cy="259045"/>
    <xdr:sp macro="" textlink="">
      <xdr:nvSpPr>
        <xdr:cNvPr id="369" name="テキスト ボックス 368"/>
        <xdr:cNvSpPr txBox="1"/>
      </xdr:nvSpPr>
      <xdr:spPr>
        <a:xfrm>
          <a:off x="8483111" y="987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86,352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137382</xdr:rowOff>
    </xdr:from>
    <xdr:to>
      <xdr:col>11</xdr:col>
      <xdr:colOff>358775</xdr:colOff>
      <xdr:row>58</xdr:row>
      <xdr:rowOff>67532</xdr:rowOff>
    </xdr:to>
    <xdr:sp macro="" textlink="">
      <xdr:nvSpPr>
        <xdr:cNvPr id="370" name="円/楕円 369"/>
        <xdr:cNvSpPr/>
      </xdr:nvSpPr>
      <xdr:spPr>
        <a:xfrm>
          <a:off x="7810500" y="991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58659</xdr:rowOff>
    </xdr:from>
    <xdr:ext cx="534377" cy="259045"/>
    <xdr:sp macro="" textlink="">
      <xdr:nvSpPr>
        <xdr:cNvPr id="371" name="テキスト ボックス 370"/>
        <xdr:cNvSpPr txBox="1"/>
      </xdr:nvSpPr>
      <xdr:spPr>
        <a:xfrm>
          <a:off x="7594111" y="1000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52,275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16239</xdr:rowOff>
    </xdr:from>
    <xdr:to>
      <xdr:col>10</xdr:col>
      <xdr:colOff>155575</xdr:colOff>
      <xdr:row>56</xdr:row>
      <xdr:rowOff>117839</xdr:rowOff>
    </xdr:to>
    <xdr:sp macro="" textlink="">
      <xdr:nvSpPr>
        <xdr:cNvPr id="372" name="円/楕円 371"/>
        <xdr:cNvSpPr/>
      </xdr:nvSpPr>
      <xdr:spPr>
        <a:xfrm>
          <a:off x="6921500" y="961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134366</xdr:rowOff>
    </xdr:from>
    <xdr:ext cx="599010" cy="259045"/>
    <xdr:sp macro="" textlink="">
      <xdr:nvSpPr>
        <xdr:cNvPr id="373" name="テキスト ボックス 372"/>
        <xdr:cNvSpPr txBox="1"/>
      </xdr:nvSpPr>
      <xdr:spPr>
        <a:xfrm>
          <a:off x="6672794" y="939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5" name="直線コネクタ 394"/>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398"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399" name="直線コネクタ 398"/>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109877</xdr:rowOff>
    </xdr:from>
    <xdr:to>
      <xdr:col>15</xdr:col>
      <xdr:colOff>180975</xdr:colOff>
      <xdr:row>78</xdr:row>
      <xdr:rowOff>139700</xdr:rowOff>
    </xdr:to>
    <xdr:cxnSp macro="">
      <xdr:nvCxnSpPr>
        <xdr:cNvPr id="400" name="直線コネクタ 399"/>
        <xdr:cNvCxnSpPr/>
      </xdr:nvCxnSpPr>
      <xdr:spPr>
        <a:xfrm flipV="1">
          <a:off x="9639300" y="13482977"/>
          <a:ext cx="838200" cy="2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34386</xdr:rowOff>
    </xdr:from>
    <xdr:ext cx="534377" cy="259045"/>
    <xdr:sp macro="" textlink="">
      <xdr:nvSpPr>
        <xdr:cNvPr id="401" name="普通建設事業費 （ うち新規整備　）平均値テキスト"/>
        <xdr:cNvSpPr txBox="1"/>
      </xdr:nvSpPr>
      <xdr:spPr>
        <a:xfrm>
          <a:off x="10528300" y="1306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2" name="フローチャート : 判断 401"/>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3" name="フローチャート : 判断 402"/>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131863</xdr:rowOff>
    </xdr:from>
    <xdr:ext cx="534377" cy="259045"/>
    <xdr:sp macro="" textlink="">
      <xdr:nvSpPr>
        <xdr:cNvPr id="404" name="テキスト ボックス 403"/>
        <xdr:cNvSpPr txBox="1"/>
      </xdr:nvSpPr>
      <xdr:spPr>
        <a:xfrm>
          <a:off x="9372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59077</xdr:rowOff>
    </xdr:from>
    <xdr:to>
      <xdr:col>15</xdr:col>
      <xdr:colOff>231775</xdr:colOff>
      <xdr:row>78</xdr:row>
      <xdr:rowOff>160677</xdr:rowOff>
    </xdr:to>
    <xdr:sp macro="" textlink="">
      <xdr:nvSpPr>
        <xdr:cNvPr id="410" name="円/楕円 409"/>
        <xdr:cNvSpPr/>
      </xdr:nvSpPr>
      <xdr:spPr>
        <a:xfrm>
          <a:off x="10426700" y="1343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145454</xdr:rowOff>
    </xdr:from>
    <xdr:ext cx="469744" cy="259045"/>
    <xdr:sp macro="" textlink="">
      <xdr:nvSpPr>
        <xdr:cNvPr id="411" name="普通建設事業費 （ うち新規整備　）該当値テキスト"/>
        <xdr:cNvSpPr txBox="1"/>
      </xdr:nvSpPr>
      <xdr:spPr>
        <a:xfrm>
          <a:off x="10528300" y="1334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88900</xdr:rowOff>
    </xdr:from>
    <xdr:to>
      <xdr:col>14</xdr:col>
      <xdr:colOff>79375</xdr:colOff>
      <xdr:row>79</xdr:row>
      <xdr:rowOff>19050</xdr:rowOff>
    </xdr:to>
    <xdr:sp macro="" textlink="">
      <xdr:nvSpPr>
        <xdr:cNvPr id="412" name="円/楕円 411"/>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10177</xdr:rowOff>
    </xdr:from>
    <xdr:ext cx="249299" cy="259045"/>
    <xdr:sp macro="" textlink="">
      <xdr:nvSpPr>
        <xdr:cNvPr id="413" name="テキスト ボックス 412"/>
        <xdr:cNvSpPr txBox="1"/>
      </xdr:nvSpPr>
      <xdr:spPr>
        <a:xfrm>
          <a:off x="9514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29" name="テキスト ボックス 42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1" name="テキスト ボックス 43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3" name="テキスト ボックス 43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5" name="直線コネクタ 434"/>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38"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39" name="直線コネクタ 438"/>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49257</xdr:rowOff>
    </xdr:from>
    <xdr:to>
      <xdr:col>15</xdr:col>
      <xdr:colOff>180975</xdr:colOff>
      <xdr:row>96</xdr:row>
      <xdr:rowOff>38559</xdr:rowOff>
    </xdr:to>
    <xdr:cxnSp macro="">
      <xdr:nvCxnSpPr>
        <xdr:cNvPr id="440" name="直線コネクタ 439"/>
        <xdr:cNvCxnSpPr/>
      </xdr:nvCxnSpPr>
      <xdr:spPr>
        <a:xfrm flipV="1">
          <a:off x="9639300" y="16337007"/>
          <a:ext cx="838200" cy="16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xdr:rowOff>
    </xdr:from>
    <xdr:ext cx="534377" cy="259045"/>
    <xdr:sp macro="" textlink="">
      <xdr:nvSpPr>
        <xdr:cNvPr id="441" name="普通建設事業費 （ うち更新整備　）平均値テキスト"/>
        <xdr:cNvSpPr txBox="1"/>
      </xdr:nvSpPr>
      <xdr:spPr>
        <a:xfrm>
          <a:off x="10528300" y="164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2" name="フローチャート : 判断 441"/>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155468</xdr:rowOff>
    </xdr:from>
    <xdr:to>
      <xdr:col>14</xdr:col>
      <xdr:colOff>79375</xdr:colOff>
      <xdr:row>96</xdr:row>
      <xdr:rowOff>85618</xdr:rowOff>
    </xdr:to>
    <xdr:sp macro="" textlink="">
      <xdr:nvSpPr>
        <xdr:cNvPr id="443" name="フローチャート : 判断 442"/>
        <xdr:cNvSpPr/>
      </xdr:nvSpPr>
      <xdr:spPr>
        <a:xfrm>
          <a:off x="9588500" y="1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102145</xdr:rowOff>
    </xdr:from>
    <xdr:ext cx="534377" cy="259045"/>
    <xdr:sp macro="" textlink="">
      <xdr:nvSpPr>
        <xdr:cNvPr id="444" name="テキスト ボックス 443"/>
        <xdr:cNvSpPr txBox="1"/>
      </xdr:nvSpPr>
      <xdr:spPr>
        <a:xfrm>
          <a:off x="9372111" y="162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169907</xdr:rowOff>
    </xdr:from>
    <xdr:to>
      <xdr:col>15</xdr:col>
      <xdr:colOff>231775</xdr:colOff>
      <xdr:row>95</xdr:row>
      <xdr:rowOff>100057</xdr:rowOff>
    </xdr:to>
    <xdr:sp macro="" textlink="">
      <xdr:nvSpPr>
        <xdr:cNvPr id="450" name="円/楕円 449"/>
        <xdr:cNvSpPr/>
      </xdr:nvSpPr>
      <xdr:spPr>
        <a:xfrm>
          <a:off x="10426700" y="1628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21334</xdr:rowOff>
    </xdr:from>
    <xdr:ext cx="534377" cy="259045"/>
    <xdr:sp macro="" textlink="">
      <xdr:nvSpPr>
        <xdr:cNvPr id="451" name="普通建設事業費 （ うち更新整備　）該当値テキスト"/>
        <xdr:cNvSpPr txBox="1"/>
      </xdr:nvSpPr>
      <xdr:spPr>
        <a:xfrm>
          <a:off x="10528300" y="1613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66,141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159209</xdr:rowOff>
    </xdr:from>
    <xdr:to>
      <xdr:col>14</xdr:col>
      <xdr:colOff>79375</xdr:colOff>
      <xdr:row>96</xdr:row>
      <xdr:rowOff>89359</xdr:rowOff>
    </xdr:to>
    <xdr:sp macro="" textlink="">
      <xdr:nvSpPr>
        <xdr:cNvPr id="452" name="円/楕円 451"/>
        <xdr:cNvSpPr/>
      </xdr:nvSpPr>
      <xdr:spPr>
        <a:xfrm>
          <a:off x="9588500" y="1644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80486</xdr:rowOff>
    </xdr:from>
    <xdr:ext cx="534377" cy="259045"/>
    <xdr:sp macro="" textlink="">
      <xdr:nvSpPr>
        <xdr:cNvPr id="453" name="テキスト ボックス 452"/>
        <xdr:cNvSpPr txBox="1"/>
      </xdr:nvSpPr>
      <xdr:spPr>
        <a:xfrm>
          <a:off x="9372111" y="1653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48,561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7" name="テキスト ボックス 46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3" name="テキスト ボックス 47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5" name="テキスト ボックス 47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7" name="直線コネクタ 476"/>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7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0"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1" name="直線コネクタ 480"/>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15029</xdr:rowOff>
    </xdr:from>
    <xdr:to>
      <xdr:col>23</xdr:col>
      <xdr:colOff>517525</xdr:colOff>
      <xdr:row>38</xdr:row>
      <xdr:rowOff>62410</xdr:rowOff>
    </xdr:to>
    <xdr:cxnSp macro="">
      <xdr:nvCxnSpPr>
        <xdr:cNvPr id="482" name="直線コネクタ 481"/>
        <xdr:cNvCxnSpPr/>
      </xdr:nvCxnSpPr>
      <xdr:spPr>
        <a:xfrm flipV="1">
          <a:off x="15481300" y="6530129"/>
          <a:ext cx="838200" cy="4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69987</xdr:rowOff>
    </xdr:from>
    <xdr:ext cx="469744" cy="259045"/>
    <xdr:sp macro="" textlink="">
      <xdr:nvSpPr>
        <xdr:cNvPr id="483" name="災害復旧事業費平均値テキスト"/>
        <xdr:cNvSpPr txBox="1"/>
      </xdr:nvSpPr>
      <xdr:spPr>
        <a:xfrm>
          <a:off x="16370300" y="6585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4" name="フローチャート : 判断 483"/>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42050</xdr:rowOff>
    </xdr:from>
    <xdr:to>
      <xdr:col>22</xdr:col>
      <xdr:colOff>365125</xdr:colOff>
      <xdr:row>38</xdr:row>
      <xdr:rowOff>62410</xdr:rowOff>
    </xdr:to>
    <xdr:cxnSp macro="">
      <xdr:nvCxnSpPr>
        <xdr:cNvPr id="485" name="直線コネクタ 484"/>
        <xdr:cNvCxnSpPr/>
      </xdr:nvCxnSpPr>
      <xdr:spPr>
        <a:xfrm>
          <a:off x="14592300" y="6042800"/>
          <a:ext cx="889000" cy="53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86" name="フローチャート : 判断 485"/>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164352</xdr:rowOff>
    </xdr:from>
    <xdr:ext cx="534377" cy="259045"/>
    <xdr:sp macro="" textlink="">
      <xdr:nvSpPr>
        <xdr:cNvPr id="487" name="テキスト ボックス 486"/>
        <xdr:cNvSpPr txBox="1"/>
      </xdr:nvSpPr>
      <xdr:spPr>
        <a:xfrm>
          <a:off x="15214111" y="667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114295</xdr:rowOff>
    </xdr:from>
    <xdr:to>
      <xdr:col>21</xdr:col>
      <xdr:colOff>161925</xdr:colOff>
      <xdr:row>35</xdr:row>
      <xdr:rowOff>42050</xdr:rowOff>
    </xdr:to>
    <xdr:cxnSp macro="">
      <xdr:nvCxnSpPr>
        <xdr:cNvPr id="488" name="直線コネクタ 487"/>
        <xdr:cNvCxnSpPr/>
      </xdr:nvCxnSpPr>
      <xdr:spPr>
        <a:xfrm>
          <a:off x="13703300" y="5600695"/>
          <a:ext cx="889000" cy="44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89" name="フローチャート : 判断 488"/>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16356</xdr:rowOff>
    </xdr:from>
    <xdr:ext cx="469744" cy="259045"/>
    <xdr:sp macro="" textlink="">
      <xdr:nvSpPr>
        <xdr:cNvPr id="490" name="テキスト ボックス 489"/>
        <xdr:cNvSpPr txBox="1"/>
      </xdr:nvSpPr>
      <xdr:spPr>
        <a:xfrm>
          <a:off x="14357427" y="670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114295</xdr:rowOff>
    </xdr:from>
    <xdr:to>
      <xdr:col>19</xdr:col>
      <xdr:colOff>644525</xdr:colOff>
      <xdr:row>36</xdr:row>
      <xdr:rowOff>19647</xdr:rowOff>
    </xdr:to>
    <xdr:cxnSp macro="">
      <xdr:nvCxnSpPr>
        <xdr:cNvPr id="491" name="直線コネクタ 490"/>
        <xdr:cNvCxnSpPr/>
      </xdr:nvCxnSpPr>
      <xdr:spPr>
        <a:xfrm flipV="1">
          <a:off x="12814300" y="5600695"/>
          <a:ext cx="889000" cy="59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2" name="フローチャート : 判断 491"/>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15168</xdr:rowOff>
    </xdr:from>
    <xdr:ext cx="469744" cy="259045"/>
    <xdr:sp macro="" textlink="">
      <xdr:nvSpPr>
        <xdr:cNvPr id="493" name="テキスト ボックス 492"/>
        <xdr:cNvSpPr txBox="1"/>
      </xdr:nvSpPr>
      <xdr:spPr>
        <a:xfrm>
          <a:off x="13468427" y="670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494" name="フローチャート : 判断 493"/>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20838</xdr:rowOff>
    </xdr:from>
    <xdr:ext cx="469744" cy="259045"/>
    <xdr:sp macro="" textlink="">
      <xdr:nvSpPr>
        <xdr:cNvPr id="495" name="テキスト ボックス 494"/>
        <xdr:cNvSpPr txBox="1"/>
      </xdr:nvSpPr>
      <xdr:spPr>
        <a:xfrm>
          <a:off x="12579427" y="670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135679</xdr:rowOff>
    </xdr:from>
    <xdr:to>
      <xdr:col>23</xdr:col>
      <xdr:colOff>568325</xdr:colOff>
      <xdr:row>38</xdr:row>
      <xdr:rowOff>65829</xdr:rowOff>
    </xdr:to>
    <xdr:sp macro="" textlink="">
      <xdr:nvSpPr>
        <xdr:cNvPr id="501" name="円/楕円 500"/>
        <xdr:cNvSpPr/>
      </xdr:nvSpPr>
      <xdr:spPr>
        <a:xfrm>
          <a:off x="16268700" y="647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158556</xdr:rowOff>
    </xdr:from>
    <xdr:ext cx="534377" cy="259045"/>
    <xdr:sp macro="" textlink="">
      <xdr:nvSpPr>
        <xdr:cNvPr id="502" name="災害復旧事業費該当値テキスト"/>
        <xdr:cNvSpPr txBox="1"/>
      </xdr:nvSpPr>
      <xdr:spPr>
        <a:xfrm>
          <a:off x="16370300" y="633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26,361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11610</xdr:rowOff>
    </xdr:from>
    <xdr:to>
      <xdr:col>22</xdr:col>
      <xdr:colOff>415925</xdr:colOff>
      <xdr:row>38</xdr:row>
      <xdr:rowOff>113210</xdr:rowOff>
    </xdr:to>
    <xdr:sp macro="" textlink="">
      <xdr:nvSpPr>
        <xdr:cNvPr id="503" name="円/楕円 502"/>
        <xdr:cNvSpPr/>
      </xdr:nvSpPr>
      <xdr:spPr>
        <a:xfrm>
          <a:off x="15430500" y="65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129738</xdr:rowOff>
    </xdr:from>
    <xdr:ext cx="534377" cy="259045"/>
    <xdr:sp macro="" textlink="">
      <xdr:nvSpPr>
        <xdr:cNvPr id="504" name="テキスト ボックス 503"/>
        <xdr:cNvSpPr txBox="1"/>
      </xdr:nvSpPr>
      <xdr:spPr>
        <a:xfrm>
          <a:off x="15214111" y="630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20,143</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162700</xdr:rowOff>
    </xdr:from>
    <xdr:to>
      <xdr:col>21</xdr:col>
      <xdr:colOff>212725</xdr:colOff>
      <xdr:row>35</xdr:row>
      <xdr:rowOff>92850</xdr:rowOff>
    </xdr:to>
    <xdr:sp macro="" textlink="">
      <xdr:nvSpPr>
        <xdr:cNvPr id="505" name="円/楕円 504"/>
        <xdr:cNvSpPr/>
      </xdr:nvSpPr>
      <xdr:spPr>
        <a:xfrm>
          <a:off x="14541500" y="599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109377</xdr:rowOff>
    </xdr:from>
    <xdr:ext cx="534377" cy="259045"/>
    <xdr:sp macro="" textlink="">
      <xdr:nvSpPr>
        <xdr:cNvPr id="506" name="テキスト ボックス 505"/>
        <xdr:cNvSpPr txBox="1"/>
      </xdr:nvSpPr>
      <xdr:spPr>
        <a:xfrm>
          <a:off x="14325111" y="576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90,315</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63495</xdr:rowOff>
    </xdr:from>
    <xdr:to>
      <xdr:col>20</xdr:col>
      <xdr:colOff>9525</xdr:colOff>
      <xdr:row>32</xdr:row>
      <xdr:rowOff>165095</xdr:rowOff>
    </xdr:to>
    <xdr:sp macro="" textlink="">
      <xdr:nvSpPr>
        <xdr:cNvPr id="507" name="円/楕円 506"/>
        <xdr:cNvSpPr/>
      </xdr:nvSpPr>
      <xdr:spPr>
        <a:xfrm>
          <a:off x="13652500" y="554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31</xdr:row>
      <xdr:rowOff>10172</xdr:rowOff>
    </xdr:from>
    <xdr:ext cx="599010" cy="259045"/>
    <xdr:sp macro="" textlink="">
      <xdr:nvSpPr>
        <xdr:cNvPr id="508" name="テキスト ボックス 507"/>
        <xdr:cNvSpPr txBox="1"/>
      </xdr:nvSpPr>
      <xdr:spPr>
        <a:xfrm>
          <a:off x="13403794" y="532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148,334</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140297</xdr:rowOff>
    </xdr:from>
    <xdr:to>
      <xdr:col>18</xdr:col>
      <xdr:colOff>492125</xdr:colOff>
      <xdr:row>36</xdr:row>
      <xdr:rowOff>70447</xdr:rowOff>
    </xdr:to>
    <xdr:sp macro="" textlink="">
      <xdr:nvSpPr>
        <xdr:cNvPr id="509" name="円/楕円 508"/>
        <xdr:cNvSpPr/>
      </xdr:nvSpPr>
      <xdr:spPr>
        <a:xfrm>
          <a:off x="12763500" y="614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86974</xdr:rowOff>
    </xdr:from>
    <xdr:ext cx="534377" cy="259045"/>
    <xdr:sp macro="" textlink="">
      <xdr:nvSpPr>
        <xdr:cNvPr id="510" name="テキスト ボックス 509"/>
        <xdr:cNvSpPr txBox="1"/>
      </xdr:nvSpPr>
      <xdr:spPr>
        <a:xfrm>
          <a:off x="12547111" y="59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6" name="テキスト ボックス 53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3" name="テキスト ボックス 55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1" name="正方形/長方形 56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2" name="正方形/長方形 56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3" name="正方形/長方形 56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4" name="正方形/長方形 56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5" name="正方形/長方形 56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6" name="正方形/長方形 56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0" name="直線コネクタ 56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1" name="テキスト ボックス 57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3" name="テキスト ボックス 57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4" name="直線コネクタ 57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5" name="テキスト ボックス 57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6" name="直線コネクタ 57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7" name="テキスト ボックス 57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79" name="直線コネクタ 578"/>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0"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1" name="直線コネクタ 580"/>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2"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3" name="直線コネクタ 582"/>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73017</xdr:rowOff>
    </xdr:from>
    <xdr:to>
      <xdr:col>23</xdr:col>
      <xdr:colOff>517525</xdr:colOff>
      <xdr:row>76</xdr:row>
      <xdr:rowOff>90991</xdr:rowOff>
    </xdr:to>
    <xdr:cxnSp macro="">
      <xdr:nvCxnSpPr>
        <xdr:cNvPr id="584" name="直線コネクタ 583"/>
        <xdr:cNvCxnSpPr/>
      </xdr:nvCxnSpPr>
      <xdr:spPr>
        <a:xfrm flipV="1">
          <a:off x="15481300" y="13103217"/>
          <a:ext cx="838200" cy="1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125596</xdr:rowOff>
    </xdr:from>
    <xdr:ext cx="534377" cy="259045"/>
    <xdr:sp macro="" textlink="">
      <xdr:nvSpPr>
        <xdr:cNvPr id="585" name="公債費平均値テキスト"/>
        <xdr:cNvSpPr txBox="1"/>
      </xdr:nvSpPr>
      <xdr:spPr>
        <a:xfrm>
          <a:off x="16370300" y="1281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6" name="フローチャート : 判断 585"/>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90991</xdr:rowOff>
    </xdr:from>
    <xdr:to>
      <xdr:col>22</xdr:col>
      <xdr:colOff>365125</xdr:colOff>
      <xdr:row>76</xdr:row>
      <xdr:rowOff>94168</xdr:rowOff>
    </xdr:to>
    <xdr:cxnSp macro="">
      <xdr:nvCxnSpPr>
        <xdr:cNvPr id="587" name="直線コネクタ 586"/>
        <xdr:cNvCxnSpPr/>
      </xdr:nvCxnSpPr>
      <xdr:spPr>
        <a:xfrm flipV="1">
          <a:off x="14592300" y="13121191"/>
          <a:ext cx="8890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8" name="フローチャート : 判断 587"/>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29136</xdr:rowOff>
    </xdr:from>
    <xdr:ext cx="534377" cy="259045"/>
    <xdr:sp macro="" textlink="">
      <xdr:nvSpPr>
        <xdr:cNvPr id="589" name="テキスト ボックス 588"/>
        <xdr:cNvSpPr txBox="1"/>
      </xdr:nvSpPr>
      <xdr:spPr>
        <a:xfrm>
          <a:off x="15214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88488</xdr:rowOff>
    </xdr:from>
    <xdr:to>
      <xdr:col>21</xdr:col>
      <xdr:colOff>161925</xdr:colOff>
      <xdr:row>76</xdr:row>
      <xdr:rowOff>94168</xdr:rowOff>
    </xdr:to>
    <xdr:cxnSp macro="">
      <xdr:nvCxnSpPr>
        <xdr:cNvPr id="590" name="直線コネクタ 589"/>
        <xdr:cNvCxnSpPr/>
      </xdr:nvCxnSpPr>
      <xdr:spPr>
        <a:xfrm>
          <a:off x="13703300" y="13118688"/>
          <a:ext cx="889000" cy="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91" name="フローチャート : 判断 590"/>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16032</xdr:rowOff>
    </xdr:from>
    <xdr:ext cx="534377" cy="259045"/>
    <xdr:sp macro="" textlink="">
      <xdr:nvSpPr>
        <xdr:cNvPr id="592" name="テキスト ボックス 591"/>
        <xdr:cNvSpPr txBox="1"/>
      </xdr:nvSpPr>
      <xdr:spPr>
        <a:xfrm>
          <a:off x="14325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73268</xdr:rowOff>
    </xdr:from>
    <xdr:to>
      <xdr:col>19</xdr:col>
      <xdr:colOff>644525</xdr:colOff>
      <xdr:row>76</xdr:row>
      <xdr:rowOff>88488</xdr:rowOff>
    </xdr:to>
    <xdr:cxnSp macro="">
      <xdr:nvCxnSpPr>
        <xdr:cNvPr id="593" name="直線コネクタ 592"/>
        <xdr:cNvCxnSpPr/>
      </xdr:nvCxnSpPr>
      <xdr:spPr>
        <a:xfrm>
          <a:off x="12814300" y="13103468"/>
          <a:ext cx="889000" cy="1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4" name="フローチャート : 判断 593"/>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3413</xdr:rowOff>
    </xdr:from>
    <xdr:ext cx="534377" cy="259045"/>
    <xdr:sp macro="" textlink="">
      <xdr:nvSpPr>
        <xdr:cNvPr id="595" name="テキスト ボックス 594"/>
        <xdr:cNvSpPr txBox="1"/>
      </xdr:nvSpPr>
      <xdr:spPr>
        <a:xfrm>
          <a:off x="13436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6" name="フローチャート : 判断 595"/>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154123</xdr:rowOff>
    </xdr:from>
    <xdr:ext cx="534377" cy="259045"/>
    <xdr:sp macro="" textlink="">
      <xdr:nvSpPr>
        <xdr:cNvPr id="597" name="テキスト ボックス 596"/>
        <xdr:cNvSpPr txBox="1"/>
      </xdr:nvSpPr>
      <xdr:spPr>
        <a:xfrm>
          <a:off x="12547111" y="1266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8" name="テキスト ボックス 59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9" name="テキスト ボックス 59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0" name="テキスト ボックス 59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1" name="テキスト ボックス 60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2" name="テキスト ボックス 60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22217</xdr:rowOff>
    </xdr:from>
    <xdr:to>
      <xdr:col>23</xdr:col>
      <xdr:colOff>568325</xdr:colOff>
      <xdr:row>76</xdr:row>
      <xdr:rowOff>123817</xdr:rowOff>
    </xdr:to>
    <xdr:sp macro="" textlink="">
      <xdr:nvSpPr>
        <xdr:cNvPr id="603" name="円/楕円 602"/>
        <xdr:cNvSpPr/>
      </xdr:nvSpPr>
      <xdr:spPr>
        <a:xfrm>
          <a:off x="16268700" y="1305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644</xdr:rowOff>
    </xdr:from>
    <xdr:ext cx="534377" cy="259045"/>
    <xdr:sp macro="" textlink="">
      <xdr:nvSpPr>
        <xdr:cNvPr id="604" name="公債費該当値テキスト"/>
        <xdr:cNvSpPr txBox="1"/>
      </xdr:nvSpPr>
      <xdr:spPr>
        <a:xfrm>
          <a:off x="16370300" y="1303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51,668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40191</xdr:rowOff>
    </xdr:from>
    <xdr:to>
      <xdr:col>22</xdr:col>
      <xdr:colOff>415925</xdr:colOff>
      <xdr:row>76</xdr:row>
      <xdr:rowOff>141791</xdr:rowOff>
    </xdr:to>
    <xdr:sp macro="" textlink="">
      <xdr:nvSpPr>
        <xdr:cNvPr id="605" name="円/楕円 604"/>
        <xdr:cNvSpPr/>
      </xdr:nvSpPr>
      <xdr:spPr>
        <a:xfrm>
          <a:off x="15430500" y="1307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132918</xdr:rowOff>
    </xdr:from>
    <xdr:ext cx="534377" cy="259045"/>
    <xdr:sp macro="" textlink="">
      <xdr:nvSpPr>
        <xdr:cNvPr id="606" name="テキスト ボックス 605"/>
        <xdr:cNvSpPr txBox="1"/>
      </xdr:nvSpPr>
      <xdr:spPr>
        <a:xfrm>
          <a:off x="15214111" y="1316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43368</xdr:rowOff>
    </xdr:from>
    <xdr:to>
      <xdr:col>21</xdr:col>
      <xdr:colOff>212725</xdr:colOff>
      <xdr:row>76</xdr:row>
      <xdr:rowOff>144968</xdr:rowOff>
    </xdr:to>
    <xdr:sp macro="" textlink="">
      <xdr:nvSpPr>
        <xdr:cNvPr id="607" name="円/楕円 606"/>
        <xdr:cNvSpPr/>
      </xdr:nvSpPr>
      <xdr:spPr>
        <a:xfrm>
          <a:off x="14541500" y="1307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136095</xdr:rowOff>
    </xdr:from>
    <xdr:ext cx="534377" cy="259045"/>
    <xdr:sp macro="" textlink="">
      <xdr:nvSpPr>
        <xdr:cNvPr id="608" name="テキスト ボックス 607"/>
        <xdr:cNvSpPr txBox="1"/>
      </xdr:nvSpPr>
      <xdr:spPr>
        <a:xfrm>
          <a:off x="14325111" y="1316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37688</xdr:rowOff>
    </xdr:from>
    <xdr:to>
      <xdr:col>20</xdr:col>
      <xdr:colOff>9525</xdr:colOff>
      <xdr:row>76</xdr:row>
      <xdr:rowOff>139288</xdr:rowOff>
    </xdr:to>
    <xdr:sp macro="" textlink="">
      <xdr:nvSpPr>
        <xdr:cNvPr id="609" name="円/楕円 608"/>
        <xdr:cNvSpPr/>
      </xdr:nvSpPr>
      <xdr:spPr>
        <a:xfrm>
          <a:off x="13652500" y="1306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130415</xdr:rowOff>
    </xdr:from>
    <xdr:ext cx="534377" cy="259045"/>
    <xdr:sp macro="" textlink="">
      <xdr:nvSpPr>
        <xdr:cNvPr id="610" name="テキスト ボックス 609"/>
        <xdr:cNvSpPr txBox="1"/>
      </xdr:nvSpPr>
      <xdr:spPr>
        <a:xfrm>
          <a:off x="13436111" y="131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48,961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22468</xdr:rowOff>
    </xdr:from>
    <xdr:to>
      <xdr:col>18</xdr:col>
      <xdr:colOff>492125</xdr:colOff>
      <xdr:row>76</xdr:row>
      <xdr:rowOff>124068</xdr:rowOff>
    </xdr:to>
    <xdr:sp macro="" textlink="">
      <xdr:nvSpPr>
        <xdr:cNvPr id="611" name="円/楕円 610"/>
        <xdr:cNvSpPr/>
      </xdr:nvSpPr>
      <xdr:spPr>
        <a:xfrm>
          <a:off x="12763500" y="1305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115195</xdr:rowOff>
    </xdr:from>
    <xdr:ext cx="534377" cy="259045"/>
    <xdr:sp macro="" textlink="">
      <xdr:nvSpPr>
        <xdr:cNvPr id="612" name="テキスト ボックス 611"/>
        <xdr:cNvSpPr txBox="1"/>
      </xdr:nvSpPr>
      <xdr:spPr>
        <a:xfrm>
          <a:off x="12547111" y="1314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3" name="正方形/長方形 61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4" name="正方形/長方形 61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5" name="正方形/長方形 61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6" name="正方形/長方形 61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7" name="正方形/長方形 61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8" name="正方形/長方形 61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9" name="正方形/長方形 61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0" name="正方形/長方形 61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1" name="テキスト ボックス 62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2" name="直線コネクタ 62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3" name="直線コネクタ 62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4" name="テキスト ボックス 62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5" name="直線コネクタ 62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6" name="テキスト ボックス 62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7" name="直線コネクタ 62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8" name="テキスト ボックス 62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9" name="直線コネクタ 62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0" name="テキスト ボックス 62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1" name="直線コネクタ 63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2" name="テキスト ボックス 63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4" name="直線コネクタ 633"/>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5"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6" name="直線コネクタ 635"/>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7"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38" name="直線コネクタ 637"/>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72076</xdr:rowOff>
    </xdr:from>
    <xdr:to>
      <xdr:col>23</xdr:col>
      <xdr:colOff>517525</xdr:colOff>
      <xdr:row>98</xdr:row>
      <xdr:rowOff>99950</xdr:rowOff>
    </xdr:to>
    <xdr:cxnSp macro="">
      <xdr:nvCxnSpPr>
        <xdr:cNvPr id="639" name="直線コネクタ 638"/>
        <xdr:cNvCxnSpPr/>
      </xdr:nvCxnSpPr>
      <xdr:spPr>
        <a:xfrm flipV="1">
          <a:off x="15481300" y="16874176"/>
          <a:ext cx="838200" cy="2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72463</xdr:rowOff>
    </xdr:from>
    <xdr:ext cx="534377" cy="259045"/>
    <xdr:sp macro="" textlink="">
      <xdr:nvSpPr>
        <xdr:cNvPr id="640" name="積立金平均値テキスト"/>
        <xdr:cNvSpPr txBox="1"/>
      </xdr:nvSpPr>
      <xdr:spPr>
        <a:xfrm>
          <a:off x="16370300" y="16531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1" name="フローチャート : 判断 640"/>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78828</xdr:rowOff>
    </xdr:from>
    <xdr:to>
      <xdr:col>22</xdr:col>
      <xdr:colOff>365125</xdr:colOff>
      <xdr:row>98</xdr:row>
      <xdr:rowOff>99950</xdr:rowOff>
    </xdr:to>
    <xdr:cxnSp macro="">
      <xdr:nvCxnSpPr>
        <xdr:cNvPr id="642" name="直線コネクタ 641"/>
        <xdr:cNvCxnSpPr/>
      </xdr:nvCxnSpPr>
      <xdr:spPr>
        <a:xfrm>
          <a:off x="14592300" y="16880928"/>
          <a:ext cx="889000" cy="2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3" name="フローチャート : 判断 642"/>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83314</xdr:rowOff>
    </xdr:from>
    <xdr:ext cx="599010" cy="259045"/>
    <xdr:sp macro="" textlink="">
      <xdr:nvSpPr>
        <xdr:cNvPr id="644" name="テキスト ボックス 643"/>
        <xdr:cNvSpPr txBox="1"/>
      </xdr:nvSpPr>
      <xdr:spPr>
        <a:xfrm>
          <a:off x="15181794"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77279</xdr:rowOff>
    </xdr:from>
    <xdr:to>
      <xdr:col>21</xdr:col>
      <xdr:colOff>161925</xdr:colOff>
      <xdr:row>98</xdr:row>
      <xdr:rowOff>78828</xdr:rowOff>
    </xdr:to>
    <xdr:cxnSp macro="">
      <xdr:nvCxnSpPr>
        <xdr:cNvPr id="645" name="直線コネクタ 644"/>
        <xdr:cNvCxnSpPr/>
      </xdr:nvCxnSpPr>
      <xdr:spPr>
        <a:xfrm>
          <a:off x="13703300" y="16879379"/>
          <a:ext cx="8890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46" name="フローチャート : 判断 645"/>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19908</xdr:rowOff>
    </xdr:from>
    <xdr:ext cx="534377" cy="259045"/>
    <xdr:sp macro="" textlink="">
      <xdr:nvSpPr>
        <xdr:cNvPr id="647" name="テキスト ボックス 646"/>
        <xdr:cNvSpPr txBox="1"/>
      </xdr:nvSpPr>
      <xdr:spPr>
        <a:xfrm>
          <a:off x="14325111" y="1647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77279</xdr:rowOff>
    </xdr:from>
    <xdr:to>
      <xdr:col>19</xdr:col>
      <xdr:colOff>644525</xdr:colOff>
      <xdr:row>98</xdr:row>
      <xdr:rowOff>77293</xdr:rowOff>
    </xdr:to>
    <xdr:cxnSp macro="">
      <xdr:nvCxnSpPr>
        <xdr:cNvPr id="648" name="直線コネクタ 647"/>
        <xdr:cNvCxnSpPr/>
      </xdr:nvCxnSpPr>
      <xdr:spPr>
        <a:xfrm flipV="1">
          <a:off x="12814300" y="16879379"/>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49" name="フローチャート : 判断 648"/>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22423</xdr:rowOff>
    </xdr:from>
    <xdr:ext cx="534377" cy="259045"/>
    <xdr:sp macro="" textlink="">
      <xdr:nvSpPr>
        <xdr:cNvPr id="650" name="テキスト ボックス 649"/>
        <xdr:cNvSpPr txBox="1"/>
      </xdr:nvSpPr>
      <xdr:spPr>
        <a:xfrm>
          <a:off x="13436111" y="1648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51" name="フローチャート : 判断 650"/>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8648</xdr:rowOff>
    </xdr:from>
    <xdr:ext cx="534377" cy="259045"/>
    <xdr:sp macro="" textlink="">
      <xdr:nvSpPr>
        <xdr:cNvPr id="652" name="テキスト ボックス 651"/>
        <xdr:cNvSpPr txBox="1"/>
      </xdr:nvSpPr>
      <xdr:spPr>
        <a:xfrm>
          <a:off x="12547111" y="164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3" name="テキスト ボックス 65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4" name="テキスト ボックス 65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5" name="テキスト ボックス 65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6" name="テキスト ボックス 65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7" name="テキスト ボックス 65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21276</xdr:rowOff>
    </xdr:from>
    <xdr:to>
      <xdr:col>23</xdr:col>
      <xdr:colOff>568325</xdr:colOff>
      <xdr:row>98</xdr:row>
      <xdr:rowOff>122876</xdr:rowOff>
    </xdr:to>
    <xdr:sp macro="" textlink="">
      <xdr:nvSpPr>
        <xdr:cNvPr id="658" name="円/楕円 657"/>
        <xdr:cNvSpPr/>
      </xdr:nvSpPr>
      <xdr:spPr>
        <a:xfrm>
          <a:off x="16268700" y="1682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107653</xdr:rowOff>
    </xdr:from>
    <xdr:ext cx="534377" cy="259045"/>
    <xdr:sp macro="" textlink="">
      <xdr:nvSpPr>
        <xdr:cNvPr id="659" name="積立金該当値テキスト"/>
        <xdr:cNvSpPr txBox="1"/>
      </xdr:nvSpPr>
      <xdr:spPr>
        <a:xfrm>
          <a:off x="16370300" y="1673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14,791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49150</xdr:rowOff>
    </xdr:from>
    <xdr:to>
      <xdr:col>22</xdr:col>
      <xdr:colOff>415925</xdr:colOff>
      <xdr:row>98</xdr:row>
      <xdr:rowOff>150750</xdr:rowOff>
    </xdr:to>
    <xdr:sp macro="" textlink="">
      <xdr:nvSpPr>
        <xdr:cNvPr id="660" name="円/楕円 659"/>
        <xdr:cNvSpPr/>
      </xdr:nvSpPr>
      <xdr:spPr>
        <a:xfrm>
          <a:off x="15430500" y="1685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141877</xdr:rowOff>
    </xdr:from>
    <xdr:ext cx="469744" cy="259045"/>
    <xdr:sp macro="" textlink="">
      <xdr:nvSpPr>
        <xdr:cNvPr id="661" name="テキスト ボックス 660"/>
        <xdr:cNvSpPr txBox="1"/>
      </xdr:nvSpPr>
      <xdr:spPr>
        <a:xfrm>
          <a:off x="15246427" y="1694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28028</xdr:rowOff>
    </xdr:from>
    <xdr:to>
      <xdr:col>21</xdr:col>
      <xdr:colOff>212725</xdr:colOff>
      <xdr:row>98</xdr:row>
      <xdr:rowOff>129628</xdr:rowOff>
    </xdr:to>
    <xdr:sp macro="" textlink="">
      <xdr:nvSpPr>
        <xdr:cNvPr id="662" name="円/楕円 661"/>
        <xdr:cNvSpPr/>
      </xdr:nvSpPr>
      <xdr:spPr>
        <a:xfrm>
          <a:off x="14541500" y="1683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120755</xdr:rowOff>
    </xdr:from>
    <xdr:ext cx="534377" cy="259045"/>
    <xdr:sp macro="" textlink="">
      <xdr:nvSpPr>
        <xdr:cNvPr id="663" name="テキスト ボックス 662"/>
        <xdr:cNvSpPr txBox="1"/>
      </xdr:nvSpPr>
      <xdr:spPr>
        <a:xfrm>
          <a:off x="14325111" y="1692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26479</xdr:rowOff>
    </xdr:from>
    <xdr:to>
      <xdr:col>20</xdr:col>
      <xdr:colOff>9525</xdr:colOff>
      <xdr:row>98</xdr:row>
      <xdr:rowOff>128079</xdr:rowOff>
    </xdr:to>
    <xdr:sp macro="" textlink="">
      <xdr:nvSpPr>
        <xdr:cNvPr id="664" name="円/楕円 663"/>
        <xdr:cNvSpPr/>
      </xdr:nvSpPr>
      <xdr:spPr>
        <a:xfrm>
          <a:off x="13652500" y="1682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119206</xdr:rowOff>
    </xdr:from>
    <xdr:ext cx="534377" cy="259045"/>
    <xdr:sp macro="" textlink="">
      <xdr:nvSpPr>
        <xdr:cNvPr id="665" name="テキスト ボックス 664"/>
        <xdr:cNvSpPr txBox="1"/>
      </xdr:nvSpPr>
      <xdr:spPr>
        <a:xfrm>
          <a:off x="13436111" y="1692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26493</xdr:rowOff>
    </xdr:from>
    <xdr:to>
      <xdr:col>18</xdr:col>
      <xdr:colOff>492125</xdr:colOff>
      <xdr:row>98</xdr:row>
      <xdr:rowOff>128093</xdr:rowOff>
    </xdr:to>
    <xdr:sp macro="" textlink="">
      <xdr:nvSpPr>
        <xdr:cNvPr id="666" name="円/楕円 665"/>
        <xdr:cNvSpPr/>
      </xdr:nvSpPr>
      <xdr:spPr>
        <a:xfrm>
          <a:off x="12763500" y="1682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119220</xdr:rowOff>
    </xdr:from>
    <xdr:ext cx="534377" cy="259045"/>
    <xdr:sp macro="" textlink="">
      <xdr:nvSpPr>
        <xdr:cNvPr id="667" name="テキスト ボックス 666"/>
        <xdr:cNvSpPr txBox="1"/>
      </xdr:nvSpPr>
      <xdr:spPr>
        <a:xfrm>
          <a:off x="12547111" y="169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8" name="正方形/長方形 66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9" name="正方形/長方形 66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0" name="正方形/長方形 66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1" name="正方形/長方形 67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2" name="正方形/長方形 67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3" name="正方形/長方形 67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4" name="正方形/長方形 67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5" name="正方形/長方形 67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6" name="テキスト ボックス 67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7" name="直線コネクタ 67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8" name="直線コネクタ 67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9" name="テキスト ボックス 67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0" name="直線コネクタ 67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1" name="テキスト ボックス 68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2" name="直線コネクタ 68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3" name="テキスト ボックス 68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4" name="直線コネクタ 68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5" name="テキスト ボックス 68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6" name="直線コネクタ 68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7" name="テキスト ボックス 68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8" name="直線コネクタ 68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9" name="テキスト ボックス 68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1" name="直線コネクタ 690"/>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3" name="直線コネクタ 69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4"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5" name="直線コネクタ 694"/>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70993</xdr:rowOff>
    </xdr:from>
    <xdr:to>
      <xdr:col>32</xdr:col>
      <xdr:colOff>187325</xdr:colOff>
      <xdr:row>36</xdr:row>
      <xdr:rowOff>107442</xdr:rowOff>
    </xdr:to>
    <xdr:cxnSp macro="">
      <xdr:nvCxnSpPr>
        <xdr:cNvPr id="696" name="直線コネクタ 695"/>
        <xdr:cNvCxnSpPr/>
      </xdr:nvCxnSpPr>
      <xdr:spPr>
        <a:xfrm flipV="1">
          <a:off x="21323300" y="6243193"/>
          <a:ext cx="838200" cy="3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28973</xdr:rowOff>
    </xdr:from>
    <xdr:ext cx="378565" cy="259045"/>
    <xdr:sp macro="" textlink="">
      <xdr:nvSpPr>
        <xdr:cNvPr id="697" name="投資及び出資金平均値テキスト"/>
        <xdr:cNvSpPr txBox="1"/>
      </xdr:nvSpPr>
      <xdr:spPr>
        <a:xfrm>
          <a:off x="22212300" y="6544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698" name="フローチャート : 判断 697"/>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107442</xdr:rowOff>
    </xdr:from>
    <xdr:to>
      <xdr:col>31</xdr:col>
      <xdr:colOff>34925</xdr:colOff>
      <xdr:row>36</xdr:row>
      <xdr:rowOff>139192</xdr:rowOff>
    </xdr:to>
    <xdr:cxnSp macro="">
      <xdr:nvCxnSpPr>
        <xdr:cNvPr id="699" name="直線コネクタ 698"/>
        <xdr:cNvCxnSpPr/>
      </xdr:nvCxnSpPr>
      <xdr:spPr>
        <a:xfrm flipV="1">
          <a:off x="20434300" y="6279642"/>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24130</xdr:rowOff>
    </xdr:from>
    <xdr:to>
      <xdr:col>31</xdr:col>
      <xdr:colOff>85725</xdr:colOff>
      <xdr:row>38</xdr:row>
      <xdr:rowOff>125730</xdr:rowOff>
    </xdr:to>
    <xdr:sp macro="" textlink="">
      <xdr:nvSpPr>
        <xdr:cNvPr id="700" name="フローチャート : 判断 699"/>
        <xdr:cNvSpPr/>
      </xdr:nvSpPr>
      <xdr:spPr>
        <a:xfrm>
          <a:off x="21272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116857</xdr:rowOff>
    </xdr:from>
    <xdr:ext cx="469744" cy="259045"/>
    <xdr:sp macro="" textlink="">
      <xdr:nvSpPr>
        <xdr:cNvPr id="701" name="テキスト ボックス 700"/>
        <xdr:cNvSpPr txBox="1"/>
      </xdr:nvSpPr>
      <xdr:spPr>
        <a:xfrm>
          <a:off x="21088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139192</xdr:rowOff>
    </xdr:from>
    <xdr:to>
      <xdr:col>29</xdr:col>
      <xdr:colOff>517525</xdr:colOff>
      <xdr:row>37</xdr:row>
      <xdr:rowOff>508</xdr:rowOff>
    </xdr:to>
    <xdr:cxnSp macro="">
      <xdr:nvCxnSpPr>
        <xdr:cNvPr id="702" name="直線コネクタ 701"/>
        <xdr:cNvCxnSpPr/>
      </xdr:nvCxnSpPr>
      <xdr:spPr>
        <a:xfrm flipV="1">
          <a:off x="19545300" y="6311392"/>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135001</xdr:rowOff>
    </xdr:from>
    <xdr:to>
      <xdr:col>29</xdr:col>
      <xdr:colOff>568325</xdr:colOff>
      <xdr:row>38</xdr:row>
      <xdr:rowOff>65151</xdr:rowOff>
    </xdr:to>
    <xdr:sp macro="" textlink="">
      <xdr:nvSpPr>
        <xdr:cNvPr id="703" name="フローチャート : 判断 702"/>
        <xdr:cNvSpPr/>
      </xdr:nvSpPr>
      <xdr:spPr>
        <a:xfrm>
          <a:off x="20383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56278</xdr:rowOff>
    </xdr:from>
    <xdr:ext cx="469744" cy="259045"/>
    <xdr:sp macro="" textlink="">
      <xdr:nvSpPr>
        <xdr:cNvPr id="704" name="テキスト ボックス 703"/>
        <xdr:cNvSpPr txBox="1"/>
      </xdr:nvSpPr>
      <xdr:spPr>
        <a:xfrm>
          <a:off x="20199427" y="657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145161</xdr:rowOff>
    </xdr:from>
    <xdr:to>
      <xdr:col>28</xdr:col>
      <xdr:colOff>314325</xdr:colOff>
      <xdr:row>37</xdr:row>
      <xdr:rowOff>508</xdr:rowOff>
    </xdr:to>
    <xdr:cxnSp macro="">
      <xdr:nvCxnSpPr>
        <xdr:cNvPr id="705" name="直線コネクタ 704"/>
        <xdr:cNvCxnSpPr/>
      </xdr:nvCxnSpPr>
      <xdr:spPr>
        <a:xfrm>
          <a:off x="18656300" y="6317361"/>
          <a:ext cx="8890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168275</xdr:rowOff>
    </xdr:from>
    <xdr:to>
      <xdr:col>28</xdr:col>
      <xdr:colOff>365125</xdr:colOff>
      <xdr:row>38</xdr:row>
      <xdr:rowOff>98425</xdr:rowOff>
    </xdr:to>
    <xdr:sp macro="" textlink="">
      <xdr:nvSpPr>
        <xdr:cNvPr id="706" name="フローチャート : 判断 705"/>
        <xdr:cNvSpPr/>
      </xdr:nvSpPr>
      <xdr:spPr>
        <a:xfrm>
          <a:off x="19494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89552</xdr:rowOff>
    </xdr:from>
    <xdr:ext cx="469744" cy="259045"/>
    <xdr:sp macro="" textlink="">
      <xdr:nvSpPr>
        <xdr:cNvPr id="707" name="テキスト ボックス 706"/>
        <xdr:cNvSpPr txBox="1"/>
      </xdr:nvSpPr>
      <xdr:spPr>
        <a:xfrm>
          <a:off x="19310427" y="660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50419</xdr:rowOff>
    </xdr:from>
    <xdr:to>
      <xdr:col>27</xdr:col>
      <xdr:colOff>161925</xdr:colOff>
      <xdr:row>38</xdr:row>
      <xdr:rowOff>152019</xdr:rowOff>
    </xdr:to>
    <xdr:sp macro="" textlink="">
      <xdr:nvSpPr>
        <xdr:cNvPr id="708" name="フローチャート : 判断 707"/>
        <xdr:cNvSpPr/>
      </xdr:nvSpPr>
      <xdr:spPr>
        <a:xfrm>
          <a:off x="18605500" y="656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143146</xdr:rowOff>
    </xdr:from>
    <xdr:ext cx="378565" cy="259045"/>
    <xdr:sp macro="" textlink="">
      <xdr:nvSpPr>
        <xdr:cNvPr id="709" name="テキスト ボックス 708"/>
        <xdr:cNvSpPr txBox="1"/>
      </xdr:nvSpPr>
      <xdr:spPr>
        <a:xfrm>
          <a:off x="18467017" y="6658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0" name="テキスト ボックス 70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1" name="テキスト ボックス 71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2" name="テキスト ボックス 71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3" name="テキスト ボックス 71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4" name="テキスト ボックス 71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20193</xdr:rowOff>
    </xdr:from>
    <xdr:to>
      <xdr:col>32</xdr:col>
      <xdr:colOff>238125</xdr:colOff>
      <xdr:row>36</xdr:row>
      <xdr:rowOff>121793</xdr:rowOff>
    </xdr:to>
    <xdr:sp macro="" textlink="">
      <xdr:nvSpPr>
        <xdr:cNvPr id="715" name="円/楕円 714"/>
        <xdr:cNvSpPr/>
      </xdr:nvSpPr>
      <xdr:spPr>
        <a:xfrm>
          <a:off x="22110700" y="619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43070</xdr:rowOff>
    </xdr:from>
    <xdr:ext cx="469744" cy="259045"/>
    <xdr:sp macro="" textlink="">
      <xdr:nvSpPr>
        <xdr:cNvPr id="716" name="投資及び出資金該当値テキスト"/>
        <xdr:cNvSpPr txBox="1"/>
      </xdr:nvSpPr>
      <xdr:spPr>
        <a:xfrm>
          <a:off x="22212300" y="6043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3,841</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56642</xdr:rowOff>
    </xdr:from>
    <xdr:to>
      <xdr:col>31</xdr:col>
      <xdr:colOff>85725</xdr:colOff>
      <xdr:row>36</xdr:row>
      <xdr:rowOff>158242</xdr:rowOff>
    </xdr:to>
    <xdr:sp macro="" textlink="">
      <xdr:nvSpPr>
        <xdr:cNvPr id="717" name="円/楕円 716"/>
        <xdr:cNvSpPr/>
      </xdr:nvSpPr>
      <xdr:spPr>
        <a:xfrm>
          <a:off x="21272500" y="622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3319</xdr:rowOff>
    </xdr:from>
    <xdr:ext cx="469744" cy="259045"/>
    <xdr:sp macro="" textlink="">
      <xdr:nvSpPr>
        <xdr:cNvPr id="718" name="テキスト ボックス 717"/>
        <xdr:cNvSpPr txBox="1"/>
      </xdr:nvSpPr>
      <xdr:spPr>
        <a:xfrm>
          <a:off x="21088427" y="600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3,554</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88392</xdr:rowOff>
    </xdr:from>
    <xdr:to>
      <xdr:col>29</xdr:col>
      <xdr:colOff>568325</xdr:colOff>
      <xdr:row>37</xdr:row>
      <xdr:rowOff>18542</xdr:rowOff>
    </xdr:to>
    <xdr:sp macro="" textlink="">
      <xdr:nvSpPr>
        <xdr:cNvPr id="719" name="円/楕円 718"/>
        <xdr:cNvSpPr/>
      </xdr:nvSpPr>
      <xdr:spPr>
        <a:xfrm>
          <a:off x="20383500" y="626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35069</xdr:rowOff>
    </xdr:from>
    <xdr:ext cx="469744" cy="259045"/>
    <xdr:sp macro="" textlink="">
      <xdr:nvSpPr>
        <xdr:cNvPr id="720" name="テキスト ボックス 719"/>
        <xdr:cNvSpPr txBox="1"/>
      </xdr:nvSpPr>
      <xdr:spPr>
        <a:xfrm>
          <a:off x="20199427" y="603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3,304</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121158</xdr:rowOff>
    </xdr:from>
    <xdr:to>
      <xdr:col>28</xdr:col>
      <xdr:colOff>365125</xdr:colOff>
      <xdr:row>37</xdr:row>
      <xdr:rowOff>51308</xdr:rowOff>
    </xdr:to>
    <xdr:sp macro="" textlink="">
      <xdr:nvSpPr>
        <xdr:cNvPr id="721" name="円/楕円 720"/>
        <xdr:cNvSpPr/>
      </xdr:nvSpPr>
      <xdr:spPr>
        <a:xfrm>
          <a:off x="19494500" y="629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67835</xdr:rowOff>
    </xdr:from>
    <xdr:ext cx="469744" cy="259045"/>
    <xdr:sp macro="" textlink="">
      <xdr:nvSpPr>
        <xdr:cNvPr id="722" name="テキスト ボックス 721"/>
        <xdr:cNvSpPr txBox="1"/>
      </xdr:nvSpPr>
      <xdr:spPr>
        <a:xfrm>
          <a:off x="19310427" y="606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3,046</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94361</xdr:rowOff>
    </xdr:from>
    <xdr:to>
      <xdr:col>27</xdr:col>
      <xdr:colOff>161925</xdr:colOff>
      <xdr:row>37</xdr:row>
      <xdr:rowOff>24511</xdr:rowOff>
    </xdr:to>
    <xdr:sp macro="" textlink="">
      <xdr:nvSpPr>
        <xdr:cNvPr id="723" name="円/楕円 722"/>
        <xdr:cNvSpPr/>
      </xdr:nvSpPr>
      <xdr:spPr>
        <a:xfrm>
          <a:off x="18605500" y="626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41038</xdr:rowOff>
    </xdr:from>
    <xdr:ext cx="469744" cy="259045"/>
    <xdr:sp macro="" textlink="">
      <xdr:nvSpPr>
        <xdr:cNvPr id="724" name="テキスト ボックス 723"/>
        <xdr:cNvSpPr txBox="1"/>
      </xdr:nvSpPr>
      <xdr:spPr>
        <a:xfrm>
          <a:off x="18421427" y="604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5" name="正方形/長方形 72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6" name="正方形/長方形 72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7" name="正方形/長方形 72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8" name="正方形/長方形 72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9" name="正方形/長方形 72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0" name="正方形/長方形 72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1" name="正方形/長方形 73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2" name="正方形/長方形 73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3" name="テキスト ボックス 73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4" name="直線コネクタ 73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5" name="直線コネクタ 73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6" name="テキスト ボックス 73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7" name="直線コネクタ 73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38" name="テキスト ボックス 73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9" name="直線コネクタ 73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0" name="テキスト ボックス 73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1" name="直線コネクタ 74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2" name="テキスト ボックス 74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3" name="直線コネクタ 74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4" name="テキスト ボックス 74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48" name="直線コネクタ 747"/>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0" name="直線コネクタ 74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1"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2" name="直線コネクタ 751"/>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58014</xdr:rowOff>
    </xdr:from>
    <xdr:to>
      <xdr:col>32</xdr:col>
      <xdr:colOff>187325</xdr:colOff>
      <xdr:row>58</xdr:row>
      <xdr:rowOff>67843</xdr:rowOff>
    </xdr:to>
    <xdr:cxnSp macro="">
      <xdr:nvCxnSpPr>
        <xdr:cNvPr id="753" name="直線コネクタ 752"/>
        <xdr:cNvCxnSpPr/>
      </xdr:nvCxnSpPr>
      <xdr:spPr>
        <a:xfrm flipV="1">
          <a:off x="21323300" y="10002114"/>
          <a:ext cx="8382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14622</xdr:rowOff>
    </xdr:from>
    <xdr:ext cx="469744" cy="259045"/>
    <xdr:sp macro="" textlink="">
      <xdr:nvSpPr>
        <xdr:cNvPr id="754" name="貸付金平均値テキスト"/>
        <xdr:cNvSpPr txBox="1"/>
      </xdr:nvSpPr>
      <xdr:spPr>
        <a:xfrm>
          <a:off x="22212300" y="9787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5" name="フローチャート : 判断 754"/>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108763</xdr:rowOff>
    </xdr:from>
    <xdr:to>
      <xdr:col>31</xdr:col>
      <xdr:colOff>34925</xdr:colOff>
      <xdr:row>58</xdr:row>
      <xdr:rowOff>67843</xdr:rowOff>
    </xdr:to>
    <xdr:cxnSp macro="">
      <xdr:nvCxnSpPr>
        <xdr:cNvPr id="756" name="直線コネクタ 755"/>
        <xdr:cNvCxnSpPr/>
      </xdr:nvCxnSpPr>
      <xdr:spPr>
        <a:xfrm>
          <a:off x="20434300" y="9881413"/>
          <a:ext cx="889000" cy="1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115189</xdr:rowOff>
    </xdr:from>
    <xdr:to>
      <xdr:col>31</xdr:col>
      <xdr:colOff>85725</xdr:colOff>
      <xdr:row>58</xdr:row>
      <xdr:rowOff>45339</xdr:rowOff>
    </xdr:to>
    <xdr:sp macro="" textlink="">
      <xdr:nvSpPr>
        <xdr:cNvPr id="757" name="フローチャート : 判断 756"/>
        <xdr:cNvSpPr/>
      </xdr:nvSpPr>
      <xdr:spPr>
        <a:xfrm>
          <a:off x="21272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61866</xdr:rowOff>
    </xdr:from>
    <xdr:ext cx="469744" cy="259045"/>
    <xdr:sp macro="" textlink="">
      <xdr:nvSpPr>
        <xdr:cNvPr id="758" name="テキスト ボックス 757"/>
        <xdr:cNvSpPr txBox="1"/>
      </xdr:nvSpPr>
      <xdr:spPr>
        <a:xfrm>
          <a:off x="21088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93446</xdr:rowOff>
    </xdr:from>
    <xdr:to>
      <xdr:col>29</xdr:col>
      <xdr:colOff>517525</xdr:colOff>
      <xdr:row>57</xdr:row>
      <xdr:rowOff>108763</xdr:rowOff>
    </xdr:to>
    <xdr:cxnSp macro="">
      <xdr:nvCxnSpPr>
        <xdr:cNvPr id="759" name="直線コネクタ 758"/>
        <xdr:cNvCxnSpPr/>
      </xdr:nvCxnSpPr>
      <xdr:spPr>
        <a:xfrm>
          <a:off x="19545300" y="9866096"/>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112217</xdr:rowOff>
    </xdr:from>
    <xdr:to>
      <xdr:col>29</xdr:col>
      <xdr:colOff>568325</xdr:colOff>
      <xdr:row>58</xdr:row>
      <xdr:rowOff>42367</xdr:rowOff>
    </xdr:to>
    <xdr:sp macro="" textlink="">
      <xdr:nvSpPr>
        <xdr:cNvPr id="760" name="フローチャート : 判断 759"/>
        <xdr:cNvSpPr/>
      </xdr:nvSpPr>
      <xdr:spPr>
        <a:xfrm>
          <a:off x="20383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33494</xdr:rowOff>
    </xdr:from>
    <xdr:ext cx="469744" cy="259045"/>
    <xdr:sp macro="" textlink="">
      <xdr:nvSpPr>
        <xdr:cNvPr id="761" name="テキスト ボックス 760"/>
        <xdr:cNvSpPr txBox="1"/>
      </xdr:nvSpPr>
      <xdr:spPr>
        <a:xfrm>
          <a:off x="20199427" y="997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23647</xdr:rowOff>
    </xdr:from>
    <xdr:to>
      <xdr:col>28</xdr:col>
      <xdr:colOff>314325</xdr:colOff>
      <xdr:row>57</xdr:row>
      <xdr:rowOff>93446</xdr:rowOff>
    </xdr:to>
    <xdr:cxnSp macro="">
      <xdr:nvCxnSpPr>
        <xdr:cNvPr id="762" name="直線コネクタ 761"/>
        <xdr:cNvCxnSpPr/>
      </xdr:nvCxnSpPr>
      <xdr:spPr>
        <a:xfrm>
          <a:off x="18656300" y="8767597"/>
          <a:ext cx="889000" cy="109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83338</xdr:rowOff>
    </xdr:from>
    <xdr:to>
      <xdr:col>28</xdr:col>
      <xdr:colOff>365125</xdr:colOff>
      <xdr:row>58</xdr:row>
      <xdr:rowOff>13488</xdr:rowOff>
    </xdr:to>
    <xdr:sp macro="" textlink="">
      <xdr:nvSpPr>
        <xdr:cNvPr id="763" name="フローチャート : 判断 762"/>
        <xdr:cNvSpPr/>
      </xdr:nvSpPr>
      <xdr:spPr>
        <a:xfrm>
          <a:off x="19494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4615</xdr:rowOff>
    </xdr:from>
    <xdr:ext cx="469744" cy="259045"/>
    <xdr:sp macro="" textlink="">
      <xdr:nvSpPr>
        <xdr:cNvPr id="764" name="テキスト ボックス 763"/>
        <xdr:cNvSpPr txBox="1"/>
      </xdr:nvSpPr>
      <xdr:spPr>
        <a:xfrm>
          <a:off x="19310427" y="994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74041</xdr:rowOff>
    </xdr:from>
    <xdr:to>
      <xdr:col>27</xdr:col>
      <xdr:colOff>161925</xdr:colOff>
      <xdr:row>58</xdr:row>
      <xdr:rowOff>4191</xdr:rowOff>
    </xdr:to>
    <xdr:sp macro="" textlink="">
      <xdr:nvSpPr>
        <xdr:cNvPr id="765" name="フローチャート : 判断 764"/>
        <xdr:cNvSpPr/>
      </xdr:nvSpPr>
      <xdr:spPr>
        <a:xfrm>
          <a:off x="18605500" y="98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166768</xdr:rowOff>
    </xdr:from>
    <xdr:ext cx="469744" cy="259045"/>
    <xdr:sp macro="" textlink="">
      <xdr:nvSpPr>
        <xdr:cNvPr id="766" name="テキスト ボックス 765"/>
        <xdr:cNvSpPr txBox="1"/>
      </xdr:nvSpPr>
      <xdr:spPr>
        <a:xfrm>
          <a:off x="18421427" y="993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7214</xdr:rowOff>
    </xdr:from>
    <xdr:to>
      <xdr:col>32</xdr:col>
      <xdr:colOff>238125</xdr:colOff>
      <xdr:row>58</xdr:row>
      <xdr:rowOff>108814</xdr:rowOff>
    </xdr:to>
    <xdr:sp macro="" textlink="">
      <xdr:nvSpPr>
        <xdr:cNvPr id="772" name="円/楕円 771"/>
        <xdr:cNvSpPr/>
      </xdr:nvSpPr>
      <xdr:spPr>
        <a:xfrm>
          <a:off x="22110700" y="995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157091</xdr:rowOff>
    </xdr:from>
    <xdr:ext cx="469744" cy="259045"/>
    <xdr:sp macro="" textlink="">
      <xdr:nvSpPr>
        <xdr:cNvPr id="773" name="貸付金該当値テキスト"/>
        <xdr:cNvSpPr txBox="1"/>
      </xdr:nvSpPr>
      <xdr:spPr>
        <a:xfrm>
          <a:off x="22212300" y="992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17043</xdr:rowOff>
    </xdr:from>
    <xdr:to>
      <xdr:col>31</xdr:col>
      <xdr:colOff>85725</xdr:colOff>
      <xdr:row>58</xdr:row>
      <xdr:rowOff>118643</xdr:rowOff>
    </xdr:to>
    <xdr:sp macro="" textlink="">
      <xdr:nvSpPr>
        <xdr:cNvPr id="774" name="円/楕円 773"/>
        <xdr:cNvSpPr/>
      </xdr:nvSpPr>
      <xdr:spPr>
        <a:xfrm>
          <a:off x="21272500" y="996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109770</xdr:rowOff>
    </xdr:from>
    <xdr:ext cx="469744" cy="259045"/>
    <xdr:sp macro="" textlink="">
      <xdr:nvSpPr>
        <xdr:cNvPr id="775" name="テキスト ボックス 774"/>
        <xdr:cNvSpPr txBox="1"/>
      </xdr:nvSpPr>
      <xdr:spPr>
        <a:xfrm>
          <a:off x="21088427" y="1005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57963</xdr:rowOff>
    </xdr:from>
    <xdr:to>
      <xdr:col>29</xdr:col>
      <xdr:colOff>568325</xdr:colOff>
      <xdr:row>57</xdr:row>
      <xdr:rowOff>159563</xdr:rowOff>
    </xdr:to>
    <xdr:sp macro="" textlink="">
      <xdr:nvSpPr>
        <xdr:cNvPr id="776" name="円/楕円 775"/>
        <xdr:cNvSpPr/>
      </xdr:nvSpPr>
      <xdr:spPr>
        <a:xfrm>
          <a:off x="20383500" y="983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4640</xdr:rowOff>
    </xdr:from>
    <xdr:ext cx="469744" cy="259045"/>
    <xdr:sp macro="" textlink="">
      <xdr:nvSpPr>
        <xdr:cNvPr id="777" name="テキスト ボックス 776"/>
        <xdr:cNvSpPr txBox="1"/>
      </xdr:nvSpPr>
      <xdr:spPr>
        <a:xfrm>
          <a:off x="20199427" y="960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42646</xdr:rowOff>
    </xdr:from>
    <xdr:to>
      <xdr:col>28</xdr:col>
      <xdr:colOff>365125</xdr:colOff>
      <xdr:row>57</xdr:row>
      <xdr:rowOff>144246</xdr:rowOff>
    </xdr:to>
    <xdr:sp macro="" textlink="">
      <xdr:nvSpPr>
        <xdr:cNvPr id="778" name="円/楕円 777"/>
        <xdr:cNvSpPr/>
      </xdr:nvSpPr>
      <xdr:spPr>
        <a:xfrm>
          <a:off x="19494500" y="981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160773</xdr:rowOff>
    </xdr:from>
    <xdr:ext cx="469744" cy="259045"/>
    <xdr:sp macro="" textlink="">
      <xdr:nvSpPr>
        <xdr:cNvPr id="779" name="テキスト ボックス 778"/>
        <xdr:cNvSpPr txBox="1"/>
      </xdr:nvSpPr>
      <xdr:spPr>
        <a:xfrm>
          <a:off x="19310427" y="959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3,857</a:t>
          </a:r>
          <a:endParaRPr kumimoji="1" lang="ja-JP" altLang="en-US" sz="1000" b="1">
            <a:solidFill>
              <a:srgbClr val="FF0000"/>
            </a:solidFill>
            <a:latin typeface="ＭＳ Ｐゴシック"/>
          </a:endParaRPr>
        </a:p>
      </xdr:txBody>
    </xdr:sp>
    <xdr:clientData/>
  </xdr:oneCellAnchor>
  <xdr:twoCellAnchor>
    <xdr:from>
      <xdr:col>27</xdr:col>
      <xdr:colOff>60325</xdr:colOff>
      <xdr:row>50</xdr:row>
      <xdr:rowOff>144297</xdr:rowOff>
    </xdr:from>
    <xdr:to>
      <xdr:col>27</xdr:col>
      <xdr:colOff>161925</xdr:colOff>
      <xdr:row>51</xdr:row>
      <xdr:rowOff>74447</xdr:rowOff>
    </xdr:to>
    <xdr:sp macro="" textlink="">
      <xdr:nvSpPr>
        <xdr:cNvPr id="780" name="円/楕円 779"/>
        <xdr:cNvSpPr/>
      </xdr:nvSpPr>
      <xdr:spPr>
        <a:xfrm>
          <a:off x="18605500" y="871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90974</xdr:rowOff>
    </xdr:from>
    <xdr:ext cx="534377" cy="259045"/>
    <xdr:sp macro="" textlink="">
      <xdr:nvSpPr>
        <xdr:cNvPr id="781" name="テキスト ボックス 780"/>
        <xdr:cNvSpPr txBox="1"/>
      </xdr:nvSpPr>
      <xdr:spPr>
        <a:xfrm>
          <a:off x="18389111" y="849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2" name="直線コネクタ 79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3" name="テキスト ボックス 79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4" name="直線コネクタ 79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5" name="テキスト ボックス 79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6" name="直線コネクタ 79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7" name="テキスト ボックス 79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8" name="直線コネクタ 79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9" name="テキスト ボックス 79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0" name="直線コネクタ 79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1" name="テキスト ボックス 80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2" name="直線コネクタ 80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3" name="テキスト ボックス 80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5" name="直線コネクタ 804"/>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6"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7" name="直線コネクタ 806"/>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08"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09" name="直線コネクタ 808"/>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134198</xdr:rowOff>
    </xdr:from>
    <xdr:to>
      <xdr:col>32</xdr:col>
      <xdr:colOff>187325</xdr:colOff>
      <xdr:row>76</xdr:row>
      <xdr:rowOff>5824</xdr:rowOff>
    </xdr:to>
    <xdr:cxnSp macro="">
      <xdr:nvCxnSpPr>
        <xdr:cNvPr id="810" name="直線コネクタ 809"/>
        <xdr:cNvCxnSpPr/>
      </xdr:nvCxnSpPr>
      <xdr:spPr>
        <a:xfrm flipV="1">
          <a:off x="21323300" y="12992948"/>
          <a:ext cx="838200" cy="4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95872</xdr:rowOff>
    </xdr:from>
    <xdr:ext cx="534377" cy="259045"/>
    <xdr:sp macro="" textlink="">
      <xdr:nvSpPr>
        <xdr:cNvPr id="811" name="繰出金平均値テキスト"/>
        <xdr:cNvSpPr txBox="1"/>
      </xdr:nvSpPr>
      <xdr:spPr>
        <a:xfrm>
          <a:off x="22212300" y="12954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2" name="フローチャート : 判断 811"/>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5824</xdr:rowOff>
    </xdr:from>
    <xdr:to>
      <xdr:col>31</xdr:col>
      <xdr:colOff>34925</xdr:colOff>
      <xdr:row>76</xdr:row>
      <xdr:rowOff>61809</xdr:rowOff>
    </xdr:to>
    <xdr:cxnSp macro="">
      <xdr:nvCxnSpPr>
        <xdr:cNvPr id="813" name="直線コネクタ 812"/>
        <xdr:cNvCxnSpPr/>
      </xdr:nvCxnSpPr>
      <xdr:spPr>
        <a:xfrm flipV="1">
          <a:off x="20434300" y="13036024"/>
          <a:ext cx="889000" cy="5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14" name="フローチャート : 判断 813"/>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66031</xdr:rowOff>
    </xdr:from>
    <xdr:ext cx="534377" cy="259045"/>
    <xdr:sp macro="" textlink="">
      <xdr:nvSpPr>
        <xdr:cNvPr id="815" name="テキスト ボックス 814"/>
        <xdr:cNvSpPr txBox="1"/>
      </xdr:nvSpPr>
      <xdr:spPr>
        <a:xfrm>
          <a:off x="21056111" y="1309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48893</xdr:rowOff>
    </xdr:from>
    <xdr:to>
      <xdr:col>29</xdr:col>
      <xdr:colOff>517525</xdr:colOff>
      <xdr:row>76</xdr:row>
      <xdr:rowOff>61809</xdr:rowOff>
    </xdr:to>
    <xdr:cxnSp macro="">
      <xdr:nvCxnSpPr>
        <xdr:cNvPr id="816" name="直線コネクタ 815"/>
        <xdr:cNvCxnSpPr/>
      </xdr:nvCxnSpPr>
      <xdr:spPr>
        <a:xfrm>
          <a:off x="19545300" y="13079093"/>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17" name="フローチャート : 判断 816"/>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108752</xdr:rowOff>
    </xdr:from>
    <xdr:ext cx="534377" cy="259045"/>
    <xdr:sp macro="" textlink="">
      <xdr:nvSpPr>
        <xdr:cNvPr id="818" name="テキスト ボックス 817"/>
        <xdr:cNvSpPr txBox="1"/>
      </xdr:nvSpPr>
      <xdr:spPr>
        <a:xfrm>
          <a:off x="20167111" y="1279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147633</xdr:rowOff>
    </xdr:from>
    <xdr:to>
      <xdr:col>28</xdr:col>
      <xdr:colOff>314325</xdr:colOff>
      <xdr:row>76</xdr:row>
      <xdr:rowOff>48893</xdr:rowOff>
    </xdr:to>
    <xdr:cxnSp macro="">
      <xdr:nvCxnSpPr>
        <xdr:cNvPr id="819" name="直線コネクタ 818"/>
        <xdr:cNvCxnSpPr/>
      </xdr:nvCxnSpPr>
      <xdr:spPr>
        <a:xfrm>
          <a:off x="18656300" y="13006383"/>
          <a:ext cx="889000" cy="7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20" name="フローチャート : 判断 819"/>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115206</xdr:rowOff>
    </xdr:from>
    <xdr:ext cx="534377" cy="259045"/>
    <xdr:sp macro="" textlink="">
      <xdr:nvSpPr>
        <xdr:cNvPr id="821" name="テキスト ボックス 820"/>
        <xdr:cNvSpPr txBox="1"/>
      </xdr:nvSpPr>
      <xdr:spPr>
        <a:xfrm>
          <a:off x="19278111" y="1280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22" name="フローチャート : 判断 821"/>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91642</xdr:rowOff>
    </xdr:from>
    <xdr:ext cx="534377" cy="259045"/>
    <xdr:sp macro="" textlink="">
      <xdr:nvSpPr>
        <xdr:cNvPr id="823" name="テキスト ボックス 822"/>
        <xdr:cNvSpPr txBox="1"/>
      </xdr:nvSpPr>
      <xdr:spPr>
        <a:xfrm>
          <a:off x="18389111" y="131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4" name="テキスト ボックス 82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5" name="テキスト ボックス 82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6" name="テキスト ボックス 82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7" name="テキスト ボックス 82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8" name="テキスト ボックス 82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83398</xdr:rowOff>
    </xdr:from>
    <xdr:to>
      <xdr:col>32</xdr:col>
      <xdr:colOff>238125</xdr:colOff>
      <xdr:row>76</xdr:row>
      <xdr:rowOff>13548</xdr:rowOff>
    </xdr:to>
    <xdr:sp macro="" textlink="">
      <xdr:nvSpPr>
        <xdr:cNvPr id="829" name="円/楕円 828"/>
        <xdr:cNvSpPr/>
      </xdr:nvSpPr>
      <xdr:spPr>
        <a:xfrm>
          <a:off x="22110700" y="1294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106275</xdr:rowOff>
    </xdr:from>
    <xdr:ext cx="534377" cy="259045"/>
    <xdr:sp macro="" textlink="">
      <xdr:nvSpPr>
        <xdr:cNvPr id="830" name="繰出金該当値テキスト"/>
        <xdr:cNvSpPr txBox="1"/>
      </xdr:nvSpPr>
      <xdr:spPr>
        <a:xfrm>
          <a:off x="22212300" y="1279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78,222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126474</xdr:rowOff>
    </xdr:from>
    <xdr:to>
      <xdr:col>31</xdr:col>
      <xdr:colOff>85725</xdr:colOff>
      <xdr:row>76</xdr:row>
      <xdr:rowOff>56624</xdr:rowOff>
    </xdr:to>
    <xdr:sp macro="" textlink="">
      <xdr:nvSpPr>
        <xdr:cNvPr id="831" name="円/楕円 830"/>
        <xdr:cNvSpPr/>
      </xdr:nvSpPr>
      <xdr:spPr>
        <a:xfrm>
          <a:off x="21272500" y="1298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73151</xdr:rowOff>
    </xdr:from>
    <xdr:ext cx="534377" cy="259045"/>
    <xdr:sp macro="" textlink="">
      <xdr:nvSpPr>
        <xdr:cNvPr id="832" name="テキスト ボックス 831"/>
        <xdr:cNvSpPr txBox="1"/>
      </xdr:nvSpPr>
      <xdr:spPr>
        <a:xfrm>
          <a:off x="21056111" y="1276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72,569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11009</xdr:rowOff>
    </xdr:from>
    <xdr:to>
      <xdr:col>29</xdr:col>
      <xdr:colOff>568325</xdr:colOff>
      <xdr:row>76</xdr:row>
      <xdr:rowOff>112609</xdr:rowOff>
    </xdr:to>
    <xdr:sp macro="" textlink="">
      <xdr:nvSpPr>
        <xdr:cNvPr id="833" name="円/楕円 832"/>
        <xdr:cNvSpPr/>
      </xdr:nvSpPr>
      <xdr:spPr>
        <a:xfrm>
          <a:off x="20383500" y="1304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103736</xdr:rowOff>
    </xdr:from>
    <xdr:ext cx="534377" cy="259045"/>
    <xdr:sp macro="" textlink="">
      <xdr:nvSpPr>
        <xdr:cNvPr id="834" name="テキスト ボックス 833"/>
        <xdr:cNvSpPr txBox="1"/>
      </xdr:nvSpPr>
      <xdr:spPr>
        <a:xfrm>
          <a:off x="20167111" y="131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65,222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169543</xdr:rowOff>
    </xdr:from>
    <xdr:to>
      <xdr:col>28</xdr:col>
      <xdr:colOff>365125</xdr:colOff>
      <xdr:row>76</xdr:row>
      <xdr:rowOff>99693</xdr:rowOff>
    </xdr:to>
    <xdr:sp macro="" textlink="">
      <xdr:nvSpPr>
        <xdr:cNvPr id="835" name="円/楕円 834"/>
        <xdr:cNvSpPr/>
      </xdr:nvSpPr>
      <xdr:spPr>
        <a:xfrm>
          <a:off x="19494500" y="1302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90820</xdr:rowOff>
    </xdr:from>
    <xdr:ext cx="534377" cy="259045"/>
    <xdr:sp macro="" textlink="">
      <xdr:nvSpPr>
        <xdr:cNvPr id="836" name="テキスト ボックス 835"/>
        <xdr:cNvSpPr txBox="1"/>
      </xdr:nvSpPr>
      <xdr:spPr>
        <a:xfrm>
          <a:off x="19278111" y="1312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66,917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96832</xdr:rowOff>
    </xdr:from>
    <xdr:to>
      <xdr:col>27</xdr:col>
      <xdr:colOff>161925</xdr:colOff>
      <xdr:row>76</xdr:row>
      <xdr:rowOff>26981</xdr:rowOff>
    </xdr:to>
    <xdr:sp macro="" textlink="">
      <xdr:nvSpPr>
        <xdr:cNvPr id="837" name="円/楕円 836"/>
        <xdr:cNvSpPr/>
      </xdr:nvSpPr>
      <xdr:spPr>
        <a:xfrm>
          <a:off x="18605500" y="129555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43509</xdr:rowOff>
    </xdr:from>
    <xdr:ext cx="534377" cy="259045"/>
    <xdr:sp macro="" textlink="">
      <xdr:nvSpPr>
        <xdr:cNvPr id="838" name="テキスト ボックス 837"/>
        <xdr:cNvSpPr txBox="1"/>
      </xdr:nvSpPr>
      <xdr:spPr>
        <a:xfrm>
          <a:off x="18389111" y="1273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76,459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9" name="正方形/長方形 83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0" name="正方形/長方形 83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1" name="正方形/長方形 84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2" name="正方形/長方形 84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3" name="正方形/長方形 84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4" name="正方形/長方形 84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5" name="正方形/長方形 84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6" name="正方形/長方形 84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7" name="テキスト ボックス 84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8" name="直線コネクタ 84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9" name="直線コネクタ 84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0" name="テキスト ボックス 84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1" name="直線コネクタ 85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2" name="テキスト ボックス 85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4" name="直線コネクタ 85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6" name="直線コネクタ 85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8" name="直線コネクタ 85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9" name="直線コネクタ 85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1" name="フローチャート : 判断 86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2" name="直線コネクタ 86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3" name="フローチャート : 判断 86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4" name="テキスト ボックス 86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5" name="直線コネクタ 86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6" name="フローチャート : 判断 86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7" name="テキスト ボックス 86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8" name="直線コネクタ 86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9" name="フローチャート : 判断 86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0" name="テキスト ボックス 86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1" name="フローチャート : 判断 87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2" name="テキスト ボックス 87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3" name="テキスト ボックス 87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4" name="テキスト ボックス 87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5" name="テキスト ボックス 87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6" name="テキスト ボックス 87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7" name="テキスト ボックス 87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円/楕円 87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0" name="円/楕円 87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1" name="テキスト ボックス 88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2" name="円/楕円 88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3" name="テキスト ボックス 88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4" name="円/楕円 88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5" name="テキスト ボックス 88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円/楕円 88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7" name="テキスト ボックス 88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8" name="正方形/長方形 88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9" name="正方形/長方形 88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0" name="テキスト ボックス 88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歳出決算総額は、住民一人当たり</a:t>
          </a:r>
          <a:r>
            <a:rPr kumimoji="1" lang="en-US" altLang="ja-JP" sz="1300">
              <a:solidFill>
                <a:schemeClr val="dk1"/>
              </a:solidFill>
              <a:effectLst/>
              <a:latin typeface="+mn-lt"/>
              <a:ea typeface="+mn-ea"/>
              <a:cs typeface="+mn-cs"/>
            </a:rPr>
            <a:t>582,913</a:t>
          </a:r>
          <a:r>
            <a:rPr kumimoji="1" lang="ja-JP" altLang="ja-JP" sz="1300">
              <a:solidFill>
                <a:schemeClr val="dk1"/>
              </a:solidFill>
              <a:effectLst/>
              <a:latin typeface="+mn-lt"/>
              <a:ea typeface="+mn-ea"/>
              <a:cs typeface="+mn-cs"/>
            </a:rPr>
            <a:t>円となっている。人件費については、住民一人当たり</a:t>
          </a:r>
          <a:r>
            <a:rPr kumimoji="1" lang="en-US" altLang="ja-JP" sz="1300">
              <a:solidFill>
                <a:schemeClr val="dk1"/>
              </a:solidFill>
              <a:effectLst/>
              <a:latin typeface="+mn-lt"/>
              <a:ea typeface="+mn-ea"/>
              <a:cs typeface="+mn-cs"/>
            </a:rPr>
            <a:t>101,748</a:t>
          </a:r>
          <a:r>
            <a:rPr kumimoji="1" lang="ja-JP" altLang="ja-JP" sz="1300">
              <a:solidFill>
                <a:schemeClr val="dk1"/>
              </a:solidFill>
              <a:effectLst/>
              <a:latin typeface="+mn-lt"/>
              <a:ea typeface="+mn-ea"/>
              <a:cs typeface="+mn-cs"/>
            </a:rPr>
            <a:t>円となっており、平成２３年度と比較すると</a:t>
          </a:r>
          <a:r>
            <a:rPr kumimoji="1" lang="en-US" altLang="ja-JP" sz="1300">
              <a:solidFill>
                <a:schemeClr val="dk1"/>
              </a:solidFill>
              <a:effectLst/>
              <a:latin typeface="+mn-lt"/>
              <a:ea typeface="+mn-ea"/>
              <a:cs typeface="+mn-cs"/>
            </a:rPr>
            <a:t>3,640</a:t>
          </a:r>
          <a:r>
            <a:rPr kumimoji="1" lang="ja-JP" altLang="ja-JP" sz="1300">
              <a:solidFill>
                <a:schemeClr val="dk1"/>
              </a:solidFill>
              <a:effectLst/>
              <a:latin typeface="+mn-lt"/>
              <a:ea typeface="+mn-ea"/>
              <a:cs typeface="+mn-cs"/>
            </a:rPr>
            <a:t>円（</a:t>
          </a:r>
          <a:r>
            <a:rPr kumimoji="1" lang="en-US" altLang="ja-JP" sz="1300">
              <a:solidFill>
                <a:schemeClr val="dk1"/>
              </a:solidFill>
              <a:effectLst/>
              <a:latin typeface="+mn-lt"/>
              <a:ea typeface="+mn-ea"/>
              <a:cs typeface="+mn-cs"/>
            </a:rPr>
            <a:t>3.7</a:t>
          </a:r>
          <a:r>
            <a:rPr kumimoji="1" lang="ja-JP" altLang="ja-JP" sz="1300">
              <a:solidFill>
                <a:schemeClr val="dk1"/>
              </a:solidFill>
              <a:effectLst/>
              <a:latin typeface="+mn-lt"/>
              <a:ea typeface="+mn-ea"/>
              <a:cs typeface="+mn-cs"/>
            </a:rPr>
            <a:t>％）増加しているが、毎年</a:t>
          </a:r>
          <a:r>
            <a:rPr kumimoji="1" lang="en-US" altLang="ja-JP" sz="1300">
              <a:solidFill>
                <a:schemeClr val="dk1"/>
              </a:solidFill>
              <a:effectLst/>
              <a:latin typeface="+mn-lt"/>
              <a:ea typeface="+mn-ea"/>
              <a:cs typeface="+mn-cs"/>
            </a:rPr>
            <a:t>3,000</a:t>
          </a:r>
          <a:r>
            <a:rPr kumimoji="1" lang="ja-JP" altLang="ja-JP" sz="1300">
              <a:solidFill>
                <a:schemeClr val="dk1"/>
              </a:solidFill>
              <a:effectLst/>
              <a:latin typeface="+mn-lt"/>
              <a:ea typeface="+mn-ea"/>
              <a:cs typeface="+mn-cs"/>
            </a:rPr>
            <a:t>円程度の増減で推移してきており、高止まり傾向にある。</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類似団体と比較すると</a:t>
          </a:r>
          <a:r>
            <a:rPr kumimoji="1" lang="en-US" altLang="ja-JP" sz="1300">
              <a:solidFill>
                <a:schemeClr val="dk1"/>
              </a:solidFill>
              <a:effectLst/>
              <a:latin typeface="+mn-lt"/>
              <a:ea typeface="+mn-ea"/>
              <a:cs typeface="+mn-cs"/>
            </a:rPr>
            <a:t>12,400</a:t>
          </a:r>
          <a:r>
            <a:rPr kumimoji="1" lang="ja-JP" altLang="ja-JP" sz="1300">
              <a:solidFill>
                <a:schemeClr val="dk1"/>
              </a:solidFill>
              <a:effectLst/>
              <a:latin typeface="+mn-lt"/>
              <a:ea typeface="+mn-ea"/>
              <a:cs typeface="+mn-cs"/>
            </a:rPr>
            <a:t>円下回っており、低い水準にある。</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補助費等については、住民一人当たり</a:t>
          </a:r>
          <a:r>
            <a:rPr kumimoji="1" lang="en-US" altLang="ja-JP" sz="1300">
              <a:solidFill>
                <a:schemeClr val="dk1"/>
              </a:solidFill>
              <a:effectLst/>
              <a:latin typeface="+mn-lt"/>
              <a:ea typeface="+mn-ea"/>
              <a:cs typeface="+mn-cs"/>
            </a:rPr>
            <a:t>84,557</a:t>
          </a:r>
          <a:r>
            <a:rPr kumimoji="1" lang="ja-JP" altLang="ja-JP" sz="1300">
              <a:solidFill>
                <a:schemeClr val="dk1"/>
              </a:solidFill>
              <a:effectLst/>
              <a:latin typeface="+mn-lt"/>
              <a:ea typeface="+mn-ea"/>
              <a:cs typeface="+mn-cs"/>
            </a:rPr>
            <a:t>円となっており、平成２３年度と比較すると</a:t>
          </a:r>
          <a:r>
            <a:rPr kumimoji="1" lang="en-US" altLang="ja-JP" sz="1300">
              <a:solidFill>
                <a:schemeClr val="dk1"/>
              </a:solidFill>
              <a:effectLst/>
              <a:latin typeface="+mn-lt"/>
              <a:ea typeface="+mn-ea"/>
              <a:cs typeface="+mn-cs"/>
            </a:rPr>
            <a:t>17,492</a:t>
          </a:r>
          <a:r>
            <a:rPr kumimoji="1" lang="ja-JP" altLang="ja-JP" sz="1300">
              <a:solidFill>
                <a:schemeClr val="dk1"/>
              </a:solidFill>
              <a:effectLst/>
              <a:latin typeface="+mn-lt"/>
              <a:ea typeface="+mn-ea"/>
              <a:cs typeface="+mn-cs"/>
            </a:rPr>
            <a:t>円（</a:t>
          </a:r>
          <a:r>
            <a:rPr kumimoji="1" lang="en-US" altLang="ja-JP" sz="1300">
              <a:solidFill>
                <a:schemeClr val="dk1"/>
              </a:solidFill>
              <a:effectLst/>
              <a:latin typeface="+mn-lt"/>
              <a:ea typeface="+mn-ea"/>
              <a:cs typeface="+mn-cs"/>
            </a:rPr>
            <a:t>26.1</a:t>
          </a:r>
          <a:r>
            <a:rPr kumimoji="1" lang="ja-JP" altLang="ja-JP" sz="1300">
              <a:solidFill>
                <a:schemeClr val="dk1"/>
              </a:solidFill>
              <a:effectLst/>
              <a:latin typeface="+mn-lt"/>
              <a:ea typeface="+mn-ea"/>
              <a:cs typeface="+mn-cs"/>
            </a:rPr>
            <a:t>％）増加しているが、一部事務組合負担金の増減により推移してきており、今後も同様の傾向が続くと思われる。</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物件費については、住民一人当たり</a:t>
          </a:r>
          <a:r>
            <a:rPr kumimoji="1" lang="en-US" altLang="ja-JP" sz="1300">
              <a:solidFill>
                <a:schemeClr val="dk1"/>
              </a:solidFill>
              <a:effectLst/>
              <a:latin typeface="+mn-lt"/>
              <a:ea typeface="+mn-ea"/>
              <a:cs typeface="+mn-cs"/>
            </a:rPr>
            <a:t>81,011</a:t>
          </a:r>
          <a:r>
            <a:rPr kumimoji="1" lang="ja-JP" altLang="ja-JP" sz="1300">
              <a:solidFill>
                <a:schemeClr val="dk1"/>
              </a:solidFill>
              <a:effectLst/>
              <a:latin typeface="+mn-lt"/>
              <a:ea typeface="+mn-ea"/>
              <a:cs typeface="+mn-cs"/>
            </a:rPr>
            <a:t>円となっており、平成２３年度と比較すると</a:t>
          </a:r>
          <a:r>
            <a:rPr kumimoji="1" lang="en-US" altLang="ja-JP" sz="1300">
              <a:solidFill>
                <a:schemeClr val="dk1"/>
              </a:solidFill>
              <a:effectLst/>
              <a:latin typeface="+mn-lt"/>
              <a:ea typeface="+mn-ea"/>
              <a:cs typeface="+mn-cs"/>
            </a:rPr>
            <a:t>11,484</a:t>
          </a:r>
          <a:r>
            <a:rPr kumimoji="1" lang="ja-JP" altLang="ja-JP" sz="1300">
              <a:solidFill>
                <a:schemeClr val="dk1"/>
              </a:solidFill>
              <a:effectLst/>
              <a:latin typeface="+mn-lt"/>
              <a:ea typeface="+mn-ea"/>
              <a:cs typeface="+mn-cs"/>
            </a:rPr>
            <a:t>円（</a:t>
          </a:r>
          <a:r>
            <a:rPr kumimoji="1" lang="en-US" altLang="ja-JP" sz="1300">
              <a:solidFill>
                <a:schemeClr val="dk1"/>
              </a:solidFill>
              <a:effectLst/>
              <a:latin typeface="+mn-lt"/>
              <a:ea typeface="+mn-ea"/>
              <a:cs typeface="+mn-cs"/>
            </a:rPr>
            <a:t>16.5</a:t>
          </a:r>
          <a:r>
            <a:rPr kumimoji="1" lang="ja-JP" altLang="ja-JP" sz="1300">
              <a:solidFill>
                <a:schemeClr val="dk1"/>
              </a:solidFill>
              <a:effectLst/>
              <a:latin typeface="+mn-lt"/>
              <a:ea typeface="+mn-ea"/>
              <a:cs typeface="+mn-cs"/>
            </a:rPr>
            <a:t>％）増加しているが、基幹系システムの更新等によるものであるが、推移を見ると毎年増減を繰り返している傾向にある。</a:t>
          </a:r>
          <a:endParaRPr lang="ja-JP" altLang="ja-JP" sz="1300">
            <a:effectLst/>
          </a:endParaRPr>
        </a:p>
        <a:p>
          <a:r>
            <a:rPr kumimoji="1" lang="ja-JP" altLang="ja-JP" sz="1300">
              <a:solidFill>
                <a:schemeClr val="dk1"/>
              </a:solidFill>
              <a:effectLst/>
              <a:latin typeface="+mn-lt"/>
              <a:ea typeface="+mn-ea"/>
              <a:cs typeface="+mn-cs"/>
            </a:rPr>
            <a:t>普通建設事業費については、住民一人当たり</a:t>
          </a:r>
          <a:r>
            <a:rPr kumimoji="1" lang="en-US" altLang="ja-JP" sz="1300">
              <a:solidFill>
                <a:schemeClr val="dk1"/>
              </a:solidFill>
              <a:effectLst/>
              <a:latin typeface="+mn-lt"/>
              <a:ea typeface="+mn-ea"/>
              <a:cs typeface="+mn-cs"/>
            </a:rPr>
            <a:t>73,551</a:t>
          </a:r>
          <a:r>
            <a:rPr kumimoji="1" lang="ja-JP" altLang="ja-JP" sz="1300">
              <a:solidFill>
                <a:schemeClr val="dk1"/>
              </a:solidFill>
              <a:effectLst/>
              <a:latin typeface="+mn-lt"/>
              <a:ea typeface="+mn-ea"/>
              <a:cs typeface="+mn-cs"/>
            </a:rPr>
            <a:t>円となっており、平成２３年度と比較すると</a:t>
          </a:r>
          <a:r>
            <a:rPr kumimoji="1" lang="en-US" altLang="ja-JP" sz="1300">
              <a:solidFill>
                <a:schemeClr val="dk1"/>
              </a:solidFill>
              <a:effectLst/>
              <a:latin typeface="+mn-lt"/>
              <a:ea typeface="+mn-ea"/>
              <a:cs typeface="+mn-cs"/>
            </a:rPr>
            <a:t>55,520</a:t>
          </a:r>
          <a:r>
            <a:rPr kumimoji="1" lang="ja-JP" altLang="ja-JP" sz="1300">
              <a:solidFill>
                <a:schemeClr val="dk1"/>
              </a:solidFill>
              <a:effectLst/>
              <a:latin typeface="+mn-lt"/>
              <a:ea typeface="+mn-ea"/>
              <a:cs typeface="+mn-cs"/>
            </a:rPr>
            <a:t>円（</a:t>
          </a:r>
          <a:r>
            <a:rPr kumimoji="1" lang="en-US" altLang="ja-JP" sz="1300">
              <a:solidFill>
                <a:schemeClr val="dk1"/>
              </a:solidFill>
              <a:effectLst/>
              <a:latin typeface="+mn-lt"/>
              <a:ea typeface="+mn-ea"/>
              <a:cs typeface="+mn-cs"/>
            </a:rPr>
            <a:t>43.0</a:t>
          </a:r>
          <a:r>
            <a:rPr kumimoji="1" lang="ja-JP" altLang="ja-JP" sz="1300">
              <a:solidFill>
                <a:schemeClr val="dk1"/>
              </a:solidFill>
              <a:effectLst/>
              <a:latin typeface="+mn-lt"/>
              <a:ea typeface="+mn-ea"/>
              <a:cs typeface="+mn-cs"/>
            </a:rPr>
            <a:t>％）減少しているが、統合小学校建設が終了したことなどによるものであるが、公共施設等管理計画に基づき、事業の取捨選択を徹底していくことで、事業費の減少を目指すこととしている。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8,483
8,443
82.01
5,306,250
4,944,856
208,681
2,991,300
4,277,446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147066</xdr:rowOff>
    </xdr:from>
    <xdr:to>
      <xdr:col>6</xdr:col>
      <xdr:colOff>511175</xdr:colOff>
      <xdr:row>34</xdr:row>
      <xdr:rowOff>171069</xdr:rowOff>
    </xdr:to>
    <xdr:cxnSp macro="">
      <xdr:nvCxnSpPr>
        <xdr:cNvPr id="61" name="直線コネクタ 60"/>
        <xdr:cNvCxnSpPr/>
      </xdr:nvCxnSpPr>
      <xdr:spPr>
        <a:xfrm flipV="1">
          <a:off x="3797300" y="5976366"/>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152671</xdr:rowOff>
    </xdr:from>
    <xdr:ext cx="469744" cy="259045"/>
    <xdr:sp macro="" textlink="">
      <xdr:nvSpPr>
        <xdr:cNvPr id="62" name="議会費平均値テキスト"/>
        <xdr:cNvSpPr txBox="1"/>
      </xdr:nvSpPr>
      <xdr:spPr>
        <a:xfrm>
          <a:off x="4686300" y="6153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167513</xdr:rowOff>
    </xdr:from>
    <xdr:to>
      <xdr:col>5</xdr:col>
      <xdr:colOff>358775</xdr:colOff>
      <xdr:row>34</xdr:row>
      <xdr:rowOff>171069</xdr:rowOff>
    </xdr:to>
    <xdr:cxnSp macro="">
      <xdr:nvCxnSpPr>
        <xdr:cNvPr id="64" name="直線コネクタ 63"/>
        <xdr:cNvCxnSpPr/>
      </xdr:nvCxnSpPr>
      <xdr:spPr>
        <a:xfrm>
          <a:off x="2908300" y="5996813"/>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17145</xdr:rowOff>
    </xdr:from>
    <xdr:to>
      <xdr:col>5</xdr:col>
      <xdr:colOff>409575</xdr:colOff>
      <xdr:row>36</xdr:row>
      <xdr:rowOff>118745</xdr:rowOff>
    </xdr:to>
    <xdr:sp macro="" textlink="">
      <xdr:nvSpPr>
        <xdr:cNvPr id="65" name="フローチャート : 判断 64"/>
        <xdr:cNvSpPr/>
      </xdr:nvSpPr>
      <xdr:spPr>
        <a:xfrm>
          <a:off x="3746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109872</xdr:rowOff>
    </xdr:from>
    <xdr:ext cx="469744" cy="259045"/>
    <xdr:sp macro="" textlink="">
      <xdr:nvSpPr>
        <xdr:cNvPr id="66" name="テキスト ボックス 65"/>
        <xdr:cNvSpPr txBox="1"/>
      </xdr:nvSpPr>
      <xdr:spPr>
        <a:xfrm>
          <a:off x="3562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167513</xdr:rowOff>
    </xdr:from>
    <xdr:to>
      <xdr:col>4</xdr:col>
      <xdr:colOff>155575</xdr:colOff>
      <xdr:row>35</xdr:row>
      <xdr:rowOff>45974</xdr:rowOff>
    </xdr:to>
    <xdr:cxnSp macro="">
      <xdr:nvCxnSpPr>
        <xdr:cNvPr id="67" name="直線コネクタ 66"/>
        <xdr:cNvCxnSpPr/>
      </xdr:nvCxnSpPr>
      <xdr:spPr>
        <a:xfrm flipV="1">
          <a:off x="2019300" y="5996813"/>
          <a:ext cx="8890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51054</xdr:rowOff>
    </xdr:from>
    <xdr:to>
      <xdr:col>4</xdr:col>
      <xdr:colOff>206375</xdr:colOff>
      <xdr:row>36</xdr:row>
      <xdr:rowOff>152654</xdr:rowOff>
    </xdr:to>
    <xdr:sp macro="" textlink="">
      <xdr:nvSpPr>
        <xdr:cNvPr id="68" name="フローチャート : 判断 67"/>
        <xdr:cNvSpPr/>
      </xdr:nvSpPr>
      <xdr:spPr>
        <a:xfrm>
          <a:off x="2857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143781</xdr:rowOff>
    </xdr:from>
    <xdr:ext cx="469744" cy="259045"/>
    <xdr:sp macro="" textlink="">
      <xdr:nvSpPr>
        <xdr:cNvPr id="69" name="テキスト ボックス 68"/>
        <xdr:cNvSpPr txBox="1"/>
      </xdr:nvSpPr>
      <xdr:spPr>
        <a:xfrm>
          <a:off x="2673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24130</xdr:rowOff>
    </xdr:from>
    <xdr:to>
      <xdr:col>2</xdr:col>
      <xdr:colOff>638175</xdr:colOff>
      <xdr:row>35</xdr:row>
      <xdr:rowOff>45974</xdr:rowOff>
    </xdr:to>
    <xdr:cxnSp macro="">
      <xdr:nvCxnSpPr>
        <xdr:cNvPr id="70" name="直線コネクタ 69"/>
        <xdr:cNvCxnSpPr/>
      </xdr:nvCxnSpPr>
      <xdr:spPr>
        <a:xfrm>
          <a:off x="1130300" y="6024880"/>
          <a:ext cx="889000" cy="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21590</xdr:rowOff>
    </xdr:from>
    <xdr:to>
      <xdr:col>3</xdr:col>
      <xdr:colOff>3175</xdr:colOff>
      <xdr:row>36</xdr:row>
      <xdr:rowOff>123190</xdr:rowOff>
    </xdr:to>
    <xdr:sp macro="" textlink="">
      <xdr:nvSpPr>
        <xdr:cNvPr id="71" name="フローチャート : 判断 70"/>
        <xdr:cNvSpPr/>
      </xdr:nvSpPr>
      <xdr:spPr>
        <a:xfrm>
          <a:off x="1968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114317</xdr:rowOff>
    </xdr:from>
    <xdr:ext cx="469744" cy="259045"/>
    <xdr:sp macro="" textlink="">
      <xdr:nvSpPr>
        <xdr:cNvPr id="72" name="テキスト ボックス 71"/>
        <xdr:cNvSpPr txBox="1"/>
      </xdr:nvSpPr>
      <xdr:spPr>
        <a:xfrm>
          <a:off x="1784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54864</xdr:rowOff>
    </xdr:from>
    <xdr:to>
      <xdr:col>1</xdr:col>
      <xdr:colOff>485775</xdr:colOff>
      <xdr:row>35</xdr:row>
      <xdr:rowOff>156464</xdr:rowOff>
    </xdr:to>
    <xdr:sp macro="" textlink="">
      <xdr:nvSpPr>
        <xdr:cNvPr id="73" name="フローチャート : 判断 72"/>
        <xdr:cNvSpPr/>
      </xdr:nvSpPr>
      <xdr:spPr>
        <a:xfrm>
          <a:off x="1079500" y="60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147591</xdr:rowOff>
    </xdr:from>
    <xdr:ext cx="534377" cy="259045"/>
    <xdr:sp macro="" textlink="">
      <xdr:nvSpPr>
        <xdr:cNvPr id="74" name="テキスト ボックス 73"/>
        <xdr:cNvSpPr txBox="1"/>
      </xdr:nvSpPr>
      <xdr:spPr>
        <a:xfrm>
          <a:off x="863111" y="61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96266</xdr:rowOff>
    </xdr:from>
    <xdr:to>
      <xdr:col>6</xdr:col>
      <xdr:colOff>561975</xdr:colOff>
      <xdr:row>35</xdr:row>
      <xdr:rowOff>26416</xdr:rowOff>
    </xdr:to>
    <xdr:sp macro="" textlink="">
      <xdr:nvSpPr>
        <xdr:cNvPr id="80" name="円/楕円 79"/>
        <xdr:cNvSpPr/>
      </xdr:nvSpPr>
      <xdr:spPr>
        <a:xfrm>
          <a:off x="4584700" y="5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119143</xdr:rowOff>
    </xdr:from>
    <xdr:ext cx="534377" cy="259045"/>
    <xdr:sp macro="" textlink="">
      <xdr:nvSpPr>
        <xdr:cNvPr id="81" name="議会費該当値テキスト"/>
        <xdr:cNvSpPr txBox="1"/>
      </xdr:nvSpPr>
      <xdr:spPr>
        <a:xfrm>
          <a:off x="4686300" y="577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11,942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120269</xdr:rowOff>
    </xdr:from>
    <xdr:to>
      <xdr:col>5</xdr:col>
      <xdr:colOff>409575</xdr:colOff>
      <xdr:row>35</xdr:row>
      <xdr:rowOff>50419</xdr:rowOff>
    </xdr:to>
    <xdr:sp macro="" textlink="">
      <xdr:nvSpPr>
        <xdr:cNvPr id="82" name="円/楕円 81"/>
        <xdr:cNvSpPr/>
      </xdr:nvSpPr>
      <xdr:spPr>
        <a:xfrm>
          <a:off x="3746500" y="594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66946</xdr:rowOff>
    </xdr:from>
    <xdr:ext cx="534377" cy="259045"/>
    <xdr:sp macro="" textlink="">
      <xdr:nvSpPr>
        <xdr:cNvPr id="83" name="テキスト ボックス 82"/>
        <xdr:cNvSpPr txBox="1"/>
      </xdr:nvSpPr>
      <xdr:spPr>
        <a:xfrm>
          <a:off x="3530111" y="572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116713</xdr:rowOff>
    </xdr:from>
    <xdr:to>
      <xdr:col>4</xdr:col>
      <xdr:colOff>206375</xdr:colOff>
      <xdr:row>35</xdr:row>
      <xdr:rowOff>46863</xdr:rowOff>
    </xdr:to>
    <xdr:sp macro="" textlink="">
      <xdr:nvSpPr>
        <xdr:cNvPr id="84" name="円/楕円 83"/>
        <xdr:cNvSpPr/>
      </xdr:nvSpPr>
      <xdr:spPr>
        <a:xfrm>
          <a:off x="2857500" y="594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63390</xdr:rowOff>
    </xdr:from>
    <xdr:ext cx="534377" cy="259045"/>
    <xdr:sp macro="" textlink="">
      <xdr:nvSpPr>
        <xdr:cNvPr id="85" name="テキスト ボックス 84"/>
        <xdr:cNvSpPr txBox="1"/>
      </xdr:nvSpPr>
      <xdr:spPr>
        <a:xfrm>
          <a:off x="2641111" y="572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166624</xdr:rowOff>
    </xdr:from>
    <xdr:to>
      <xdr:col>3</xdr:col>
      <xdr:colOff>3175</xdr:colOff>
      <xdr:row>35</xdr:row>
      <xdr:rowOff>96774</xdr:rowOff>
    </xdr:to>
    <xdr:sp macro="" textlink="">
      <xdr:nvSpPr>
        <xdr:cNvPr id="86" name="円/楕円 85"/>
        <xdr:cNvSpPr/>
      </xdr:nvSpPr>
      <xdr:spPr>
        <a:xfrm>
          <a:off x="1968500" y="59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113301</xdr:rowOff>
    </xdr:from>
    <xdr:ext cx="534377" cy="259045"/>
    <xdr:sp macro="" textlink="">
      <xdr:nvSpPr>
        <xdr:cNvPr id="87" name="テキスト ボックス 86"/>
        <xdr:cNvSpPr txBox="1"/>
      </xdr:nvSpPr>
      <xdr:spPr>
        <a:xfrm>
          <a:off x="1752111" y="577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144780</xdr:rowOff>
    </xdr:from>
    <xdr:to>
      <xdr:col>1</xdr:col>
      <xdr:colOff>485775</xdr:colOff>
      <xdr:row>35</xdr:row>
      <xdr:rowOff>74930</xdr:rowOff>
    </xdr:to>
    <xdr:sp macro="" textlink="">
      <xdr:nvSpPr>
        <xdr:cNvPr id="88" name="円/楕円 87"/>
        <xdr:cNvSpPr/>
      </xdr:nvSpPr>
      <xdr:spPr>
        <a:xfrm>
          <a:off x="10795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91457</xdr:rowOff>
    </xdr:from>
    <xdr:ext cx="534377" cy="259045"/>
    <xdr:sp macro="" textlink="">
      <xdr:nvSpPr>
        <xdr:cNvPr id="89" name="テキスト ボックス 88"/>
        <xdr:cNvSpPr txBox="1"/>
      </xdr:nvSpPr>
      <xdr:spPr>
        <a:xfrm>
          <a:off x="863111" y="574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133400</xdr:rowOff>
    </xdr:from>
    <xdr:to>
      <xdr:col>6</xdr:col>
      <xdr:colOff>511175</xdr:colOff>
      <xdr:row>58</xdr:row>
      <xdr:rowOff>11471</xdr:rowOff>
    </xdr:to>
    <xdr:cxnSp macro="">
      <xdr:nvCxnSpPr>
        <xdr:cNvPr id="120" name="直線コネクタ 119"/>
        <xdr:cNvCxnSpPr/>
      </xdr:nvCxnSpPr>
      <xdr:spPr>
        <a:xfrm flipV="1">
          <a:off x="3797300" y="9906050"/>
          <a:ext cx="838200" cy="4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115140</xdr:rowOff>
    </xdr:from>
    <xdr:ext cx="599010" cy="259045"/>
    <xdr:sp macro="" textlink="">
      <xdr:nvSpPr>
        <xdr:cNvPr id="121" name="総務費平均値テキスト"/>
        <xdr:cNvSpPr txBox="1"/>
      </xdr:nvSpPr>
      <xdr:spPr>
        <a:xfrm>
          <a:off x="4686300" y="954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11471</xdr:rowOff>
    </xdr:from>
    <xdr:to>
      <xdr:col>5</xdr:col>
      <xdr:colOff>358775</xdr:colOff>
      <xdr:row>58</xdr:row>
      <xdr:rowOff>32650</xdr:rowOff>
    </xdr:to>
    <xdr:cxnSp macro="">
      <xdr:nvCxnSpPr>
        <xdr:cNvPr id="123" name="直線コネクタ 122"/>
        <xdr:cNvCxnSpPr/>
      </xdr:nvCxnSpPr>
      <xdr:spPr>
        <a:xfrm flipV="1">
          <a:off x="2908300" y="9955571"/>
          <a:ext cx="889000" cy="2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55880</xdr:rowOff>
    </xdr:from>
    <xdr:ext cx="599010" cy="259045"/>
    <xdr:sp macro="" textlink="">
      <xdr:nvSpPr>
        <xdr:cNvPr id="125" name="テキスト ボックス 124"/>
        <xdr:cNvSpPr txBox="1"/>
      </xdr:nvSpPr>
      <xdr:spPr>
        <a:xfrm>
          <a:off x="3497794" y="93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11847</xdr:rowOff>
    </xdr:from>
    <xdr:to>
      <xdr:col>4</xdr:col>
      <xdr:colOff>155575</xdr:colOff>
      <xdr:row>58</xdr:row>
      <xdr:rowOff>32650</xdr:rowOff>
    </xdr:to>
    <xdr:cxnSp macro="">
      <xdr:nvCxnSpPr>
        <xdr:cNvPr id="126" name="直線コネクタ 125"/>
        <xdr:cNvCxnSpPr/>
      </xdr:nvCxnSpPr>
      <xdr:spPr>
        <a:xfrm>
          <a:off x="2019300" y="9955947"/>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96776</xdr:rowOff>
    </xdr:from>
    <xdr:ext cx="599010" cy="259045"/>
    <xdr:sp macro="" textlink="">
      <xdr:nvSpPr>
        <xdr:cNvPr id="128" name="テキスト ボックス 127"/>
        <xdr:cNvSpPr txBox="1"/>
      </xdr:nvSpPr>
      <xdr:spPr>
        <a:xfrm>
          <a:off x="2608794" y="952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11847</xdr:rowOff>
    </xdr:from>
    <xdr:to>
      <xdr:col>2</xdr:col>
      <xdr:colOff>638175</xdr:colOff>
      <xdr:row>58</xdr:row>
      <xdr:rowOff>16922</xdr:rowOff>
    </xdr:to>
    <xdr:cxnSp macro="">
      <xdr:nvCxnSpPr>
        <xdr:cNvPr id="129" name="直線コネクタ 128"/>
        <xdr:cNvCxnSpPr/>
      </xdr:nvCxnSpPr>
      <xdr:spPr>
        <a:xfrm flipV="1">
          <a:off x="1130300" y="9955947"/>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109535</xdr:rowOff>
    </xdr:from>
    <xdr:ext cx="599010" cy="259045"/>
    <xdr:sp macro="" textlink="">
      <xdr:nvSpPr>
        <xdr:cNvPr id="131" name="テキスト ボックス 130"/>
        <xdr:cNvSpPr txBox="1"/>
      </xdr:nvSpPr>
      <xdr:spPr>
        <a:xfrm>
          <a:off x="1719794" y="953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111465</xdr:rowOff>
    </xdr:from>
    <xdr:ext cx="599010" cy="259045"/>
    <xdr:sp macro="" textlink="">
      <xdr:nvSpPr>
        <xdr:cNvPr id="133" name="テキスト ボックス 132"/>
        <xdr:cNvSpPr txBox="1"/>
      </xdr:nvSpPr>
      <xdr:spPr>
        <a:xfrm>
          <a:off x="830794" y="954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82600</xdr:rowOff>
    </xdr:from>
    <xdr:to>
      <xdr:col>6</xdr:col>
      <xdr:colOff>561975</xdr:colOff>
      <xdr:row>58</xdr:row>
      <xdr:rowOff>12750</xdr:rowOff>
    </xdr:to>
    <xdr:sp macro="" textlink="">
      <xdr:nvSpPr>
        <xdr:cNvPr id="139" name="円/楕円 138"/>
        <xdr:cNvSpPr/>
      </xdr:nvSpPr>
      <xdr:spPr>
        <a:xfrm>
          <a:off x="4584700" y="98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61027</xdr:rowOff>
    </xdr:from>
    <xdr:ext cx="534377" cy="259045"/>
    <xdr:sp macro="" textlink="">
      <xdr:nvSpPr>
        <xdr:cNvPr id="140" name="総務費該当値テキスト"/>
        <xdr:cNvSpPr txBox="1"/>
      </xdr:nvSpPr>
      <xdr:spPr>
        <a:xfrm>
          <a:off x="4686300" y="983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94,429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132121</xdr:rowOff>
    </xdr:from>
    <xdr:to>
      <xdr:col>5</xdr:col>
      <xdr:colOff>409575</xdr:colOff>
      <xdr:row>58</xdr:row>
      <xdr:rowOff>62271</xdr:rowOff>
    </xdr:to>
    <xdr:sp macro="" textlink="">
      <xdr:nvSpPr>
        <xdr:cNvPr id="141" name="円/楕円 140"/>
        <xdr:cNvSpPr/>
      </xdr:nvSpPr>
      <xdr:spPr>
        <a:xfrm>
          <a:off x="3746500" y="990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53398</xdr:rowOff>
    </xdr:from>
    <xdr:ext cx="534377" cy="259045"/>
    <xdr:sp macro="" textlink="">
      <xdr:nvSpPr>
        <xdr:cNvPr id="142" name="テキスト ボックス 141"/>
        <xdr:cNvSpPr txBox="1"/>
      </xdr:nvSpPr>
      <xdr:spPr>
        <a:xfrm>
          <a:off x="3530111" y="99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79,265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153300</xdr:rowOff>
    </xdr:from>
    <xdr:to>
      <xdr:col>4</xdr:col>
      <xdr:colOff>206375</xdr:colOff>
      <xdr:row>58</xdr:row>
      <xdr:rowOff>83450</xdr:rowOff>
    </xdr:to>
    <xdr:sp macro="" textlink="">
      <xdr:nvSpPr>
        <xdr:cNvPr id="143" name="円/楕円 142"/>
        <xdr:cNvSpPr/>
      </xdr:nvSpPr>
      <xdr:spPr>
        <a:xfrm>
          <a:off x="2857500" y="992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74577</xdr:rowOff>
    </xdr:from>
    <xdr:ext cx="534377" cy="259045"/>
    <xdr:sp macro="" textlink="">
      <xdr:nvSpPr>
        <xdr:cNvPr id="144" name="テキスト ボックス 143"/>
        <xdr:cNvSpPr txBox="1"/>
      </xdr:nvSpPr>
      <xdr:spPr>
        <a:xfrm>
          <a:off x="2641111" y="1001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72,780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132497</xdr:rowOff>
    </xdr:from>
    <xdr:to>
      <xdr:col>3</xdr:col>
      <xdr:colOff>3175</xdr:colOff>
      <xdr:row>58</xdr:row>
      <xdr:rowOff>62647</xdr:rowOff>
    </xdr:to>
    <xdr:sp macro="" textlink="">
      <xdr:nvSpPr>
        <xdr:cNvPr id="145" name="円/楕円 144"/>
        <xdr:cNvSpPr/>
      </xdr:nvSpPr>
      <xdr:spPr>
        <a:xfrm>
          <a:off x="1968500" y="990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53774</xdr:rowOff>
    </xdr:from>
    <xdr:ext cx="534377" cy="259045"/>
    <xdr:sp macro="" textlink="">
      <xdr:nvSpPr>
        <xdr:cNvPr id="146" name="テキスト ボックス 145"/>
        <xdr:cNvSpPr txBox="1"/>
      </xdr:nvSpPr>
      <xdr:spPr>
        <a:xfrm>
          <a:off x="1752111" y="999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79,150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137572</xdr:rowOff>
    </xdr:from>
    <xdr:to>
      <xdr:col>1</xdr:col>
      <xdr:colOff>485775</xdr:colOff>
      <xdr:row>58</xdr:row>
      <xdr:rowOff>67722</xdr:rowOff>
    </xdr:to>
    <xdr:sp macro="" textlink="">
      <xdr:nvSpPr>
        <xdr:cNvPr id="147" name="円/楕円 146"/>
        <xdr:cNvSpPr/>
      </xdr:nvSpPr>
      <xdr:spPr>
        <a:xfrm>
          <a:off x="1079500" y="991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58849</xdr:rowOff>
    </xdr:from>
    <xdr:ext cx="534377" cy="259045"/>
    <xdr:sp macro="" textlink="">
      <xdr:nvSpPr>
        <xdr:cNvPr id="148" name="テキスト ボックス 147"/>
        <xdr:cNvSpPr txBox="1"/>
      </xdr:nvSpPr>
      <xdr:spPr>
        <a:xfrm>
          <a:off x="863111" y="1000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105310</xdr:rowOff>
    </xdr:from>
    <xdr:to>
      <xdr:col>6</xdr:col>
      <xdr:colOff>511175</xdr:colOff>
      <xdr:row>77</xdr:row>
      <xdr:rowOff>147527</xdr:rowOff>
    </xdr:to>
    <xdr:cxnSp macro="">
      <xdr:nvCxnSpPr>
        <xdr:cNvPr id="176" name="直線コネクタ 175"/>
        <xdr:cNvCxnSpPr/>
      </xdr:nvCxnSpPr>
      <xdr:spPr>
        <a:xfrm>
          <a:off x="3797300" y="13306960"/>
          <a:ext cx="838200" cy="4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135103</xdr:rowOff>
    </xdr:from>
    <xdr:ext cx="599010" cy="259045"/>
    <xdr:sp macro="" textlink="">
      <xdr:nvSpPr>
        <xdr:cNvPr id="177" name="民生費平均値テキスト"/>
        <xdr:cNvSpPr txBox="1"/>
      </xdr:nvSpPr>
      <xdr:spPr>
        <a:xfrm>
          <a:off x="4686300" y="12822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105310</xdr:rowOff>
    </xdr:from>
    <xdr:to>
      <xdr:col>5</xdr:col>
      <xdr:colOff>358775</xdr:colOff>
      <xdr:row>77</xdr:row>
      <xdr:rowOff>160229</xdr:rowOff>
    </xdr:to>
    <xdr:cxnSp macro="">
      <xdr:nvCxnSpPr>
        <xdr:cNvPr id="179" name="直線コネクタ 178"/>
        <xdr:cNvCxnSpPr/>
      </xdr:nvCxnSpPr>
      <xdr:spPr>
        <a:xfrm flipV="1">
          <a:off x="2908300" y="13306960"/>
          <a:ext cx="889000" cy="5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124964</xdr:rowOff>
    </xdr:from>
    <xdr:to>
      <xdr:col>5</xdr:col>
      <xdr:colOff>409575</xdr:colOff>
      <xdr:row>76</xdr:row>
      <xdr:rowOff>55113</xdr:rowOff>
    </xdr:to>
    <xdr:sp macro="" textlink="">
      <xdr:nvSpPr>
        <xdr:cNvPr id="180" name="フローチャート : 判断 179"/>
        <xdr:cNvSpPr/>
      </xdr:nvSpPr>
      <xdr:spPr>
        <a:xfrm>
          <a:off x="3746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71641</xdr:rowOff>
    </xdr:from>
    <xdr:ext cx="599010" cy="259045"/>
    <xdr:sp macro="" textlink="">
      <xdr:nvSpPr>
        <xdr:cNvPr id="181" name="テキスト ボックス 180"/>
        <xdr:cNvSpPr txBox="1"/>
      </xdr:nvSpPr>
      <xdr:spPr>
        <a:xfrm>
          <a:off x="3497794" y="1275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33319</xdr:rowOff>
    </xdr:from>
    <xdr:to>
      <xdr:col>4</xdr:col>
      <xdr:colOff>155575</xdr:colOff>
      <xdr:row>77</xdr:row>
      <xdr:rowOff>160229</xdr:rowOff>
    </xdr:to>
    <xdr:cxnSp macro="">
      <xdr:nvCxnSpPr>
        <xdr:cNvPr id="182" name="直線コネクタ 181"/>
        <xdr:cNvCxnSpPr/>
      </xdr:nvCxnSpPr>
      <xdr:spPr>
        <a:xfrm>
          <a:off x="2019300" y="13234969"/>
          <a:ext cx="889000" cy="12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84685</xdr:rowOff>
    </xdr:from>
    <xdr:to>
      <xdr:col>4</xdr:col>
      <xdr:colOff>206375</xdr:colOff>
      <xdr:row>77</xdr:row>
      <xdr:rowOff>14835</xdr:rowOff>
    </xdr:to>
    <xdr:sp macro="" textlink="">
      <xdr:nvSpPr>
        <xdr:cNvPr id="183" name="フローチャート : 判断 182"/>
        <xdr:cNvSpPr/>
      </xdr:nvSpPr>
      <xdr:spPr>
        <a:xfrm>
          <a:off x="2857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31362</xdr:rowOff>
    </xdr:from>
    <xdr:ext cx="599010" cy="259045"/>
    <xdr:sp macro="" textlink="">
      <xdr:nvSpPr>
        <xdr:cNvPr id="184" name="テキスト ボックス 183"/>
        <xdr:cNvSpPr txBox="1"/>
      </xdr:nvSpPr>
      <xdr:spPr>
        <a:xfrm>
          <a:off x="2608794" y="1289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117215</xdr:rowOff>
    </xdr:from>
    <xdr:to>
      <xdr:col>2</xdr:col>
      <xdr:colOff>638175</xdr:colOff>
      <xdr:row>77</xdr:row>
      <xdr:rowOff>33319</xdr:rowOff>
    </xdr:to>
    <xdr:cxnSp macro="">
      <xdr:nvCxnSpPr>
        <xdr:cNvPr id="185" name="直線コネクタ 184"/>
        <xdr:cNvCxnSpPr/>
      </xdr:nvCxnSpPr>
      <xdr:spPr>
        <a:xfrm>
          <a:off x="1130300" y="13147415"/>
          <a:ext cx="889000" cy="8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163671</xdr:rowOff>
    </xdr:from>
    <xdr:to>
      <xdr:col>3</xdr:col>
      <xdr:colOff>3175</xdr:colOff>
      <xdr:row>76</xdr:row>
      <xdr:rowOff>93821</xdr:rowOff>
    </xdr:to>
    <xdr:sp macro="" textlink="">
      <xdr:nvSpPr>
        <xdr:cNvPr id="186" name="フローチャート : 判断 185"/>
        <xdr:cNvSpPr/>
      </xdr:nvSpPr>
      <xdr:spPr>
        <a:xfrm>
          <a:off x="1968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110348</xdr:rowOff>
    </xdr:from>
    <xdr:ext cx="599010" cy="259045"/>
    <xdr:sp macro="" textlink="">
      <xdr:nvSpPr>
        <xdr:cNvPr id="187" name="テキスト ボックス 186"/>
        <xdr:cNvSpPr txBox="1"/>
      </xdr:nvSpPr>
      <xdr:spPr>
        <a:xfrm>
          <a:off x="1719794" y="127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92731</xdr:rowOff>
    </xdr:from>
    <xdr:to>
      <xdr:col>1</xdr:col>
      <xdr:colOff>485775</xdr:colOff>
      <xdr:row>77</xdr:row>
      <xdr:rowOff>22881</xdr:rowOff>
    </xdr:to>
    <xdr:sp macro="" textlink="">
      <xdr:nvSpPr>
        <xdr:cNvPr id="188" name="フローチャート : 判断 187"/>
        <xdr:cNvSpPr/>
      </xdr:nvSpPr>
      <xdr:spPr>
        <a:xfrm>
          <a:off x="1079500" y="131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14008</xdr:rowOff>
    </xdr:from>
    <xdr:ext cx="599010" cy="259045"/>
    <xdr:sp macro="" textlink="">
      <xdr:nvSpPr>
        <xdr:cNvPr id="189" name="テキスト ボックス 188"/>
        <xdr:cNvSpPr txBox="1"/>
      </xdr:nvSpPr>
      <xdr:spPr>
        <a:xfrm>
          <a:off x="830794" y="1321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96727</xdr:rowOff>
    </xdr:from>
    <xdr:to>
      <xdr:col>6</xdr:col>
      <xdr:colOff>561975</xdr:colOff>
      <xdr:row>78</xdr:row>
      <xdr:rowOff>26877</xdr:rowOff>
    </xdr:to>
    <xdr:sp macro="" textlink="">
      <xdr:nvSpPr>
        <xdr:cNvPr id="195" name="円/楕円 194"/>
        <xdr:cNvSpPr/>
      </xdr:nvSpPr>
      <xdr:spPr>
        <a:xfrm>
          <a:off x="4584700" y="1329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11654</xdr:rowOff>
    </xdr:from>
    <xdr:ext cx="599010" cy="259045"/>
    <xdr:sp macro="" textlink="">
      <xdr:nvSpPr>
        <xdr:cNvPr id="196" name="民生費該当値テキスト"/>
        <xdr:cNvSpPr txBox="1"/>
      </xdr:nvSpPr>
      <xdr:spPr>
        <a:xfrm>
          <a:off x="4686300" y="13213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117,894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54510</xdr:rowOff>
    </xdr:from>
    <xdr:to>
      <xdr:col>5</xdr:col>
      <xdr:colOff>409575</xdr:colOff>
      <xdr:row>77</xdr:row>
      <xdr:rowOff>156110</xdr:rowOff>
    </xdr:to>
    <xdr:sp macro="" textlink="">
      <xdr:nvSpPr>
        <xdr:cNvPr id="197" name="円/楕円 196"/>
        <xdr:cNvSpPr/>
      </xdr:nvSpPr>
      <xdr:spPr>
        <a:xfrm>
          <a:off x="3746500" y="1325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147237</xdr:rowOff>
    </xdr:from>
    <xdr:ext cx="599010" cy="259045"/>
    <xdr:sp macro="" textlink="">
      <xdr:nvSpPr>
        <xdr:cNvPr id="198" name="テキスト ボックス 197"/>
        <xdr:cNvSpPr txBox="1"/>
      </xdr:nvSpPr>
      <xdr:spPr>
        <a:xfrm>
          <a:off x="3497794" y="13348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122,511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109429</xdr:rowOff>
    </xdr:from>
    <xdr:to>
      <xdr:col>4</xdr:col>
      <xdr:colOff>206375</xdr:colOff>
      <xdr:row>78</xdr:row>
      <xdr:rowOff>39579</xdr:rowOff>
    </xdr:to>
    <xdr:sp macro="" textlink="">
      <xdr:nvSpPr>
        <xdr:cNvPr id="199" name="円/楕円 198"/>
        <xdr:cNvSpPr/>
      </xdr:nvSpPr>
      <xdr:spPr>
        <a:xfrm>
          <a:off x="2857500" y="1331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30706</xdr:rowOff>
    </xdr:from>
    <xdr:ext cx="599010" cy="259045"/>
    <xdr:sp macro="" textlink="">
      <xdr:nvSpPr>
        <xdr:cNvPr id="200" name="テキスト ボックス 199"/>
        <xdr:cNvSpPr txBox="1"/>
      </xdr:nvSpPr>
      <xdr:spPr>
        <a:xfrm>
          <a:off x="2608794" y="13403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116,505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153969</xdr:rowOff>
    </xdr:from>
    <xdr:to>
      <xdr:col>3</xdr:col>
      <xdr:colOff>3175</xdr:colOff>
      <xdr:row>77</xdr:row>
      <xdr:rowOff>84119</xdr:rowOff>
    </xdr:to>
    <xdr:sp macro="" textlink="">
      <xdr:nvSpPr>
        <xdr:cNvPr id="201" name="円/楕円 200"/>
        <xdr:cNvSpPr/>
      </xdr:nvSpPr>
      <xdr:spPr>
        <a:xfrm>
          <a:off x="1968500" y="1318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75246</xdr:rowOff>
    </xdr:from>
    <xdr:ext cx="599010" cy="259045"/>
    <xdr:sp macro="" textlink="">
      <xdr:nvSpPr>
        <xdr:cNvPr id="202" name="テキスト ボックス 201"/>
        <xdr:cNvSpPr txBox="1"/>
      </xdr:nvSpPr>
      <xdr:spPr>
        <a:xfrm>
          <a:off x="1719794" y="1327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130,384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66415</xdr:rowOff>
    </xdr:from>
    <xdr:to>
      <xdr:col>1</xdr:col>
      <xdr:colOff>485775</xdr:colOff>
      <xdr:row>76</xdr:row>
      <xdr:rowOff>168015</xdr:rowOff>
    </xdr:to>
    <xdr:sp macro="" textlink="">
      <xdr:nvSpPr>
        <xdr:cNvPr id="203" name="円/楕円 202"/>
        <xdr:cNvSpPr/>
      </xdr:nvSpPr>
      <xdr:spPr>
        <a:xfrm>
          <a:off x="1079500" y="1309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13092</xdr:rowOff>
    </xdr:from>
    <xdr:ext cx="599010" cy="259045"/>
    <xdr:sp macro="" textlink="">
      <xdr:nvSpPr>
        <xdr:cNvPr id="204" name="テキスト ボックス 203"/>
        <xdr:cNvSpPr txBox="1"/>
      </xdr:nvSpPr>
      <xdr:spPr>
        <a:xfrm>
          <a:off x="830794" y="12871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106952</xdr:rowOff>
    </xdr:from>
    <xdr:to>
      <xdr:col>6</xdr:col>
      <xdr:colOff>511175</xdr:colOff>
      <xdr:row>98</xdr:row>
      <xdr:rowOff>17072</xdr:rowOff>
    </xdr:to>
    <xdr:cxnSp macro="">
      <xdr:nvCxnSpPr>
        <xdr:cNvPr id="235" name="直線コネクタ 234"/>
        <xdr:cNvCxnSpPr/>
      </xdr:nvCxnSpPr>
      <xdr:spPr>
        <a:xfrm flipV="1">
          <a:off x="3797300" y="16737602"/>
          <a:ext cx="838200" cy="8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123226</xdr:rowOff>
    </xdr:from>
    <xdr:ext cx="534377" cy="259045"/>
    <xdr:sp macro="" textlink="">
      <xdr:nvSpPr>
        <xdr:cNvPr id="236" name="衛生費平均値テキスト"/>
        <xdr:cNvSpPr txBox="1"/>
      </xdr:nvSpPr>
      <xdr:spPr>
        <a:xfrm>
          <a:off x="4686300" y="1641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17072</xdr:rowOff>
    </xdr:from>
    <xdr:to>
      <xdr:col>5</xdr:col>
      <xdr:colOff>358775</xdr:colOff>
      <xdr:row>98</xdr:row>
      <xdr:rowOff>21749</xdr:rowOff>
    </xdr:to>
    <xdr:cxnSp macro="">
      <xdr:nvCxnSpPr>
        <xdr:cNvPr id="238" name="直線コネクタ 237"/>
        <xdr:cNvCxnSpPr/>
      </xdr:nvCxnSpPr>
      <xdr:spPr>
        <a:xfrm flipV="1">
          <a:off x="2908300" y="16819172"/>
          <a:ext cx="889000" cy="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97162</xdr:rowOff>
    </xdr:from>
    <xdr:to>
      <xdr:col>5</xdr:col>
      <xdr:colOff>409575</xdr:colOff>
      <xdr:row>97</xdr:row>
      <xdr:rowOff>27312</xdr:rowOff>
    </xdr:to>
    <xdr:sp macro="" textlink="">
      <xdr:nvSpPr>
        <xdr:cNvPr id="239" name="フローチャート : 判断 238"/>
        <xdr:cNvSpPr/>
      </xdr:nvSpPr>
      <xdr:spPr>
        <a:xfrm>
          <a:off x="3746500" y="1655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43839</xdr:rowOff>
    </xdr:from>
    <xdr:ext cx="534377" cy="259045"/>
    <xdr:sp macro="" textlink="">
      <xdr:nvSpPr>
        <xdr:cNvPr id="240" name="テキスト ボックス 239"/>
        <xdr:cNvSpPr txBox="1"/>
      </xdr:nvSpPr>
      <xdr:spPr>
        <a:xfrm>
          <a:off x="3530111" y="163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21749</xdr:rowOff>
    </xdr:from>
    <xdr:to>
      <xdr:col>4</xdr:col>
      <xdr:colOff>155575</xdr:colOff>
      <xdr:row>98</xdr:row>
      <xdr:rowOff>29214</xdr:rowOff>
    </xdr:to>
    <xdr:cxnSp macro="">
      <xdr:nvCxnSpPr>
        <xdr:cNvPr id="241" name="直線コネクタ 240"/>
        <xdr:cNvCxnSpPr/>
      </xdr:nvCxnSpPr>
      <xdr:spPr>
        <a:xfrm flipV="1">
          <a:off x="2019300" y="16823849"/>
          <a:ext cx="889000" cy="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132674</xdr:rowOff>
    </xdr:from>
    <xdr:to>
      <xdr:col>4</xdr:col>
      <xdr:colOff>206375</xdr:colOff>
      <xdr:row>97</xdr:row>
      <xdr:rowOff>62824</xdr:rowOff>
    </xdr:to>
    <xdr:sp macro="" textlink="">
      <xdr:nvSpPr>
        <xdr:cNvPr id="242" name="フローチャート : 判断 241"/>
        <xdr:cNvSpPr/>
      </xdr:nvSpPr>
      <xdr:spPr>
        <a:xfrm>
          <a:off x="2857500" y="1659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79351</xdr:rowOff>
    </xdr:from>
    <xdr:ext cx="534377" cy="259045"/>
    <xdr:sp macro="" textlink="">
      <xdr:nvSpPr>
        <xdr:cNvPr id="243" name="テキスト ボックス 242"/>
        <xdr:cNvSpPr txBox="1"/>
      </xdr:nvSpPr>
      <xdr:spPr>
        <a:xfrm>
          <a:off x="2641111" y="1636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132104</xdr:rowOff>
    </xdr:from>
    <xdr:to>
      <xdr:col>2</xdr:col>
      <xdr:colOff>638175</xdr:colOff>
      <xdr:row>98</xdr:row>
      <xdr:rowOff>29214</xdr:rowOff>
    </xdr:to>
    <xdr:cxnSp macro="">
      <xdr:nvCxnSpPr>
        <xdr:cNvPr id="244" name="直線コネクタ 243"/>
        <xdr:cNvCxnSpPr/>
      </xdr:nvCxnSpPr>
      <xdr:spPr>
        <a:xfrm>
          <a:off x="1130300" y="16762754"/>
          <a:ext cx="889000" cy="6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168596</xdr:rowOff>
    </xdr:from>
    <xdr:to>
      <xdr:col>3</xdr:col>
      <xdr:colOff>3175</xdr:colOff>
      <xdr:row>97</xdr:row>
      <xdr:rowOff>98746</xdr:rowOff>
    </xdr:to>
    <xdr:sp macro="" textlink="">
      <xdr:nvSpPr>
        <xdr:cNvPr id="245" name="フローチャート : 判断 244"/>
        <xdr:cNvSpPr/>
      </xdr:nvSpPr>
      <xdr:spPr>
        <a:xfrm>
          <a:off x="1968500" y="166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115273</xdr:rowOff>
    </xdr:from>
    <xdr:ext cx="534377" cy="259045"/>
    <xdr:sp macro="" textlink="">
      <xdr:nvSpPr>
        <xdr:cNvPr id="246" name="テキスト ボックス 245"/>
        <xdr:cNvSpPr txBox="1"/>
      </xdr:nvSpPr>
      <xdr:spPr>
        <a:xfrm>
          <a:off x="1752111" y="164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6088</xdr:rowOff>
    </xdr:from>
    <xdr:to>
      <xdr:col>1</xdr:col>
      <xdr:colOff>485775</xdr:colOff>
      <xdr:row>97</xdr:row>
      <xdr:rowOff>107688</xdr:rowOff>
    </xdr:to>
    <xdr:sp macro="" textlink="">
      <xdr:nvSpPr>
        <xdr:cNvPr id="247" name="フローチャート : 判断 246"/>
        <xdr:cNvSpPr/>
      </xdr:nvSpPr>
      <xdr:spPr>
        <a:xfrm>
          <a:off x="1079500" y="166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124215</xdr:rowOff>
    </xdr:from>
    <xdr:ext cx="534377" cy="259045"/>
    <xdr:sp macro="" textlink="">
      <xdr:nvSpPr>
        <xdr:cNvPr id="248" name="テキスト ボックス 247"/>
        <xdr:cNvSpPr txBox="1"/>
      </xdr:nvSpPr>
      <xdr:spPr>
        <a:xfrm>
          <a:off x="863111" y="164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56152</xdr:rowOff>
    </xdr:from>
    <xdr:to>
      <xdr:col>6</xdr:col>
      <xdr:colOff>561975</xdr:colOff>
      <xdr:row>97</xdr:row>
      <xdr:rowOff>157752</xdr:rowOff>
    </xdr:to>
    <xdr:sp macro="" textlink="">
      <xdr:nvSpPr>
        <xdr:cNvPr id="254" name="円/楕円 253"/>
        <xdr:cNvSpPr/>
      </xdr:nvSpPr>
      <xdr:spPr>
        <a:xfrm>
          <a:off x="4584700" y="1668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34579</xdr:rowOff>
    </xdr:from>
    <xdr:ext cx="534377" cy="259045"/>
    <xdr:sp macro="" textlink="">
      <xdr:nvSpPr>
        <xdr:cNvPr id="255" name="衛生費該当値テキスト"/>
        <xdr:cNvSpPr txBox="1"/>
      </xdr:nvSpPr>
      <xdr:spPr>
        <a:xfrm>
          <a:off x="4686300" y="1666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51,264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137722</xdr:rowOff>
    </xdr:from>
    <xdr:to>
      <xdr:col>5</xdr:col>
      <xdr:colOff>409575</xdr:colOff>
      <xdr:row>98</xdr:row>
      <xdr:rowOff>67872</xdr:rowOff>
    </xdr:to>
    <xdr:sp macro="" textlink="">
      <xdr:nvSpPr>
        <xdr:cNvPr id="256" name="円/楕円 255"/>
        <xdr:cNvSpPr/>
      </xdr:nvSpPr>
      <xdr:spPr>
        <a:xfrm>
          <a:off x="3746500" y="1676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58999</xdr:rowOff>
    </xdr:from>
    <xdr:ext cx="534377" cy="259045"/>
    <xdr:sp macro="" textlink="">
      <xdr:nvSpPr>
        <xdr:cNvPr id="257" name="テキスト ボックス 256"/>
        <xdr:cNvSpPr txBox="1"/>
      </xdr:nvSpPr>
      <xdr:spPr>
        <a:xfrm>
          <a:off x="3530111" y="168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38,775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142399</xdr:rowOff>
    </xdr:from>
    <xdr:to>
      <xdr:col>4</xdr:col>
      <xdr:colOff>206375</xdr:colOff>
      <xdr:row>98</xdr:row>
      <xdr:rowOff>72549</xdr:rowOff>
    </xdr:to>
    <xdr:sp macro="" textlink="">
      <xdr:nvSpPr>
        <xdr:cNvPr id="258" name="円/楕円 257"/>
        <xdr:cNvSpPr/>
      </xdr:nvSpPr>
      <xdr:spPr>
        <a:xfrm>
          <a:off x="2857500" y="1677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63676</xdr:rowOff>
    </xdr:from>
    <xdr:ext cx="534377" cy="259045"/>
    <xdr:sp macro="" textlink="">
      <xdr:nvSpPr>
        <xdr:cNvPr id="259" name="テキスト ボックス 258"/>
        <xdr:cNvSpPr txBox="1"/>
      </xdr:nvSpPr>
      <xdr:spPr>
        <a:xfrm>
          <a:off x="2641111" y="1686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149864</xdr:rowOff>
    </xdr:from>
    <xdr:to>
      <xdr:col>3</xdr:col>
      <xdr:colOff>3175</xdr:colOff>
      <xdr:row>98</xdr:row>
      <xdr:rowOff>80014</xdr:rowOff>
    </xdr:to>
    <xdr:sp macro="" textlink="">
      <xdr:nvSpPr>
        <xdr:cNvPr id="260" name="円/楕円 259"/>
        <xdr:cNvSpPr/>
      </xdr:nvSpPr>
      <xdr:spPr>
        <a:xfrm>
          <a:off x="1968500" y="167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71141</xdr:rowOff>
    </xdr:from>
    <xdr:ext cx="534377" cy="259045"/>
    <xdr:sp macro="" textlink="">
      <xdr:nvSpPr>
        <xdr:cNvPr id="261" name="テキスト ボックス 260"/>
        <xdr:cNvSpPr txBox="1"/>
      </xdr:nvSpPr>
      <xdr:spPr>
        <a:xfrm>
          <a:off x="1752111" y="1687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36,916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81304</xdr:rowOff>
    </xdr:from>
    <xdr:to>
      <xdr:col>1</xdr:col>
      <xdr:colOff>485775</xdr:colOff>
      <xdr:row>98</xdr:row>
      <xdr:rowOff>11454</xdr:rowOff>
    </xdr:to>
    <xdr:sp macro="" textlink="">
      <xdr:nvSpPr>
        <xdr:cNvPr id="262" name="円/楕円 261"/>
        <xdr:cNvSpPr/>
      </xdr:nvSpPr>
      <xdr:spPr>
        <a:xfrm>
          <a:off x="1079500" y="1671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2581</xdr:rowOff>
    </xdr:from>
    <xdr:ext cx="534377" cy="259045"/>
    <xdr:sp macro="" textlink="">
      <xdr:nvSpPr>
        <xdr:cNvPr id="263" name="テキスト ボックス 262"/>
        <xdr:cNvSpPr txBox="1"/>
      </xdr:nvSpPr>
      <xdr:spPr>
        <a:xfrm>
          <a:off x="863111" y="1680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78249</xdr:rowOff>
    </xdr:from>
    <xdr:ext cx="469744" cy="259045"/>
    <xdr:sp macro="" textlink="">
      <xdr:nvSpPr>
        <xdr:cNvPr id="293" name="労働費平均値テキスト"/>
        <xdr:cNvSpPr txBox="1"/>
      </xdr:nvSpPr>
      <xdr:spPr>
        <a:xfrm>
          <a:off x="10528300" y="6421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28219</xdr:rowOff>
    </xdr:from>
    <xdr:to>
      <xdr:col>14</xdr:col>
      <xdr:colOff>28575</xdr:colOff>
      <xdr:row>39</xdr:row>
      <xdr:rowOff>44450</xdr:rowOff>
    </xdr:to>
    <xdr:cxnSp macro="">
      <xdr:nvCxnSpPr>
        <xdr:cNvPr id="295" name="直線コネクタ 294"/>
        <xdr:cNvCxnSpPr/>
      </xdr:nvCxnSpPr>
      <xdr:spPr>
        <a:xfrm>
          <a:off x="8750300" y="6714769"/>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141706</xdr:rowOff>
    </xdr:from>
    <xdr:to>
      <xdr:col>14</xdr:col>
      <xdr:colOff>79375</xdr:colOff>
      <xdr:row>38</xdr:row>
      <xdr:rowOff>71856</xdr:rowOff>
    </xdr:to>
    <xdr:sp macro="" textlink="">
      <xdr:nvSpPr>
        <xdr:cNvPr id="296" name="フローチャート : 判断 295"/>
        <xdr:cNvSpPr/>
      </xdr:nvSpPr>
      <xdr:spPr>
        <a:xfrm>
          <a:off x="9588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88383</xdr:rowOff>
    </xdr:from>
    <xdr:ext cx="469744" cy="259045"/>
    <xdr:sp macro="" textlink="">
      <xdr:nvSpPr>
        <xdr:cNvPr id="297" name="テキスト ボックス 296"/>
        <xdr:cNvSpPr txBox="1"/>
      </xdr:nvSpPr>
      <xdr:spPr>
        <a:xfrm>
          <a:off x="9404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102133</xdr:rowOff>
    </xdr:from>
    <xdr:to>
      <xdr:col>12</xdr:col>
      <xdr:colOff>511175</xdr:colOff>
      <xdr:row>39</xdr:row>
      <xdr:rowOff>28219</xdr:rowOff>
    </xdr:to>
    <xdr:cxnSp macro="">
      <xdr:nvCxnSpPr>
        <xdr:cNvPr id="298" name="直線コネクタ 297"/>
        <xdr:cNvCxnSpPr/>
      </xdr:nvCxnSpPr>
      <xdr:spPr>
        <a:xfrm>
          <a:off x="7861300" y="6617233"/>
          <a:ext cx="8890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111989</xdr:rowOff>
    </xdr:from>
    <xdr:to>
      <xdr:col>12</xdr:col>
      <xdr:colOff>561975</xdr:colOff>
      <xdr:row>38</xdr:row>
      <xdr:rowOff>42139</xdr:rowOff>
    </xdr:to>
    <xdr:sp macro="" textlink="">
      <xdr:nvSpPr>
        <xdr:cNvPr id="299" name="フローチャート : 判断 298"/>
        <xdr:cNvSpPr/>
      </xdr:nvSpPr>
      <xdr:spPr>
        <a:xfrm>
          <a:off x="8699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58666</xdr:rowOff>
    </xdr:from>
    <xdr:ext cx="469744" cy="259045"/>
    <xdr:sp macro="" textlink="">
      <xdr:nvSpPr>
        <xdr:cNvPr id="300" name="テキスト ボックス 299"/>
        <xdr:cNvSpPr txBox="1"/>
      </xdr:nvSpPr>
      <xdr:spPr>
        <a:xfrm>
          <a:off x="8515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142977</xdr:rowOff>
    </xdr:from>
    <xdr:to>
      <xdr:col>11</xdr:col>
      <xdr:colOff>307975</xdr:colOff>
      <xdr:row>38</xdr:row>
      <xdr:rowOff>102133</xdr:rowOff>
    </xdr:to>
    <xdr:cxnSp macro="">
      <xdr:nvCxnSpPr>
        <xdr:cNvPr id="301" name="直線コネクタ 300"/>
        <xdr:cNvCxnSpPr/>
      </xdr:nvCxnSpPr>
      <xdr:spPr>
        <a:xfrm>
          <a:off x="6972300" y="6486627"/>
          <a:ext cx="889000" cy="13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91567</xdr:rowOff>
    </xdr:from>
    <xdr:to>
      <xdr:col>11</xdr:col>
      <xdr:colOff>358775</xdr:colOff>
      <xdr:row>38</xdr:row>
      <xdr:rowOff>21717</xdr:rowOff>
    </xdr:to>
    <xdr:sp macro="" textlink="">
      <xdr:nvSpPr>
        <xdr:cNvPr id="302" name="フローチャート : 判断 301"/>
        <xdr:cNvSpPr/>
      </xdr:nvSpPr>
      <xdr:spPr>
        <a:xfrm>
          <a:off x="7810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38244</xdr:rowOff>
    </xdr:from>
    <xdr:ext cx="469744" cy="259045"/>
    <xdr:sp macro="" textlink="">
      <xdr:nvSpPr>
        <xdr:cNvPr id="303" name="テキスト ボックス 302"/>
        <xdr:cNvSpPr txBox="1"/>
      </xdr:nvSpPr>
      <xdr:spPr>
        <a:xfrm>
          <a:off x="7626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04" name="フローチャート : 判断 303"/>
        <xdr:cNvSpPr/>
      </xdr:nvSpPr>
      <xdr:spPr>
        <a:xfrm>
          <a:off x="6921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83354</xdr:rowOff>
    </xdr:from>
    <xdr:ext cx="469744" cy="259045"/>
    <xdr:sp macro="" textlink="">
      <xdr:nvSpPr>
        <xdr:cNvPr id="305" name="テキスト ボックス 304"/>
        <xdr:cNvSpPr txBox="1"/>
      </xdr:nvSpPr>
      <xdr:spPr>
        <a:xfrm>
          <a:off x="6737427" y="60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148869</xdr:rowOff>
    </xdr:from>
    <xdr:to>
      <xdr:col>12</xdr:col>
      <xdr:colOff>561975</xdr:colOff>
      <xdr:row>39</xdr:row>
      <xdr:rowOff>79019</xdr:rowOff>
    </xdr:to>
    <xdr:sp macro="" textlink="">
      <xdr:nvSpPr>
        <xdr:cNvPr id="315" name="円/楕円 314"/>
        <xdr:cNvSpPr/>
      </xdr:nvSpPr>
      <xdr:spPr>
        <a:xfrm>
          <a:off x="8699500" y="66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70146</xdr:rowOff>
    </xdr:from>
    <xdr:ext cx="378565" cy="259045"/>
    <xdr:sp macro="" textlink="">
      <xdr:nvSpPr>
        <xdr:cNvPr id="316" name="テキスト ボックス 315"/>
        <xdr:cNvSpPr txBox="1"/>
      </xdr:nvSpPr>
      <xdr:spPr>
        <a:xfrm>
          <a:off x="8561017" y="6756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51333</xdr:rowOff>
    </xdr:from>
    <xdr:to>
      <xdr:col>11</xdr:col>
      <xdr:colOff>358775</xdr:colOff>
      <xdr:row>38</xdr:row>
      <xdr:rowOff>152933</xdr:rowOff>
    </xdr:to>
    <xdr:sp macro="" textlink="">
      <xdr:nvSpPr>
        <xdr:cNvPr id="317" name="円/楕円 316"/>
        <xdr:cNvSpPr/>
      </xdr:nvSpPr>
      <xdr:spPr>
        <a:xfrm>
          <a:off x="7810500" y="65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144060</xdr:rowOff>
    </xdr:from>
    <xdr:ext cx="469744" cy="259045"/>
    <xdr:sp macro="" textlink="">
      <xdr:nvSpPr>
        <xdr:cNvPr id="318" name="テキスト ボックス 317"/>
        <xdr:cNvSpPr txBox="1"/>
      </xdr:nvSpPr>
      <xdr:spPr>
        <a:xfrm>
          <a:off x="7626427" y="665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92177</xdr:rowOff>
    </xdr:from>
    <xdr:to>
      <xdr:col>10</xdr:col>
      <xdr:colOff>155575</xdr:colOff>
      <xdr:row>38</xdr:row>
      <xdr:rowOff>22327</xdr:rowOff>
    </xdr:to>
    <xdr:sp macro="" textlink="">
      <xdr:nvSpPr>
        <xdr:cNvPr id="319" name="円/楕円 318"/>
        <xdr:cNvSpPr/>
      </xdr:nvSpPr>
      <xdr:spPr>
        <a:xfrm>
          <a:off x="6921500" y="643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13454</xdr:rowOff>
    </xdr:from>
    <xdr:ext cx="469744" cy="259045"/>
    <xdr:sp macro="" textlink="">
      <xdr:nvSpPr>
        <xdr:cNvPr id="320" name="テキスト ボックス 319"/>
        <xdr:cNvSpPr txBox="1"/>
      </xdr:nvSpPr>
      <xdr:spPr>
        <a:xfrm>
          <a:off x="6737427" y="65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2" name="直線コネクタ 341"/>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3"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4" name="直線コネクタ 343"/>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5"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6" name="直線コネクタ 345"/>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47693</xdr:rowOff>
    </xdr:from>
    <xdr:to>
      <xdr:col>15</xdr:col>
      <xdr:colOff>180975</xdr:colOff>
      <xdr:row>57</xdr:row>
      <xdr:rowOff>100920</xdr:rowOff>
    </xdr:to>
    <xdr:cxnSp macro="">
      <xdr:nvCxnSpPr>
        <xdr:cNvPr id="347" name="直線コネクタ 346"/>
        <xdr:cNvCxnSpPr/>
      </xdr:nvCxnSpPr>
      <xdr:spPr>
        <a:xfrm flipV="1">
          <a:off x="9639300" y="9820343"/>
          <a:ext cx="838200" cy="5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96945</xdr:rowOff>
    </xdr:from>
    <xdr:ext cx="534377" cy="259045"/>
    <xdr:sp macro="" textlink="">
      <xdr:nvSpPr>
        <xdr:cNvPr id="348" name="農林水産業費平均値テキスト"/>
        <xdr:cNvSpPr txBox="1"/>
      </xdr:nvSpPr>
      <xdr:spPr>
        <a:xfrm>
          <a:off x="10528300" y="952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9" name="フローチャート : 判断 348"/>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79624</xdr:rowOff>
    </xdr:from>
    <xdr:to>
      <xdr:col>14</xdr:col>
      <xdr:colOff>28575</xdr:colOff>
      <xdr:row>57</xdr:row>
      <xdr:rowOff>100920</xdr:rowOff>
    </xdr:to>
    <xdr:cxnSp macro="">
      <xdr:nvCxnSpPr>
        <xdr:cNvPr id="350" name="直線コネクタ 349"/>
        <xdr:cNvCxnSpPr/>
      </xdr:nvCxnSpPr>
      <xdr:spPr>
        <a:xfrm>
          <a:off x="8750300" y="9852274"/>
          <a:ext cx="889000" cy="2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80661</xdr:rowOff>
    </xdr:from>
    <xdr:to>
      <xdr:col>14</xdr:col>
      <xdr:colOff>79375</xdr:colOff>
      <xdr:row>57</xdr:row>
      <xdr:rowOff>10811</xdr:rowOff>
    </xdr:to>
    <xdr:sp macro="" textlink="">
      <xdr:nvSpPr>
        <xdr:cNvPr id="351" name="フローチャート : 判断 350"/>
        <xdr:cNvSpPr/>
      </xdr:nvSpPr>
      <xdr:spPr>
        <a:xfrm>
          <a:off x="9588500" y="968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27338</xdr:rowOff>
    </xdr:from>
    <xdr:ext cx="534377" cy="259045"/>
    <xdr:sp macro="" textlink="">
      <xdr:nvSpPr>
        <xdr:cNvPr id="352" name="テキスト ボックス 351"/>
        <xdr:cNvSpPr txBox="1"/>
      </xdr:nvSpPr>
      <xdr:spPr>
        <a:xfrm>
          <a:off x="9372111" y="945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79624</xdr:rowOff>
    </xdr:from>
    <xdr:to>
      <xdr:col>12</xdr:col>
      <xdr:colOff>511175</xdr:colOff>
      <xdr:row>57</xdr:row>
      <xdr:rowOff>91218</xdr:rowOff>
    </xdr:to>
    <xdr:cxnSp macro="">
      <xdr:nvCxnSpPr>
        <xdr:cNvPr id="353" name="直線コネクタ 352"/>
        <xdr:cNvCxnSpPr/>
      </xdr:nvCxnSpPr>
      <xdr:spPr>
        <a:xfrm flipV="1">
          <a:off x="7861300" y="9852274"/>
          <a:ext cx="889000" cy="1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75851</xdr:rowOff>
    </xdr:from>
    <xdr:to>
      <xdr:col>12</xdr:col>
      <xdr:colOff>561975</xdr:colOff>
      <xdr:row>57</xdr:row>
      <xdr:rowOff>6001</xdr:rowOff>
    </xdr:to>
    <xdr:sp macro="" textlink="">
      <xdr:nvSpPr>
        <xdr:cNvPr id="354" name="フローチャート : 判断 353"/>
        <xdr:cNvSpPr/>
      </xdr:nvSpPr>
      <xdr:spPr>
        <a:xfrm>
          <a:off x="8699500" y="967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22528</xdr:rowOff>
    </xdr:from>
    <xdr:ext cx="534377" cy="259045"/>
    <xdr:sp macro="" textlink="">
      <xdr:nvSpPr>
        <xdr:cNvPr id="355" name="テキスト ボックス 354"/>
        <xdr:cNvSpPr txBox="1"/>
      </xdr:nvSpPr>
      <xdr:spPr>
        <a:xfrm>
          <a:off x="8483111" y="945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75006</xdr:rowOff>
    </xdr:from>
    <xdr:to>
      <xdr:col>11</xdr:col>
      <xdr:colOff>307975</xdr:colOff>
      <xdr:row>57</xdr:row>
      <xdr:rowOff>91218</xdr:rowOff>
    </xdr:to>
    <xdr:cxnSp macro="">
      <xdr:nvCxnSpPr>
        <xdr:cNvPr id="356" name="直線コネクタ 355"/>
        <xdr:cNvCxnSpPr/>
      </xdr:nvCxnSpPr>
      <xdr:spPr>
        <a:xfrm>
          <a:off x="6972300" y="9847656"/>
          <a:ext cx="889000" cy="1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110132</xdr:rowOff>
    </xdr:from>
    <xdr:to>
      <xdr:col>11</xdr:col>
      <xdr:colOff>358775</xdr:colOff>
      <xdr:row>57</xdr:row>
      <xdr:rowOff>40282</xdr:rowOff>
    </xdr:to>
    <xdr:sp macro="" textlink="">
      <xdr:nvSpPr>
        <xdr:cNvPr id="357" name="フローチャート : 判断 356"/>
        <xdr:cNvSpPr/>
      </xdr:nvSpPr>
      <xdr:spPr>
        <a:xfrm>
          <a:off x="7810500" y="971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56809</xdr:rowOff>
    </xdr:from>
    <xdr:ext cx="534377" cy="259045"/>
    <xdr:sp macro="" textlink="">
      <xdr:nvSpPr>
        <xdr:cNvPr id="358" name="テキスト ボックス 357"/>
        <xdr:cNvSpPr txBox="1"/>
      </xdr:nvSpPr>
      <xdr:spPr>
        <a:xfrm>
          <a:off x="7594111" y="94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105140</xdr:rowOff>
    </xdr:from>
    <xdr:to>
      <xdr:col>10</xdr:col>
      <xdr:colOff>155575</xdr:colOff>
      <xdr:row>57</xdr:row>
      <xdr:rowOff>35290</xdr:rowOff>
    </xdr:to>
    <xdr:sp macro="" textlink="">
      <xdr:nvSpPr>
        <xdr:cNvPr id="359" name="フローチャート : 判断 358"/>
        <xdr:cNvSpPr/>
      </xdr:nvSpPr>
      <xdr:spPr>
        <a:xfrm>
          <a:off x="6921500" y="97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51817</xdr:rowOff>
    </xdr:from>
    <xdr:ext cx="534377" cy="259045"/>
    <xdr:sp macro="" textlink="">
      <xdr:nvSpPr>
        <xdr:cNvPr id="360" name="テキスト ボックス 359"/>
        <xdr:cNvSpPr txBox="1"/>
      </xdr:nvSpPr>
      <xdr:spPr>
        <a:xfrm>
          <a:off x="6705111" y="94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168343</xdr:rowOff>
    </xdr:from>
    <xdr:to>
      <xdr:col>15</xdr:col>
      <xdr:colOff>231775</xdr:colOff>
      <xdr:row>57</xdr:row>
      <xdr:rowOff>98493</xdr:rowOff>
    </xdr:to>
    <xdr:sp macro="" textlink="">
      <xdr:nvSpPr>
        <xdr:cNvPr id="366" name="円/楕円 365"/>
        <xdr:cNvSpPr/>
      </xdr:nvSpPr>
      <xdr:spPr>
        <a:xfrm>
          <a:off x="10426700" y="976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146770</xdr:rowOff>
    </xdr:from>
    <xdr:ext cx="534377" cy="259045"/>
    <xdr:sp macro="" textlink="">
      <xdr:nvSpPr>
        <xdr:cNvPr id="367" name="農林水産業費該当値テキスト"/>
        <xdr:cNvSpPr txBox="1"/>
      </xdr:nvSpPr>
      <xdr:spPr>
        <a:xfrm>
          <a:off x="10528300" y="974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28,812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50120</xdr:rowOff>
    </xdr:from>
    <xdr:to>
      <xdr:col>14</xdr:col>
      <xdr:colOff>79375</xdr:colOff>
      <xdr:row>57</xdr:row>
      <xdr:rowOff>151720</xdr:rowOff>
    </xdr:to>
    <xdr:sp macro="" textlink="">
      <xdr:nvSpPr>
        <xdr:cNvPr id="368" name="円/楕円 367"/>
        <xdr:cNvSpPr/>
      </xdr:nvSpPr>
      <xdr:spPr>
        <a:xfrm>
          <a:off x="9588500" y="98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142847</xdr:rowOff>
    </xdr:from>
    <xdr:ext cx="534377" cy="259045"/>
    <xdr:sp macro="" textlink="">
      <xdr:nvSpPr>
        <xdr:cNvPr id="369" name="テキスト ボックス 368"/>
        <xdr:cNvSpPr txBox="1"/>
      </xdr:nvSpPr>
      <xdr:spPr>
        <a:xfrm>
          <a:off x="9372111" y="991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22,991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28824</xdr:rowOff>
    </xdr:from>
    <xdr:to>
      <xdr:col>12</xdr:col>
      <xdr:colOff>561975</xdr:colOff>
      <xdr:row>57</xdr:row>
      <xdr:rowOff>130424</xdr:rowOff>
    </xdr:to>
    <xdr:sp macro="" textlink="">
      <xdr:nvSpPr>
        <xdr:cNvPr id="370" name="円/楕円 369"/>
        <xdr:cNvSpPr/>
      </xdr:nvSpPr>
      <xdr:spPr>
        <a:xfrm>
          <a:off x="8699500" y="98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121551</xdr:rowOff>
    </xdr:from>
    <xdr:ext cx="534377" cy="259045"/>
    <xdr:sp macro="" textlink="">
      <xdr:nvSpPr>
        <xdr:cNvPr id="371" name="テキスト ボックス 370"/>
        <xdr:cNvSpPr txBox="1"/>
      </xdr:nvSpPr>
      <xdr:spPr>
        <a:xfrm>
          <a:off x="8483111" y="989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25,320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40418</xdr:rowOff>
    </xdr:from>
    <xdr:to>
      <xdr:col>11</xdr:col>
      <xdr:colOff>358775</xdr:colOff>
      <xdr:row>57</xdr:row>
      <xdr:rowOff>142018</xdr:rowOff>
    </xdr:to>
    <xdr:sp macro="" textlink="">
      <xdr:nvSpPr>
        <xdr:cNvPr id="372" name="円/楕円 371"/>
        <xdr:cNvSpPr/>
      </xdr:nvSpPr>
      <xdr:spPr>
        <a:xfrm>
          <a:off x="7810500" y="98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133145</xdr:rowOff>
    </xdr:from>
    <xdr:ext cx="534377" cy="259045"/>
    <xdr:sp macro="" textlink="">
      <xdr:nvSpPr>
        <xdr:cNvPr id="373" name="テキスト ボックス 372"/>
        <xdr:cNvSpPr txBox="1"/>
      </xdr:nvSpPr>
      <xdr:spPr>
        <a:xfrm>
          <a:off x="7594111" y="990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24,052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24206</xdr:rowOff>
    </xdr:from>
    <xdr:to>
      <xdr:col>10</xdr:col>
      <xdr:colOff>155575</xdr:colOff>
      <xdr:row>57</xdr:row>
      <xdr:rowOff>125806</xdr:rowOff>
    </xdr:to>
    <xdr:sp macro="" textlink="">
      <xdr:nvSpPr>
        <xdr:cNvPr id="374" name="円/楕円 373"/>
        <xdr:cNvSpPr/>
      </xdr:nvSpPr>
      <xdr:spPr>
        <a:xfrm>
          <a:off x="6921500" y="97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116933</xdr:rowOff>
    </xdr:from>
    <xdr:ext cx="534377" cy="259045"/>
    <xdr:sp macro="" textlink="">
      <xdr:nvSpPr>
        <xdr:cNvPr id="375" name="テキスト ボックス 374"/>
        <xdr:cNvSpPr txBox="1"/>
      </xdr:nvSpPr>
      <xdr:spPr>
        <a:xfrm>
          <a:off x="6705111" y="988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2"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4"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41228</xdr:rowOff>
    </xdr:from>
    <xdr:to>
      <xdr:col>15</xdr:col>
      <xdr:colOff>180975</xdr:colOff>
      <xdr:row>79</xdr:row>
      <xdr:rowOff>71338</xdr:rowOff>
    </xdr:to>
    <xdr:cxnSp macro="">
      <xdr:nvCxnSpPr>
        <xdr:cNvPr id="406" name="直線コネクタ 405"/>
        <xdr:cNvCxnSpPr/>
      </xdr:nvCxnSpPr>
      <xdr:spPr>
        <a:xfrm flipV="1">
          <a:off x="9639300" y="13585778"/>
          <a:ext cx="838200" cy="3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151096</xdr:rowOff>
    </xdr:from>
    <xdr:ext cx="534377" cy="259045"/>
    <xdr:sp macro="" textlink="">
      <xdr:nvSpPr>
        <xdr:cNvPr id="407" name="商工費平均値テキスト"/>
        <xdr:cNvSpPr txBox="1"/>
      </xdr:nvSpPr>
      <xdr:spPr>
        <a:xfrm>
          <a:off x="10528300" y="13181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66580</xdr:rowOff>
    </xdr:from>
    <xdr:to>
      <xdr:col>14</xdr:col>
      <xdr:colOff>28575</xdr:colOff>
      <xdr:row>79</xdr:row>
      <xdr:rowOff>71338</xdr:rowOff>
    </xdr:to>
    <xdr:cxnSp macro="">
      <xdr:nvCxnSpPr>
        <xdr:cNvPr id="409" name="直線コネクタ 408"/>
        <xdr:cNvCxnSpPr/>
      </xdr:nvCxnSpPr>
      <xdr:spPr>
        <a:xfrm>
          <a:off x="8750300" y="13611130"/>
          <a:ext cx="889000" cy="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163826</xdr:rowOff>
    </xdr:from>
    <xdr:to>
      <xdr:col>14</xdr:col>
      <xdr:colOff>79375</xdr:colOff>
      <xdr:row>78</xdr:row>
      <xdr:rowOff>93976</xdr:rowOff>
    </xdr:to>
    <xdr:sp macro="" textlink="">
      <xdr:nvSpPr>
        <xdr:cNvPr id="410" name="フローチャート : 判断 409"/>
        <xdr:cNvSpPr/>
      </xdr:nvSpPr>
      <xdr:spPr>
        <a:xfrm>
          <a:off x="9588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110503</xdr:rowOff>
    </xdr:from>
    <xdr:ext cx="534377" cy="259045"/>
    <xdr:sp macro="" textlink="">
      <xdr:nvSpPr>
        <xdr:cNvPr id="411" name="テキスト ボックス 410"/>
        <xdr:cNvSpPr txBox="1"/>
      </xdr:nvSpPr>
      <xdr:spPr>
        <a:xfrm>
          <a:off x="9372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66580</xdr:rowOff>
    </xdr:from>
    <xdr:to>
      <xdr:col>12</xdr:col>
      <xdr:colOff>511175</xdr:colOff>
      <xdr:row>79</xdr:row>
      <xdr:rowOff>69890</xdr:rowOff>
    </xdr:to>
    <xdr:cxnSp macro="">
      <xdr:nvCxnSpPr>
        <xdr:cNvPr id="412" name="直線コネクタ 411"/>
        <xdr:cNvCxnSpPr/>
      </xdr:nvCxnSpPr>
      <xdr:spPr>
        <a:xfrm flipV="1">
          <a:off x="7861300" y="13611130"/>
          <a:ext cx="8890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26591</xdr:rowOff>
    </xdr:from>
    <xdr:to>
      <xdr:col>12</xdr:col>
      <xdr:colOff>561975</xdr:colOff>
      <xdr:row>78</xdr:row>
      <xdr:rowOff>128191</xdr:rowOff>
    </xdr:to>
    <xdr:sp macro="" textlink="">
      <xdr:nvSpPr>
        <xdr:cNvPr id="413" name="フローチャート : 判断 412"/>
        <xdr:cNvSpPr/>
      </xdr:nvSpPr>
      <xdr:spPr>
        <a:xfrm>
          <a:off x="8699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144718</xdr:rowOff>
    </xdr:from>
    <xdr:ext cx="534377" cy="259045"/>
    <xdr:sp macro="" textlink="">
      <xdr:nvSpPr>
        <xdr:cNvPr id="414" name="テキスト ボックス 413"/>
        <xdr:cNvSpPr txBox="1"/>
      </xdr:nvSpPr>
      <xdr:spPr>
        <a:xfrm>
          <a:off x="8483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63652</xdr:rowOff>
    </xdr:from>
    <xdr:to>
      <xdr:col>11</xdr:col>
      <xdr:colOff>307975</xdr:colOff>
      <xdr:row>79</xdr:row>
      <xdr:rowOff>69890</xdr:rowOff>
    </xdr:to>
    <xdr:cxnSp macro="">
      <xdr:nvCxnSpPr>
        <xdr:cNvPr id="415" name="直線コネクタ 414"/>
        <xdr:cNvCxnSpPr/>
      </xdr:nvCxnSpPr>
      <xdr:spPr>
        <a:xfrm>
          <a:off x="6972300" y="13608202"/>
          <a:ext cx="8890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29639</xdr:rowOff>
    </xdr:from>
    <xdr:to>
      <xdr:col>11</xdr:col>
      <xdr:colOff>358775</xdr:colOff>
      <xdr:row>78</xdr:row>
      <xdr:rowOff>131239</xdr:rowOff>
    </xdr:to>
    <xdr:sp macro="" textlink="">
      <xdr:nvSpPr>
        <xdr:cNvPr id="416" name="フローチャート : 判断 415"/>
        <xdr:cNvSpPr/>
      </xdr:nvSpPr>
      <xdr:spPr>
        <a:xfrm>
          <a:off x="7810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147766</xdr:rowOff>
    </xdr:from>
    <xdr:ext cx="534377" cy="259045"/>
    <xdr:sp macro="" textlink="">
      <xdr:nvSpPr>
        <xdr:cNvPr id="417" name="テキスト ボックス 416"/>
        <xdr:cNvSpPr txBox="1"/>
      </xdr:nvSpPr>
      <xdr:spPr>
        <a:xfrm>
          <a:off x="7594111" y="1317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52749</xdr:rowOff>
    </xdr:from>
    <xdr:to>
      <xdr:col>10</xdr:col>
      <xdr:colOff>155575</xdr:colOff>
      <xdr:row>78</xdr:row>
      <xdr:rowOff>154349</xdr:rowOff>
    </xdr:to>
    <xdr:sp macro="" textlink="">
      <xdr:nvSpPr>
        <xdr:cNvPr id="418" name="フローチャート : 判断 417"/>
        <xdr:cNvSpPr/>
      </xdr:nvSpPr>
      <xdr:spPr>
        <a:xfrm>
          <a:off x="6921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170876</xdr:rowOff>
    </xdr:from>
    <xdr:ext cx="534377" cy="259045"/>
    <xdr:sp macro="" textlink="">
      <xdr:nvSpPr>
        <xdr:cNvPr id="419" name="テキスト ボックス 418"/>
        <xdr:cNvSpPr txBox="1"/>
      </xdr:nvSpPr>
      <xdr:spPr>
        <a:xfrm>
          <a:off x="6705111" y="1320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161878</xdr:rowOff>
    </xdr:from>
    <xdr:to>
      <xdr:col>15</xdr:col>
      <xdr:colOff>231775</xdr:colOff>
      <xdr:row>79</xdr:row>
      <xdr:rowOff>92028</xdr:rowOff>
    </xdr:to>
    <xdr:sp macro="" textlink="">
      <xdr:nvSpPr>
        <xdr:cNvPr id="425" name="円/楕円 424"/>
        <xdr:cNvSpPr/>
      </xdr:nvSpPr>
      <xdr:spPr>
        <a:xfrm>
          <a:off x="10426700" y="1353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76805</xdr:rowOff>
    </xdr:from>
    <xdr:ext cx="469744" cy="259045"/>
    <xdr:sp macro="" textlink="">
      <xdr:nvSpPr>
        <xdr:cNvPr id="426" name="商工費該当値テキスト"/>
        <xdr:cNvSpPr txBox="1"/>
      </xdr:nvSpPr>
      <xdr:spPr>
        <a:xfrm>
          <a:off x="10528300" y="1344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5,296</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20538</xdr:rowOff>
    </xdr:from>
    <xdr:to>
      <xdr:col>14</xdr:col>
      <xdr:colOff>79375</xdr:colOff>
      <xdr:row>79</xdr:row>
      <xdr:rowOff>122138</xdr:rowOff>
    </xdr:to>
    <xdr:sp macro="" textlink="">
      <xdr:nvSpPr>
        <xdr:cNvPr id="427" name="円/楕円 426"/>
        <xdr:cNvSpPr/>
      </xdr:nvSpPr>
      <xdr:spPr>
        <a:xfrm>
          <a:off x="9588500" y="135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113265</xdr:rowOff>
    </xdr:from>
    <xdr:ext cx="469744" cy="259045"/>
    <xdr:sp macro="" textlink="">
      <xdr:nvSpPr>
        <xdr:cNvPr id="428" name="テキスト ボックス 427"/>
        <xdr:cNvSpPr txBox="1"/>
      </xdr:nvSpPr>
      <xdr:spPr>
        <a:xfrm>
          <a:off x="9404427" y="1365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2,530</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15780</xdr:rowOff>
    </xdr:from>
    <xdr:to>
      <xdr:col>12</xdr:col>
      <xdr:colOff>561975</xdr:colOff>
      <xdr:row>79</xdr:row>
      <xdr:rowOff>117380</xdr:rowOff>
    </xdr:to>
    <xdr:sp macro="" textlink="">
      <xdr:nvSpPr>
        <xdr:cNvPr id="429" name="円/楕円 428"/>
        <xdr:cNvSpPr/>
      </xdr:nvSpPr>
      <xdr:spPr>
        <a:xfrm>
          <a:off x="8699500" y="135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108507</xdr:rowOff>
    </xdr:from>
    <xdr:ext cx="469744" cy="259045"/>
    <xdr:sp macro="" textlink="">
      <xdr:nvSpPr>
        <xdr:cNvPr id="430" name="テキスト ボックス 429"/>
        <xdr:cNvSpPr txBox="1"/>
      </xdr:nvSpPr>
      <xdr:spPr>
        <a:xfrm>
          <a:off x="8515427" y="136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2,967</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19090</xdr:rowOff>
    </xdr:from>
    <xdr:to>
      <xdr:col>11</xdr:col>
      <xdr:colOff>358775</xdr:colOff>
      <xdr:row>79</xdr:row>
      <xdr:rowOff>120690</xdr:rowOff>
    </xdr:to>
    <xdr:sp macro="" textlink="">
      <xdr:nvSpPr>
        <xdr:cNvPr id="431" name="円/楕円 430"/>
        <xdr:cNvSpPr/>
      </xdr:nvSpPr>
      <xdr:spPr>
        <a:xfrm>
          <a:off x="7810500" y="135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111817</xdr:rowOff>
    </xdr:from>
    <xdr:ext cx="469744" cy="259045"/>
    <xdr:sp macro="" textlink="">
      <xdr:nvSpPr>
        <xdr:cNvPr id="432" name="テキスト ボックス 431"/>
        <xdr:cNvSpPr txBox="1"/>
      </xdr:nvSpPr>
      <xdr:spPr>
        <a:xfrm>
          <a:off x="7626427" y="1365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2,663</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12852</xdr:rowOff>
    </xdr:from>
    <xdr:to>
      <xdr:col>10</xdr:col>
      <xdr:colOff>155575</xdr:colOff>
      <xdr:row>79</xdr:row>
      <xdr:rowOff>114452</xdr:rowOff>
    </xdr:to>
    <xdr:sp macro="" textlink="">
      <xdr:nvSpPr>
        <xdr:cNvPr id="433" name="円/楕円 432"/>
        <xdr:cNvSpPr/>
      </xdr:nvSpPr>
      <xdr:spPr>
        <a:xfrm>
          <a:off x="6921500" y="1355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105579</xdr:rowOff>
    </xdr:from>
    <xdr:ext cx="469744" cy="259045"/>
    <xdr:sp macro="" textlink="">
      <xdr:nvSpPr>
        <xdr:cNvPr id="434" name="テキスト ボックス 433"/>
        <xdr:cNvSpPr txBox="1"/>
      </xdr:nvSpPr>
      <xdr:spPr>
        <a:xfrm>
          <a:off x="6737427" y="1365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7"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9"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26054</xdr:rowOff>
    </xdr:from>
    <xdr:to>
      <xdr:col>15</xdr:col>
      <xdr:colOff>180975</xdr:colOff>
      <xdr:row>96</xdr:row>
      <xdr:rowOff>136578</xdr:rowOff>
    </xdr:to>
    <xdr:cxnSp macro="">
      <xdr:nvCxnSpPr>
        <xdr:cNvPr id="461" name="直線コネクタ 460"/>
        <xdr:cNvCxnSpPr/>
      </xdr:nvCxnSpPr>
      <xdr:spPr>
        <a:xfrm flipV="1">
          <a:off x="9639300" y="16485254"/>
          <a:ext cx="838200" cy="11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76060</xdr:rowOff>
    </xdr:from>
    <xdr:ext cx="534377" cy="259045"/>
    <xdr:sp macro="" textlink="">
      <xdr:nvSpPr>
        <xdr:cNvPr id="462" name="土木費平均値テキスト"/>
        <xdr:cNvSpPr txBox="1"/>
      </xdr:nvSpPr>
      <xdr:spPr>
        <a:xfrm>
          <a:off x="10528300" y="16535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42129</xdr:rowOff>
    </xdr:from>
    <xdr:to>
      <xdr:col>14</xdr:col>
      <xdr:colOff>28575</xdr:colOff>
      <xdr:row>96</xdr:row>
      <xdr:rowOff>136578</xdr:rowOff>
    </xdr:to>
    <xdr:cxnSp macro="">
      <xdr:nvCxnSpPr>
        <xdr:cNvPr id="464" name="直線コネクタ 463"/>
        <xdr:cNvCxnSpPr/>
      </xdr:nvCxnSpPr>
      <xdr:spPr>
        <a:xfrm>
          <a:off x="8750300" y="16501329"/>
          <a:ext cx="889000" cy="9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5" name="フローチャート : 判断 464"/>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11667</xdr:rowOff>
    </xdr:from>
    <xdr:ext cx="534377" cy="259045"/>
    <xdr:sp macro="" textlink="">
      <xdr:nvSpPr>
        <xdr:cNvPr id="466" name="テキスト ボックス 465"/>
        <xdr:cNvSpPr txBox="1"/>
      </xdr:nvSpPr>
      <xdr:spPr>
        <a:xfrm>
          <a:off x="9372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42129</xdr:rowOff>
    </xdr:from>
    <xdr:to>
      <xdr:col>12</xdr:col>
      <xdr:colOff>511175</xdr:colOff>
      <xdr:row>97</xdr:row>
      <xdr:rowOff>59968</xdr:rowOff>
    </xdr:to>
    <xdr:cxnSp macro="">
      <xdr:nvCxnSpPr>
        <xdr:cNvPr id="467" name="直線コネクタ 466"/>
        <xdr:cNvCxnSpPr/>
      </xdr:nvCxnSpPr>
      <xdr:spPr>
        <a:xfrm flipV="1">
          <a:off x="7861300" y="16501329"/>
          <a:ext cx="889000" cy="18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8" name="フローチャート : 判断 467"/>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7466</xdr:rowOff>
    </xdr:from>
    <xdr:ext cx="534377" cy="259045"/>
    <xdr:sp macro="" textlink="">
      <xdr:nvSpPr>
        <xdr:cNvPr id="469" name="テキスト ボックス 468"/>
        <xdr:cNvSpPr txBox="1"/>
      </xdr:nvSpPr>
      <xdr:spPr>
        <a:xfrm>
          <a:off x="8483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59968</xdr:rowOff>
    </xdr:from>
    <xdr:to>
      <xdr:col>11</xdr:col>
      <xdr:colOff>307975</xdr:colOff>
      <xdr:row>97</xdr:row>
      <xdr:rowOff>68450</xdr:rowOff>
    </xdr:to>
    <xdr:cxnSp macro="">
      <xdr:nvCxnSpPr>
        <xdr:cNvPr id="470" name="直線コネクタ 469"/>
        <xdr:cNvCxnSpPr/>
      </xdr:nvCxnSpPr>
      <xdr:spPr>
        <a:xfrm flipV="1">
          <a:off x="6972300" y="16690618"/>
          <a:ext cx="889000" cy="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71" name="フローチャート : 判断 470"/>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85709</xdr:rowOff>
    </xdr:from>
    <xdr:ext cx="534377" cy="259045"/>
    <xdr:sp macro="" textlink="">
      <xdr:nvSpPr>
        <xdr:cNvPr id="472" name="テキスト ボックス 471"/>
        <xdr:cNvSpPr txBox="1"/>
      </xdr:nvSpPr>
      <xdr:spPr>
        <a:xfrm>
          <a:off x="7594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73" name="フローチャート : 判断 472"/>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91767</xdr:rowOff>
    </xdr:from>
    <xdr:ext cx="534377" cy="259045"/>
    <xdr:sp macro="" textlink="">
      <xdr:nvSpPr>
        <xdr:cNvPr id="474" name="テキスト ボックス 473"/>
        <xdr:cNvSpPr txBox="1"/>
      </xdr:nvSpPr>
      <xdr:spPr>
        <a:xfrm>
          <a:off x="6705111" y="1637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146704</xdr:rowOff>
    </xdr:from>
    <xdr:to>
      <xdr:col>15</xdr:col>
      <xdr:colOff>231775</xdr:colOff>
      <xdr:row>96</xdr:row>
      <xdr:rowOff>76854</xdr:rowOff>
    </xdr:to>
    <xdr:sp macro="" textlink="">
      <xdr:nvSpPr>
        <xdr:cNvPr id="480" name="円/楕円 479"/>
        <xdr:cNvSpPr/>
      </xdr:nvSpPr>
      <xdr:spPr>
        <a:xfrm>
          <a:off x="10426700" y="1643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169581</xdr:rowOff>
    </xdr:from>
    <xdr:ext cx="534377" cy="259045"/>
    <xdr:sp macro="" textlink="">
      <xdr:nvSpPr>
        <xdr:cNvPr id="481" name="土木費該当値テキスト"/>
        <xdr:cNvSpPr txBox="1"/>
      </xdr:nvSpPr>
      <xdr:spPr>
        <a:xfrm>
          <a:off x="10528300" y="1628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99,857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85778</xdr:rowOff>
    </xdr:from>
    <xdr:to>
      <xdr:col>14</xdr:col>
      <xdr:colOff>79375</xdr:colOff>
      <xdr:row>97</xdr:row>
      <xdr:rowOff>15928</xdr:rowOff>
    </xdr:to>
    <xdr:sp macro="" textlink="">
      <xdr:nvSpPr>
        <xdr:cNvPr id="482" name="円/楕円 481"/>
        <xdr:cNvSpPr/>
      </xdr:nvSpPr>
      <xdr:spPr>
        <a:xfrm>
          <a:off x="9588500" y="1654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32455</xdr:rowOff>
    </xdr:from>
    <xdr:ext cx="534377" cy="259045"/>
    <xdr:sp macro="" textlink="">
      <xdr:nvSpPr>
        <xdr:cNvPr id="483" name="テキスト ボックス 482"/>
        <xdr:cNvSpPr txBox="1"/>
      </xdr:nvSpPr>
      <xdr:spPr>
        <a:xfrm>
          <a:off x="9372111" y="163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75,683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162779</xdr:rowOff>
    </xdr:from>
    <xdr:to>
      <xdr:col>12</xdr:col>
      <xdr:colOff>561975</xdr:colOff>
      <xdr:row>96</xdr:row>
      <xdr:rowOff>92929</xdr:rowOff>
    </xdr:to>
    <xdr:sp macro="" textlink="">
      <xdr:nvSpPr>
        <xdr:cNvPr id="484" name="円/楕円 483"/>
        <xdr:cNvSpPr/>
      </xdr:nvSpPr>
      <xdr:spPr>
        <a:xfrm>
          <a:off x="8699500" y="1645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109456</xdr:rowOff>
    </xdr:from>
    <xdr:ext cx="534377" cy="259045"/>
    <xdr:sp macro="" textlink="">
      <xdr:nvSpPr>
        <xdr:cNvPr id="485" name="テキスト ボックス 484"/>
        <xdr:cNvSpPr txBox="1"/>
      </xdr:nvSpPr>
      <xdr:spPr>
        <a:xfrm>
          <a:off x="8483111" y="1622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96,341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9168</xdr:rowOff>
    </xdr:from>
    <xdr:to>
      <xdr:col>11</xdr:col>
      <xdr:colOff>358775</xdr:colOff>
      <xdr:row>97</xdr:row>
      <xdr:rowOff>110768</xdr:rowOff>
    </xdr:to>
    <xdr:sp macro="" textlink="">
      <xdr:nvSpPr>
        <xdr:cNvPr id="486" name="円/楕円 485"/>
        <xdr:cNvSpPr/>
      </xdr:nvSpPr>
      <xdr:spPr>
        <a:xfrm>
          <a:off x="7810500" y="1663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101895</xdr:rowOff>
    </xdr:from>
    <xdr:ext cx="534377" cy="259045"/>
    <xdr:sp macro="" textlink="">
      <xdr:nvSpPr>
        <xdr:cNvPr id="487" name="テキスト ボックス 486"/>
        <xdr:cNvSpPr txBox="1"/>
      </xdr:nvSpPr>
      <xdr:spPr>
        <a:xfrm>
          <a:off x="7594111" y="1673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54,939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17650</xdr:rowOff>
    </xdr:from>
    <xdr:to>
      <xdr:col>10</xdr:col>
      <xdr:colOff>155575</xdr:colOff>
      <xdr:row>97</xdr:row>
      <xdr:rowOff>119250</xdr:rowOff>
    </xdr:to>
    <xdr:sp macro="" textlink="">
      <xdr:nvSpPr>
        <xdr:cNvPr id="488" name="円/楕円 487"/>
        <xdr:cNvSpPr/>
      </xdr:nvSpPr>
      <xdr:spPr>
        <a:xfrm>
          <a:off x="6921500" y="1664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110377</xdr:rowOff>
    </xdr:from>
    <xdr:ext cx="534377" cy="259045"/>
    <xdr:sp macro="" textlink="">
      <xdr:nvSpPr>
        <xdr:cNvPr id="489" name="テキスト ボックス 488"/>
        <xdr:cNvSpPr txBox="1"/>
      </xdr:nvSpPr>
      <xdr:spPr>
        <a:xfrm>
          <a:off x="6705111" y="167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4" name="直線コネクタ 513"/>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5"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6" name="直線コネクタ 515"/>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7"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8" name="直線コネクタ 517"/>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159321</xdr:rowOff>
    </xdr:from>
    <xdr:to>
      <xdr:col>23</xdr:col>
      <xdr:colOff>517525</xdr:colOff>
      <xdr:row>38</xdr:row>
      <xdr:rowOff>165018</xdr:rowOff>
    </xdr:to>
    <xdr:cxnSp macro="">
      <xdr:nvCxnSpPr>
        <xdr:cNvPr id="519" name="直線コネクタ 518"/>
        <xdr:cNvCxnSpPr/>
      </xdr:nvCxnSpPr>
      <xdr:spPr>
        <a:xfrm>
          <a:off x="15481300" y="6674421"/>
          <a:ext cx="838200" cy="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169594</xdr:rowOff>
    </xdr:from>
    <xdr:ext cx="534377" cy="259045"/>
    <xdr:sp macro="" textlink="">
      <xdr:nvSpPr>
        <xdr:cNvPr id="520" name="消防費平均値テキスト"/>
        <xdr:cNvSpPr txBox="1"/>
      </xdr:nvSpPr>
      <xdr:spPr>
        <a:xfrm>
          <a:off x="16370300" y="6170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21" name="フローチャート : 判断 520"/>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159321</xdr:rowOff>
    </xdr:from>
    <xdr:to>
      <xdr:col>22</xdr:col>
      <xdr:colOff>365125</xdr:colOff>
      <xdr:row>38</xdr:row>
      <xdr:rowOff>163226</xdr:rowOff>
    </xdr:to>
    <xdr:cxnSp macro="">
      <xdr:nvCxnSpPr>
        <xdr:cNvPr id="522" name="直線コネクタ 521"/>
        <xdr:cNvCxnSpPr/>
      </xdr:nvCxnSpPr>
      <xdr:spPr>
        <a:xfrm flipV="1">
          <a:off x="14592300" y="6674421"/>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74974</xdr:rowOff>
    </xdr:from>
    <xdr:to>
      <xdr:col>22</xdr:col>
      <xdr:colOff>415925</xdr:colOff>
      <xdr:row>38</xdr:row>
      <xdr:rowOff>5124</xdr:rowOff>
    </xdr:to>
    <xdr:sp macro="" textlink="">
      <xdr:nvSpPr>
        <xdr:cNvPr id="523" name="フローチャート : 判断 522"/>
        <xdr:cNvSpPr/>
      </xdr:nvSpPr>
      <xdr:spPr>
        <a:xfrm>
          <a:off x="15430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21651</xdr:rowOff>
    </xdr:from>
    <xdr:ext cx="534377" cy="259045"/>
    <xdr:sp macro="" textlink="">
      <xdr:nvSpPr>
        <xdr:cNvPr id="524" name="テキスト ボックス 523"/>
        <xdr:cNvSpPr txBox="1"/>
      </xdr:nvSpPr>
      <xdr:spPr>
        <a:xfrm>
          <a:off x="15214111" y="61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159226</xdr:rowOff>
    </xdr:from>
    <xdr:to>
      <xdr:col>21</xdr:col>
      <xdr:colOff>161925</xdr:colOff>
      <xdr:row>38</xdr:row>
      <xdr:rowOff>163226</xdr:rowOff>
    </xdr:to>
    <xdr:cxnSp macro="">
      <xdr:nvCxnSpPr>
        <xdr:cNvPr id="525" name="直線コネクタ 524"/>
        <xdr:cNvCxnSpPr/>
      </xdr:nvCxnSpPr>
      <xdr:spPr>
        <a:xfrm>
          <a:off x="13703300" y="6674326"/>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90653</xdr:rowOff>
    </xdr:from>
    <xdr:to>
      <xdr:col>21</xdr:col>
      <xdr:colOff>212725</xdr:colOff>
      <xdr:row>38</xdr:row>
      <xdr:rowOff>20803</xdr:rowOff>
    </xdr:to>
    <xdr:sp macro="" textlink="">
      <xdr:nvSpPr>
        <xdr:cNvPr id="526" name="フローチャート : 判断 525"/>
        <xdr:cNvSpPr/>
      </xdr:nvSpPr>
      <xdr:spPr>
        <a:xfrm>
          <a:off x="14541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37330</xdr:rowOff>
    </xdr:from>
    <xdr:ext cx="534377" cy="259045"/>
    <xdr:sp macro="" textlink="">
      <xdr:nvSpPr>
        <xdr:cNvPr id="527" name="テキスト ボックス 526"/>
        <xdr:cNvSpPr txBox="1"/>
      </xdr:nvSpPr>
      <xdr:spPr>
        <a:xfrm>
          <a:off x="14325111" y="62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67158</xdr:rowOff>
    </xdr:from>
    <xdr:to>
      <xdr:col>19</xdr:col>
      <xdr:colOff>644525</xdr:colOff>
      <xdr:row>38</xdr:row>
      <xdr:rowOff>159226</xdr:rowOff>
    </xdr:to>
    <xdr:cxnSp macro="">
      <xdr:nvCxnSpPr>
        <xdr:cNvPr id="528" name="直線コネクタ 527"/>
        <xdr:cNvCxnSpPr/>
      </xdr:nvCxnSpPr>
      <xdr:spPr>
        <a:xfrm>
          <a:off x="12814300" y="6582258"/>
          <a:ext cx="889000" cy="9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133134</xdr:rowOff>
    </xdr:from>
    <xdr:to>
      <xdr:col>20</xdr:col>
      <xdr:colOff>9525</xdr:colOff>
      <xdr:row>38</xdr:row>
      <xdr:rowOff>63285</xdr:rowOff>
    </xdr:to>
    <xdr:sp macro="" textlink="">
      <xdr:nvSpPr>
        <xdr:cNvPr id="529" name="フローチャート : 判断 528"/>
        <xdr:cNvSpPr/>
      </xdr:nvSpPr>
      <xdr:spPr>
        <a:xfrm>
          <a:off x="13652500" y="64767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79811</xdr:rowOff>
    </xdr:from>
    <xdr:ext cx="534377" cy="259045"/>
    <xdr:sp macro="" textlink="">
      <xdr:nvSpPr>
        <xdr:cNvPr id="530" name="テキスト ボックス 529"/>
        <xdr:cNvSpPr txBox="1"/>
      </xdr:nvSpPr>
      <xdr:spPr>
        <a:xfrm>
          <a:off x="13436111" y="625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22720</xdr:rowOff>
    </xdr:from>
    <xdr:to>
      <xdr:col>18</xdr:col>
      <xdr:colOff>492125</xdr:colOff>
      <xdr:row>38</xdr:row>
      <xdr:rowOff>124320</xdr:rowOff>
    </xdr:to>
    <xdr:sp macro="" textlink="">
      <xdr:nvSpPr>
        <xdr:cNvPr id="531" name="フローチャート : 判断 530"/>
        <xdr:cNvSpPr/>
      </xdr:nvSpPr>
      <xdr:spPr>
        <a:xfrm>
          <a:off x="12763500" y="65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115447</xdr:rowOff>
    </xdr:from>
    <xdr:ext cx="534377" cy="259045"/>
    <xdr:sp macro="" textlink="">
      <xdr:nvSpPr>
        <xdr:cNvPr id="532" name="テキスト ボックス 531"/>
        <xdr:cNvSpPr txBox="1"/>
      </xdr:nvSpPr>
      <xdr:spPr>
        <a:xfrm>
          <a:off x="12547111" y="663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114218</xdr:rowOff>
    </xdr:from>
    <xdr:to>
      <xdr:col>23</xdr:col>
      <xdr:colOff>568325</xdr:colOff>
      <xdr:row>39</xdr:row>
      <xdr:rowOff>44368</xdr:rowOff>
    </xdr:to>
    <xdr:sp macro="" textlink="">
      <xdr:nvSpPr>
        <xdr:cNvPr id="538" name="円/楕円 537"/>
        <xdr:cNvSpPr/>
      </xdr:nvSpPr>
      <xdr:spPr>
        <a:xfrm>
          <a:off x="16268700" y="662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29145</xdr:rowOff>
    </xdr:from>
    <xdr:ext cx="534377" cy="259045"/>
    <xdr:sp macro="" textlink="">
      <xdr:nvSpPr>
        <xdr:cNvPr id="539" name="消防費該当値テキスト"/>
        <xdr:cNvSpPr txBox="1"/>
      </xdr:nvSpPr>
      <xdr:spPr>
        <a:xfrm>
          <a:off x="16370300" y="654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22,671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108521</xdr:rowOff>
    </xdr:from>
    <xdr:to>
      <xdr:col>22</xdr:col>
      <xdr:colOff>415925</xdr:colOff>
      <xdr:row>39</xdr:row>
      <xdr:rowOff>38671</xdr:rowOff>
    </xdr:to>
    <xdr:sp macro="" textlink="">
      <xdr:nvSpPr>
        <xdr:cNvPr id="540" name="円/楕円 539"/>
        <xdr:cNvSpPr/>
      </xdr:nvSpPr>
      <xdr:spPr>
        <a:xfrm>
          <a:off x="15430500" y="662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29798</xdr:rowOff>
    </xdr:from>
    <xdr:ext cx="534377" cy="259045"/>
    <xdr:sp macro="" textlink="">
      <xdr:nvSpPr>
        <xdr:cNvPr id="541" name="テキスト ボックス 540"/>
        <xdr:cNvSpPr txBox="1"/>
      </xdr:nvSpPr>
      <xdr:spPr>
        <a:xfrm>
          <a:off x="15214111" y="671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112426</xdr:rowOff>
    </xdr:from>
    <xdr:to>
      <xdr:col>21</xdr:col>
      <xdr:colOff>212725</xdr:colOff>
      <xdr:row>39</xdr:row>
      <xdr:rowOff>42576</xdr:rowOff>
    </xdr:to>
    <xdr:sp macro="" textlink="">
      <xdr:nvSpPr>
        <xdr:cNvPr id="542" name="円/楕円 541"/>
        <xdr:cNvSpPr/>
      </xdr:nvSpPr>
      <xdr:spPr>
        <a:xfrm>
          <a:off x="14541500" y="662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33703</xdr:rowOff>
    </xdr:from>
    <xdr:ext cx="534377" cy="259045"/>
    <xdr:sp macro="" textlink="">
      <xdr:nvSpPr>
        <xdr:cNvPr id="543" name="テキスト ボックス 542"/>
        <xdr:cNvSpPr txBox="1"/>
      </xdr:nvSpPr>
      <xdr:spPr>
        <a:xfrm>
          <a:off x="14325111" y="672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108426</xdr:rowOff>
    </xdr:from>
    <xdr:to>
      <xdr:col>20</xdr:col>
      <xdr:colOff>9525</xdr:colOff>
      <xdr:row>39</xdr:row>
      <xdr:rowOff>38576</xdr:rowOff>
    </xdr:to>
    <xdr:sp macro="" textlink="">
      <xdr:nvSpPr>
        <xdr:cNvPr id="544" name="円/楕円 543"/>
        <xdr:cNvSpPr/>
      </xdr:nvSpPr>
      <xdr:spPr>
        <a:xfrm>
          <a:off x="13652500" y="662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29703</xdr:rowOff>
    </xdr:from>
    <xdr:ext cx="534377" cy="259045"/>
    <xdr:sp macro="" textlink="">
      <xdr:nvSpPr>
        <xdr:cNvPr id="545" name="テキスト ボックス 544"/>
        <xdr:cNvSpPr txBox="1"/>
      </xdr:nvSpPr>
      <xdr:spPr>
        <a:xfrm>
          <a:off x="13436111" y="671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16358</xdr:rowOff>
    </xdr:from>
    <xdr:to>
      <xdr:col>18</xdr:col>
      <xdr:colOff>492125</xdr:colOff>
      <xdr:row>38</xdr:row>
      <xdr:rowOff>117958</xdr:rowOff>
    </xdr:to>
    <xdr:sp macro="" textlink="">
      <xdr:nvSpPr>
        <xdr:cNvPr id="546" name="円/楕円 545"/>
        <xdr:cNvSpPr/>
      </xdr:nvSpPr>
      <xdr:spPr>
        <a:xfrm>
          <a:off x="12763500" y="653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134485</xdr:rowOff>
    </xdr:from>
    <xdr:ext cx="534377" cy="259045"/>
    <xdr:sp macro="" textlink="">
      <xdr:nvSpPr>
        <xdr:cNvPr id="547" name="テキスト ボックス 546"/>
        <xdr:cNvSpPr txBox="1"/>
      </xdr:nvSpPr>
      <xdr:spPr>
        <a:xfrm>
          <a:off x="12547111" y="63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1" name="直線コネクタ 570"/>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2"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3" name="直線コネクタ 572"/>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4"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5" name="直線コネクタ 574"/>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110287</xdr:rowOff>
    </xdr:from>
    <xdr:to>
      <xdr:col>23</xdr:col>
      <xdr:colOff>517525</xdr:colOff>
      <xdr:row>57</xdr:row>
      <xdr:rowOff>158331</xdr:rowOff>
    </xdr:to>
    <xdr:cxnSp macro="">
      <xdr:nvCxnSpPr>
        <xdr:cNvPr id="576" name="直線コネクタ 575"/>
        <xdr:cNvCxnSpPr/>
      </xdr:nvCxnSpPr>
      <xdr:spPr>
        <a:xfrm flipV="1">
          <a:off x="15481300" y="9882937"/>
          <a:ext cx="838200" cy="4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49393</xdr:rowOff>
    </xdr:from>
    <xdr:ext cx="534377" cy="259045"/>
    <xdr:sp macro="" textlink="">
      <xdr:nvSpPr>
        <xdr:cNvPr id="577" name="教育費平均値テキスト"/>
        <xdr:cNvSpPr txBox="1"/>
      </xdr:nvSpPr>
      <xdr:spPr>
        <a:xfrm>
          <a:off x="16370300" y="982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8" name="フローチャート : 判断 577"/>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126342</xdr:rowOff>
    </xdr:from>
    <xdr:to>
      <xdr:col>22</xdr:col>
      <xdr:colOff>365125</xdr:colOff>
      <xdr:row>57</xdr:row>
      <xdr:rowOff>158331</xdr:rowOff>
    </xdr:to>
    <xdr:cxnSp macro="">
      <xdr:nvCxnSpPr>
        <xdr:cNvPr id="579" name="直線コネクタ 578"/>
        <xdr:cNvCxnSpPr/>
      </xdr:nvCxnSpPr>
      <xdr:spPr>
        <a:xfrm>
          <a:off x="14592300" y="9898992"/>
          <a:ext cx="889000" cy="3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80" name="フローチャート : 判断 579"/>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170158</xdr:rowOff>
    </xdr:from>
    <xdr:ext cx="534377" cy="259045"/>
    <xdr:sp macro="" textlink="">
      <xdr:nvSpPr>
        <xdr:cNvPr id="581" name="テキスト ボックス 580"/>
        <xdr:cNvSpPr txBox="1"/>
      </xdr:nvSpPr>
      <xdr:spPr>
        <a:xfrm>
          <a:off x="15214111" y="95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126342</xdr:rowOff>
    </xdr:from>
    <xdr:to>
      <xdr:col>21</xdr:col>
      <xdr:colOff>161925</xdr:colOff>
      <xdr:row>57</xdr:row>
      <xdr:rowOff>162998</xdr:rowOff>
    </xdr:to>
    <xdr:cxnSp macro="">
      <xdr:nvCxnSpPr>
        <xdr:cNvPr id="582" name="直線コネクタ 581"/>
        <xdr:cNvCxnSpPr/>
      </xdr:nvCxnSpPr>
      <xdr:spPr>
        <a:xfrm flipV="1">
          <a:off x="13703300" y="9898992"/>
          <a:ext cx="889000" cy="3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83" name="フローチャート : 判断 582"/>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7151</xdr:rowOff>
    </xdr:from>
    <xdr:ext cx="534377" cy="259045"/>
    <xdr:sp macro="" textlink="">
      <xdr:nvSpPr>
        <xdr:cNvPr id="584" name="テキスト ボックス 583"/>
        <xdr:cNvSpPr txBox="1"/>
      </xdr:nvSpPr>
      <xdr:spPr>
        <a:xfrm>
          <a:off x="14325111" y="960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34189</xdr:rowOff>
    </xdr:from>
    <xdr:to>
      <xdr:col>19</xdr:col>
      <xdr:colOff>644525</xdr:colOff>
      <xdr:row>57</xdr:row>
      <xdr:rowOff>162998</xdr:rowOff>
    </xdr:to>
    <xdr:cxnSp macro="">
      <xdr:nvCxnSpPr>
        <xdr:cNvPr id="585" name="直線コネクタ 584"/>
        <xdr:cNvCxnSpPr/>
      </xdr:nvCxnSpPr>
      <xdr:spPr>
        <a:xfrm>
          <a:off x="12814300" y="9635389"/>
          <a:ext cx="889000" cy="30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6" name="フローチャート : 判断 585"/>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24151</xdr:rowOff>
    </xdr:from>
    <xdr:ext cx="534377" cy="259045"/>
    <xdr:sp macro="" textlink="">
      <xdr:nvSpPr>
        <xdr:cNvPr id="587" name="テキスト ボックス 586"/>
        <xdr:cNvSpPr txBox="1"/>
      </xdr:nvSpPr>
      <xdr:spPr>
        <a:xfrm>
          <a:off x="13436111" y="96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8" name="フローチャート : 判断 587"/>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2062</xdr:rowOff>
    </xdr:from>
    <xdr:ext cx="534377" cy="259045"/>
    <xdr:sp macro="" textlink="">
      <xdr:nvSpPr>
        <xdr:cNvPr id="589" name="テキスト ボックス 588"/>
        <xdr:cNvSpPr txBox="1"/>
      </xdr:nvSpPr>
      <xdr:spPr>
        <a:xfrm>
          <a:off x="12547111" y="994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59487</xdr:rowOff>
    </xdr:from>
    <xdr:to>
      <xdr:col>23</xdr:col>
      <xdr:colOff>568325</xdr:colOff>
      <xdr:row>57</xdr:row>
      <xdr:rowOff>161087</xdr:rowOff>
    </xdr:to>
    <xdr:sp macro="" textlink="">
      <xdr:nvSpPr>
        <xdr:cNvPr id="595" name="円/楕円 594"/>
        <xdr:cNvSpPr/>
      </xdr:nvSpPr>
      <xdr:spPr>
        <a:xfrm>
          <a:off x="16268700" y="983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82364</xdr:rowOff>
    </xdr:from>
    <xdr:ext cx="534377" cy="259045"/>
    <xdr:sp macro="" textlink="">
      <xdr:nvSpPr>
        <xdr:cNvPr id="596" name="教育費該当値テキスト"/>
        <xdr:cNvSpPr txBox="1"/>
      </xdr:nvSpPr>
      <xdr:spPr>
        <a:xfrm>
          <a:off x="16370300" y="968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72,720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107531</xdr:rowOff>
    </xdr:from>
    <xdr:to>
      <xdr:col>22</xdr:col>
      <xdr:colOff>415925</xdr:colOff>
      <xdr:row>58</xdr:row>
      <xdr:rowOff>37681</xdr:rowOff>
    </xdr:to>
    <xdr:sp macro="" textlink="">
      <xdr:nvSpPr>
        <xdr:cNvPr id="597" name="円/楕円 596"/>
        <xdr:cNvSpPr/>
      </xdr:nvSpPr>
      <xdr:spPr>
        <a:xfrm>
          <a:off x="15430500" y="98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28808</xdr:rowOff>
    </xdr:from>
    <xdr:ext cx="534377" cy="259045"/>
    <xdr:sp macro="" textlink="">
      <xdr:nvSpPr>
        <xdr:cNvPr id="598" name="テキスト ボックス 597"/>
        <xdr:cNvSpPr txBox="1"/>
      </xdr:nvSpPr>
      <xdr:spPr>
        <a:xfrm>
          <a:off x="15214111" y="99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60,110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75542</xdr:rowOff>
    </xdr:from>
    <xdr:to>
      <xdr:col>21</xdr:col>
      <xdr:colOff>212725</xdr:colOff>
      <xdr:row>58</xdr:row>
      <xdr:rowOff>5692</xdr:rowOff>
    </xdr:to>
    <xdr:sp macro="" textlink="">
      <xdr:nvSpPr>
        <xdr:cNvPr id="599" name="円/楕円 598"/>
        <xdr:cNvSpPr/>
      </xdr:nvSpPr>
      <xdr:spPr>
        <a:xfrm>
          <a:off x="14541500" y="984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168269</xdr:rowOff>
    </xdr:from>
    <xdr:ext cx="534377" cy="259045"/>
    <xdr:sp macro="" textlink="">
      <xdr:nvSpPr>
        <xdr:cNvPr id="600" name="テキスト ボックス 599"/>
        <xdr:cNvSpPr txBox="1"/>
      </xdr:nvSpPr>
      <xdr:spPr>
        <a:xfrm>
          <a:off x="14325111" y="994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68,506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112198</xdr:rowOff>
    </xdr:from>
    <xdr:to>
      <xdr:col>20</xdr:col>
      <xdr:colOff>9525</xdr:colOff>
      <xdr:row>58</xdr:row>
      <xdr:rowOff>42348</xdr:rowOff>
    </xdr:to>
    <xdr:sp macro="" textlink="">
      <xdr:nvSpPr>
        <xdr:cNvPr id="601" name="円/楕円 600"/>
        <xdr:cNvSpPr/>
      </xdr:nvSpPr>
      <xdr:spPr>
        <a:xfrm>
          <a:off x="13652500" y="988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33475</xdr:rowOff>
    </xdr:from>
    <xdr:ext cx="534377" cy="259045"/>
    <xdr:sp macro="" textlink="">
      <xdr:nvSpPr>
        <xdr:cNvPr id="602" name="テキスト ボックス 601"/>
        <xdr:cNvSpPr txBox="1"/>
      </xdr:nvSpPr>
      <xdr:spPr>
        <a:xfrm>
          <a:off x="13436111" y="997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58,885</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154839</xdr:rowOff>
    </xdr:from>
    <xdr:to>
      <xdr:col>18</xdr:col>
      <xdr:colOff>492125</xdr:colOff>
      <xdr:row>56</xdr:row>
      <xdr:rowOff>84989</xdr:rowOff>
    </xdr:to>
    <xdr:sp macro="" textlink="">
      <xdr:nvSpPr>
        <xdr:cNvPr id="603" name="円/楕円 602"/>
        <xdr:cNvSpPr/>
      </xdr:nvSpPr>
      <xdr:spPr>
        <a:xfrm>
          <a:off x="12763500" y="958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101516</xdr:rowOff>
    </xdr:from>
    <xdr:ext cx="599010" cy="259045"/>
    <xdr:sp macro="" textlink="">
      <xdr:nvSpPr>
        <xdr:cNvPr id="604" name="テキスト ボックス 603"/>
        <xdr:cNvSpPr txBox="1"/>
      </xdr:nvSpPr>
      <xdr:spPr>
        <a:xfrm>
          <a:off x="12514794" y="9359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137,693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8" name="直線コネクタ 627"/>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1"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2" name="直線コネクタ 631"/>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15029</xdr:rowOff>
    </xdr:from>
    <xdr:to>
      <xdr:col>23</xdr:col>
      <xdr:colOff>517525</xdr:colOff>
      <xdr:row>78</xdr:row>
      <xdr:rowOff>45289</xdr:rowOff>
    </xdr:to>
    <xdr:cxnSp macro="">
      <xdr:nvCxnSpPr>
        <xdr:cNvPr id="633" name="直線コネクタ 632"/>
        <xdr:cNvCxnSpPr/>
      </xdr:nvCxnSpPr>
      <xdr:spPr>
        <a:xfrm flipV="1">
          <a:off x="15481300" y="13388129"/>
          <a:ext cx="838200" cy="3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69978</xdr:rowOff>
    </xdr:from>
    <xdr:ext cx="469744" cy="259045"/>
    <xdr:sp macro="" textlink="">
      <xdr:nvSpPr>
        <xdr:cNvPr id="634" name="災害復旧費平均値テキスト"/>
        <xdr:cNvSpPr txBox="1"/>
      </xdr:nvSpPr>
      <xdr:spPr>
        <a:xfrm>
          <a:off x="16370300" y="1344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5" name="フローチャート : 判断 634"/>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42049</xdr:rowOff>
    </xdr:from>
    <xdr:to>
      <xdr:col>22</xdr:col>
      <xdr:colOff>365125</xdr:colOff>
      <xdr:row>78</xdr:row>
      <xdr:rowOff>45289</xdr:rowOff>
    </xdr:to>
    <xdr:cxnSp macro="">
      <xdr:nvCxnSpPr>
        <xdr:cNvPr id="636" name="直線コネクタ 635"/>
        <xdr:cNvCxnSpPr/>
      </xdr:nvCxnSpPr>
      <xdr:spPr>
        <a:xfrm>
          <a:off x="14592300" y="12900799"/>
          <a:ext cx="889000" cy="51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7" name="フローチャート : 判断 636"/>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164116</xdr:rowOff>
    </xdr:from>
    <xdr:ext cx="534377" cy="259045"/>
    <xdr:sp macro="" textlink="">
      <xdr:nvSpPr>
        <xdr:cNvPr id="638" name="テキスト ボックス 637"/>
        <xdr:cNvSpPr txBox="1"/>
      </xdr:nvSpPr>
      <xdr:spPr>
        <a:xfrm>
          <a:off x="15214111" y="1353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114295</xdr:rowOff>
    </xdr:from>
    <xdr:to>
      <xdr:col>21</xdr:col>
      <xdr:colOff>161925</xdr:colOff>
      <xdr:row>75</xdr:row>
      <xdr:rowOff>42049</xdr:rowOff>
    </xdr:to>
    <xdr:cxnSp macro="">
      <xdr:nvCxnSpPr>
        <xdr:cNvPr id="639" name="直線コネクタ 638"/>
        <xdr:cNvCxnSpPr/>
      </xdr:nvCxnSpPr>
      <xdr:spPr>
        <a:xfrm>
          <a:off x="13703300" y="12458695"/>
          <a:ext cx="889000" cy="44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40" name="フローチャート : 判断 639"/>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16356</xdr:rowOff>
    </xdr:from>
    <xdr:ext cx="469744" cy="259045"/>
    <xdr:sp macro="" textlink="">
      <xdr:nvSpPr>
        <xdr:cNvPr id="641" name="テキスト ボックス 640"/>
        <xdr:cNvSpPr txBox="1"/>
      </xdr:nvSpPr>
      <xdr:spPr>
        <a:xfrm>
          <a:off x="14357427" y="1356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114295</xdr:rowOff>
    </xdr:from>
    <xdr:to>
      <xdr:col>19</xdr:col>
      <xdr:colOff>644525</xdr:colOff>
      <xdr:row>76</xdr:row>
      <xdr:rowOff>19647</xdr:rowOff>
    </xdr:to>
    <xdr:cxnSp macro="">
      <xdr:nvCxnSpPr>
        <xdr:cNvPr id="642" name="直線コネクタ 641"/>
        <xdr:cNvCxnSpPr/>
      </xdr:nvCxnSpPr>
      <xdr:spPr>
        <a:xfrm flipV="1">
          <a:off x="12814300" y="12458695"/>
          <a:ext cx="889000" cy="59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43" name="フローチャート : 判断 642"/>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15167</xdr:rowOff>
    </xdr:from>
    <xdr:ext cx="469744" cy="259045"/>
    <xdr:sp macro="" textlink="">
      <xdr:nvSpPr>
        <xdr:cNvPr id="644" name="テキスト ボックス 643"/>
        <xdr:cNvSpPr txBox="1"/>
      </xdr:nvSpPr>
      <xdr:spPr>
        <a:xfrm>
          <a:off x="13468427" y="1355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5" name="フローチャート : 判断 644"/>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20837</xdr:rowOff>
    </xdr:from>
    <xdr:ext cx="469744" cy="259045"/>
    <xdr:sp macro="" textlink="">
      <xdr:nvSpPr>
        <xdr:cNvPr id="646" name="テキスト ボックス 645"/>
        <xdr:cNvSpPr txBox="1"/>
      </xdr:nvSpPr>
      <xdr:spPr>
        <a:xfrm>
          <a:off x="12579427" y="1356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135679</xdr:rowOff>
    </xdr:from>
    <xdr:to>
      <xdr:col>23</xdr:col>
      <xdr:colOff>568325</xdr:colOff>
      <xdr:row>78</xdr:row>
      <xdr:rowOff>65829</xdr:rowOff>
    </xdr:to>
    <xdr:sp macro="" textlink="">
      <xdr:nvSpPr>
        <xdr:cNvPr id="652" name="円/楕円 651"/>
        <xdr:cNvSpPr/>
      </xdr:nvSpPr>
      <xdr:spPr>
        <a:xfrm>
          <a:off x="16268700" y="1333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158556</xdr:rowOff>
    </xdr:from>
    <xdr:ext cx="534377" cy="259045"/>
    <xdr:sp macro="" textlink="">
      <xdr:nvSpPr>
        <xdr:cNvPr id="653" name="災害復旧費該当値テキスト"/>
        <xdr:cNvSpPr txBox="1"/>
      </xdr:nvSpPr>
      <xdr:spPr>
        <a:xfrm>
          <a:off x="16370300" y="1318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26,361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165939</xdr:rowOff>
    </xdr:from>
    <xdr:to>
      <xdr:col>22</xdr:col>
      <xdr:colOff>415925</xdr:colOff>
      <xdr:row>78</xdr:row>
      <xdr:rowOff>96089</xdr:rowOff>
    </xdr:to>
    <xdr:sp macro="" textlink="">
      <xdr:nvSpPr>
        <xdr:cNvPr id="654" name="円/楕円 653"/>
        <xdr:cNvSpPr/>
      </xdr:nvSpPr>
      <xdr:spPr>
        <a:xfrm>
          <a:off x="15430500" y="1336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112616</xdr:rowOff>
    </xdr:from>
    <xdr:ext cx="534377" cy="259045"/>
    <xdr:sp macro="" textlink="">
      <xdr:nvSpPr>
        <xdr:cNvPr id="655" name="テキスト ボックス 654"/>
        <xdr:cNvSpPr txBox="1"/>
      </xdr:nvSpPr>
      <xdr:spPr>
        <a:xfrm>
          <a:off x="15214111" y="1314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22,390</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162699</xdr:rowOff>
    </xdr:from>
    <xdr:to>
      <xdr:col>21</xdr:col>
      <xdr:colOff>212725</xdr:colOff>
      <xdr:row>75</xdr:row>
      <xdr:rowOff>92849</xdr:rowOff>
    </xdr:to>
    <xdr:sp macro="" textlink="">
      <xdr:nvSpPr>
        <xdr:cNvPr id="656" name="円/楕円 655"/>
        <xdr:cNvSpPr/>
      </xdr:nvSpPr>
      <xdr:spPr>
        <a:xfrm>
          <a:off x="14541500" y="1284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109376</xdr:rowOff>
    </xdr:from>
    <xdr:ext cx="534377" cy="259045"/>
    <xdr:sp macro="" textlink="">
      <xdr:nvSpPr>
        <xdr:cNvPr id="657" name="テキスト ボックス 656"/>
        <xdr:cNvSpPr txBox="1"/>
      </xdr:nvSpPr>
      <xdr:spPr>
        <a:xfrm>
          <a:off x="14325111" y="1262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90,315</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63495</xdr:rowOff>
    </xdr:from>
    <xdr:to>
      <xdr:col>20</xdr:col>
      <xdr:colOff>9525</xdr:colOff>
      <xdr:row>72</xdr:row>
      <xdr:rowOff>165095</xdr:rowOff>
    </xdr:to>
    <xdr:sp macro="" textlink="">
      <xdr:nvSpPr>
        <xdr:cNvPr id="658" name="円/楕円 657"/>
        <xdr:cNvSpPr/>
      </xdr:nvSpPr>
      <xdr:spPr>
        <a:xfrm>
          <a:off x="13652500" y="1240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71</xdr:row>
      <xdr:rowOff>10172</xdr:rowOff>
    </xdr:from>
    <xdr:ext cx="599010" cy="259045"/>
    <xdr:sp macro="" textlink="">
      <xdr:nvSpPr>
        <xdr:cNvPr id="659" name="テキスト ボックス 658"/>
        <xdr:cNvSpPr txBox="1"/>
      </xdr:nvSpPr>
      <xdr:spPr>
        <a:xfrm>
          <a:off x="13403794" y="1218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148,334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140297</xdr:rowOff>
    </xdr:from>
    <xdr:to>
      <xdr:col>18</xdr:col>
      <xdr:colOff>492125</xdr:colOff>
      <xdr:row>76</xdr:row>
      <xdr:rowOff>70447</xdr:rowOff>
    </xdr:to>
    <xdr:sp macro="" textlink="">
      <xdr:nvSpPr>
        <xdr:cNvPr id="660" name="円/楕円 659"/>
        <xdr:cNvSpPr/>
      </xdr:nvSpPr>
      <xdr:spPr>
        <a:xfrm>
          <a:off x="12763500" y="1299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86974</xdr:rowOff>
    </xdr:from>
    <xdr:ext cx="534377" cy="259045"/>
    <xdr:sp macro="" textlink="">
      <xdr:nvSpPr>
        <xdr:cNvPr id="661" name="テキスト ボックス 660"/>
        <xdr:cNvSpPr txBox="1"/>
      </xdr:nvSpPr>
      <xdr:spPr>
        <a:xfrm>
          <a:off x="12547111" y="1277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1" name="直線コネクタ 680"/>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2"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3" name="直線コネクタ 682"/>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4"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5" name="直線コネクタ 684"/>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73017</xdr:rowOff>
    </xdr:from>
    <xdr:to>
      <xdr:col>23</xdr:col>
      <xdr:colOff>517525</xdr:colOff>
      <xdr:row>96</xdr:row>
      <xdr:rowOff>90991</xdr:rowOff>
    </xdr:to>
    <xdr:cxnSp macro="">
      <xdr:nvCxnSpPr>
        <xdr:cNvPr id="686" name="直線コネクタ 685"/>
        <xdr:cNvCxnSpPr/>
      </xdr:nvCxnSpPr>
      <xdr:spPr>
        <a:xfrm flipV="1">
          <a:off x="15481300" y="16532217"/>
          <a:ext cx="838200" cy="1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125596</xdr:rowOff>
    </xdr:from>
    <xdr:ext cx="534377" cy="259045"/>
    <xdr:sp macro="" textlink="">
      <xdr:nvSpPr>
        <xdr:cNvPr id="687" name="公債費平均値テキスト"/>
        <xdr:cNvSpPr txBox="1"/>
      </xdr:nvSpPr>
      <xdr:spPr>
        <a:xfrm>
          <a:off x="16370300" y="16241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8" name="フローチャート : 判断 687"/>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90991</xdr:rowOff>
    </xdr:from>
    <xdr:to>
      <xdr:col>22</xdr:col>
      <xdr:colOff>365125</xdr:colOff>
      <xdr:row>96</xdr:row>
      <xdr:rowOff>94168</xdr:rowOff>
    </xdr:to>
    <xdr:cxnSp macro="">
      <xdr:nvCxnSpPr>
        <xdr:cNvPr id="689" name="直線コネクタ 688"/>
        <xdr:cNvCxnSpPr/>
      </xdr:nvCxnSpPr>
      <xdr:spPr>
        <a:xfrm flipV="1">
          <a:off x="14592300" y="16550191"/>
          <a:ext cx="8890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90" name="フローチャート : 判断 689"/>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28816</xdr:rowOff>
    </xdr:from>
    <xdr:ext cx="534377" cy="259045"/>
    <xdr:sp macro="" textlink="">
      <xdr:nvSpPr>
        <xdr:cNvPr id="691" name="テキスト ボックス 690"/>
        <xdr:cNvSpPr txBox="1"/>
      </xdr:nvSpPr>
      <xdr:spPr>
        <a:xfrm>
          <a:off x="15214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88488</xdr:rowOff>
    </xdr:from>
    <xdr:to>
      <xdr:col>21</xdr:col>
      <xdr:colOff>161925</xdr:colOff>
      <xdr:row>96</xdr:row>
      <xdr:rowOff>94168</xdr:rowOff>
    </xdr:to>
    <xdr:cxnSp macro="">
      <xdr:nvCxnSpPr>
        <xdr:cNvPr id="692" name="直線コネクタ 691"/>
        <xdr:cNvCxnSpPr/>
      </xdr:nvCxnSpPr>
      <xdr:spPr>
        <a:xfrm>
          <a:off x="13703300" y="16547688"/>
          <a:ext cx="889000" cy="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93" name="フローチャート : 判断 692"/>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16009</xdr:rowOff>
    </xdr:from>
    <xdr:ext cx="534377" cy="259045"/>
    <xdr:sp macro="" textlink="">
      <xdr:nvSpPr>
        <xdr:cNvPr id="694" name="テキスト ボックス 693"/>
        <xdr:cNvSpPr txBox="1"/>
      </xdr:nvSpPr>
      <xdr:spPr>
        <a:xfrm>
          <a:off x="14325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73268</xdr:rowOff>
    </xdr:from>
    <xdr:to>
      <xdr:col>19</xdr:col>
      <xdr:colOff>644525</xdr:colOff>
      <xdr:row>96</xdr:row>
      <xdr:rowOff>88488</xdr:rowOff>
    </xdr:to>
    <xdr:cxnSp macro="">
      <xdr:nvCxnSpPr>
        <xdr:cNvPr id="695" name="直線コネクタ 694"/>
        <xdr:cNvCxnSpPr/>
      </xdr:nvCxnSpPr>
      <xdr:spPr>
        <a:xfrm>
          <a:off x="12814300" y="16532468"/>
          <a:ext cx="889000" cy="1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96" name="フローチャート : 判断 695"/>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3385</xdr:rowOff>
    </xdr:from>
    <xdr:ext cx="534377" cy="259045"/>
    <xdr:sp macro="" textlink="">
      <xdr:nvSpPr>
        <xdr:cNvPr id="697" name="テキスト ボックス 696"/>
        <xdr:cNvSpPr txBox="1"/>
      </xdr:nvSpPr>
      <xdr:spPr>
        <a:xfrm>
          <a:off x="13436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8" name="フローチャート : 判断 697"/>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154123</xdr:rowOff>
    </xdr:from>
    <xdr:ext cx="534377" cy="259045"/>
    <xdr:sp macro="" textlink="">
      <xdr:nvSpPr>
        <xdr:cNvPr id="699" name="テキスト ボックス 698"/>
        <xdr:cNvSpPr txBox="1"/>
      </xdr:nvSpPr>
      <xdr:spPr>
        <a:xfrm>
          <a:off x="12547111" y="1609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22217</xdr:rowOff>
    </xdr:from>
    <xdr:to>
      <xdr:col>23</xdr:col>
      <xdr:colOff>568325</xdr:colOff>
      <xdr:row>96</xdr:row>
      <xdr:rowOff>123817</xdr:rowOff>
    </xdr:to>
    <xdr:sp macro="" textlink="">
      <xdr:nvSpPr>
        <xdr:cNvPr id="705" name="円/楕円 704"/>
        <xdr:cNvSpPr/>
      </xdr:nvSpPr>
      <xdr:spPr>
        <a:xfrm>
          <a:off x="16268700" y="1648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644</xdr:rowOff>
    </xdr:from>
    <xdr:ext cx="534377" cy="259045"/>
    <xdr:sp macro="" textlink="">
      <xdr:nvSpPr>
        <xdr:cNvPr id="706" name="公債費該当値テキスト"/>
        <xdr:cNvSpPr txBox="1"/>
      </xdr:nvSpPr>
      <xdr:spPr>
        <a:xfrm>
          <a:off x="16370300" y="1645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51,668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40191</xdr:rowOff>
    </xdr:from>
    <xdr:to>
      <xdr:col>22</xdr:col>
      <xdr:colOff>415925</xdr:colOff>
      <xdr:row>96</xdr:row>
      <xdr:rowOff>141791</xdr:rowOff>
    </xdr:to>
    <xdr:sp macro="" textlink="">
      <xdr:nvSpPr>
        <xdr:cNvPr id="707" name="円/楕円 706"/>
        <xdr:cNvSpPr/>
      </xdr:nvSpPr>
      <xdr:spPr>
        <a:xfrm>
          <a:off x="15430500" y="1649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132918</xdr:rowOff>
    </xdr:from>
    <xdr:ext cx="534377" cy="259045"/>
    <xdr:sp macro="" textlink="">
      <xdr:nvSpPr>
        <xdr:cNvPr id="708" name="テキスト ボックス 707"/>
        <xdr:cNvSpPr txBox="1"/>
      </xdr:nvSpPr>
      <xdr:spPr>
        <a:xfrm>
          <a:off x="15214111" y="165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43368</xdr:rowOff>
    </xdr:from>
    <xdr:to>
      <xdr:col>21</xdr:col>
      <xdr:colOff>212725</xdr:colOff>
      <xdr:row>96</xdr:row>
      <xdr:rowOff>144968</xdr:rowOff>
    </xdr:to>
    <xdr:sp macro="" textlink="">
      <xdr:nvSpPr>
        <xdr:cNvPr id="709" name="円/楕円 708"/>
        <xdr:cNvSpPr/>
      </xdr:nvSpPr>
      <xdr:spPr>
        <a:xfrm>
          <a:off x="14541500" y="1650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136095</xdr:rowOff>
    </xdr:from>
    <xdr:ext cx="534377" cy="259045"/>
    <xdr:sp macro="" textlink="">
      <xdr:nvSpPr>
        <xdr:cNvPr id="710" name="テキスト ボックス 709"/>
        <xdr:cNvSpPr txBox="1"/>
      </xdr:nvSpPr>
      <xdr:spPr>
        <a:xfrm>
          <a:off x="14325111" y="1659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37688</xdr:rowOff>
    </xdr:from>
    <xdr:to>
      <xdr:col>20</xdr:col>
      <xdr:colOff>9525</xdr:colOff>
      <xdr:row>96</xdr:row>
      <xdr:rowOff>139288</xdr:rowOff>
    </xdr:to>
    <xdr:sp macro="" textlink="">
      <xdr:nvSpPr>
        <xdr:cNvPr id="711" name="円/楕円 710"/>
        <xdr:cNvSpPr/>
      </xdr:nvSpPr>
      <xdr:spPr>
        <a:xfrm>
          <a:off x="13652500" y="164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130415</xdr:rowOff>
    </xdr:from>
    <xdr:ext cx="534377" cy="259045"/>
    <xdr:sp macro="" textlink="">
      <xdr:nvSpPr>
        <xdr:cNvPr id="712" name="テキスト ボックス 711"/>
        <xdr:cNvSpPr txBox="1"/>
      </xdr:nvSpPr>
      <xdr:spPr>
        <a:xfrm>
          <a:off x="13436111" y="1658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48,961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22468</xdr:rowOff>
    </xdr:from>
    <xdr:to>
      <xdr:col>18</xdr:col>
      <xdr:colOff>492125</xdr:colOff>
      <xdr:row>96</xdr:row>
      <xdr:rowOff>124068</xdr:rowOff>
    </xdr:to>
    <xdr:sp macro="" textlink="">
      <xdr:nvSpPr>
        <xdr:cNvPr id="713" name="円/楕円 712"/>
        <xdr:cNvSpPr/>
      </xdr:nvSpPr>
      <xdr:spPr>
        <a:xfrm>
          <a:off x="12763500" y="1648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115195</xdr:rowOff>
    </xdr:from>
    <xdr:ext cx="534377" cy="259045"/>
    <xdr:sp macro="" textlink="">
      <xdr:nvSpPr>
        <xdr:cNvPr id="714" name="テキスト ボックス 713"/>
        <xdr:cNvSpPr txBox="1"/>
      </xdr:nvSpPr>
      <xdr:spPr>
        <a:xfrm>
          <a:off x="12547111" y="1657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6" name="直線コネクタ 735"/>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7"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9"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40" name="直線コネクタ 739"/>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2"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3" name="フローチャート : 判断 742"/>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5" name="フローチャート : 判断 744"/>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4442</xdr:rowOff>
    </xdr:from>
    <xdr:ext cx="378565" cy="259045"/>
    <xdr:sp macro="" textlink="">
      <xdr:nvSpPr>
        <xdr:cNvPr id="746" name="テキスト ボックス 745"/>
        <xdr:cNvSpPr txBox="1"/>
      </xdr:nvSpPr>
      <xdr:spPr>
        <a:xfrm>
          <a:off x="21134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48" name="フローチャート : 判断 747"/>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138539</xdr:rowOff>
    </xdr:from>
    <xdr:ext cx="469744" cy="259045"/>
    <xdr:sp macro="" textlink="">
      <xdr:nvSpPr>
        <xdr:cNvPr id="749" name="テキスト ボックス 748"/>
        <xdr:cNvSpPr txBox="1"/>
      </xdr:nvSpPr>
      <xdr:spPr>
        <a:xfrm>
          <a:off x="20199427" y="63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51" name="フローチャート : 判断 750"/>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155181</xdr:rowOff>
    </xdr:from>
    <xdr:ext cx="469744" cy="259045"/>
    <xdr:sp macro="" textlink="">
      <xdr:nvSpPr>
        <xdr:cNvPr id="752" name="テキスト ボックス 751"/>
        <xdr:cNvSpPr txBox="1"/>
      </xdr:nvSpPr>
      <xdr:spPr>
        <a:xfrm>
          <a:off x="19310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53" name="フローチャート : 判断 752"/>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1744</xdr:rowOff>
    </xdr:from>
    <xdr:ext cx="378565" cy="259045"/>
    <xdr:sp macro="" textlink="">
      <xdr:nvSpPr>
        <xdr:cNvPr id="754" name="テキスト ボックス 753"/>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61"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3" name="テキスト ボックス 76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4" name="円/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5" name="テキスト ボックス 76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6" name="円/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7" name="テキスト ボックス 76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8" name="円/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9" name="テキスト ボックス 76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2" name="フローチャート :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4" name="フローチャート :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5" name="テキスト ボックス 79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7" name="フローチャート :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8" name="テキスト ボックス 79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0" name="フローチャート :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1" name="テキスト ボックス 80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2" name="フローチャート :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3" name="テキスト ボックス 80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円/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1" name="円/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2" name="テキスト ボックス 81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3" name="円/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4" name="テキスト ボックス 81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5" name="円/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6" name="テキスト ボックス 81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円/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8" name="テキスト ボックス 81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　民生費については、住民一人当たり</a:t>
          </a:r>
          <a:r>
            <a:rPr kumimoji="1" lang="en-US" altLang="ja-JP" sz="1300" baseline="0">
              <a:solidFill>
                <a:schemeClr val="dk1"/>
              </a:solidFill>
              <a:effectLst/>
              <a:latin typeface="+mn-lt"/>
              <a:ea typeface="+mn-ea"/>
              <a:cs typeface="+mn-cs"/>
            </a:rPr>
            <a:t>117,894</a:t>
          </a:r>
          <a:r>
            <a:rPr kumimoji="1" lang="ja-JP" altLang="ja-JP" sz="1300" baseline="0">
              <a:solidFill>
                <a:schemeClr val="dk1"/>
              </a:solidFill>
              <a:effectLst/>
              <a:latin typeface="+mn-lt"/>
              <a:ea typeface="+mn-ea"/>
              <a:cs typeface="+mn-cs"/>
            </a:rPr>
            <a:t>円となっている。決算額全体で見ると、民生費のうち老人福祉費で介護保険給付費並びに後期高齢者医療給付費が増嵩している。土木費については、住民一人当たり</a:t>
          </a:r>
          <a:r>
            <a:rPr kumimoji="1" lang="en-US" altLang="ja-JP" sz="1300" baseline="0">
              <a:solidFill>
                <a:schemeClr val="dk1"/>
              </a:solidFill>
              <a:effectLst/>
              <a:latin typeface="+mn-lt"/>
              <a:ea typeface="+mn-ea"/>
              <a:cs typeface="+mn-cs"/>
            </a:rPr>
            <a:t>99,857</a:t>
          </a:r>
          <a:r>
            <a:rPr kumimoji="1" lang="ja-JP" altLang="ja-JP" sz="1300" baseline="0">
              <a:solidFill>
                <a:schemeClr val="dk1"/>
              </a:solidFill>
              <a:effectLst/>
              <a:latin typeface="+mn-lt"/>
              <a:ea typeface="+mn-ea"/>
              <a:cs typeface="+mn-cs"/>
            </a:rPr>
            <a:t>円となっており、町道新設改良工事や橋梁改良工事により道路橋梁費が増嵩している。総務費については、住民一人当たり</a:t>
          </a:r>
          <a:r>
            <a:rPr kumimoji="1" lang="en-US" altLang="ja-JP" sz="1300" baseline="0">
              <a:solidFill>
                <a:schemeClr val="dk1"/>
              </a:solidFill>
              <a:effectLst/>
              <a:latin typeface="+mn-lt"/>
              <a:ea typeface="+mn-ea"/>
              <a:cs typeface="+mn-cs"/>
            </a:rPr>
            <a:t>94,429</a:t>
          </a:r>
          <a:r>
            <a:rPr kumimoji="1" lang="ja-JP" altLang="ja-JP" sz="1300" baseline="0">
              <a:solidFill>
                <a:schemeClr val="dk1"/>
              </a:solidFill>
              <a:effectLst/>
              <a:latin typeface="+mn-lt"/>
              <a:ea typeface="+mn-ea"/>
              <a:cs typeface="+mn-cs"/>
            </a:rPr>
            <a:t>円となっており、まち・ひと・しごと創生総合戦略や個人番号制度導入による事業費が増嵩している。教育費については、住民一人当たり</a:t>
          </a:r>
          <a:r>
            <a:rPr kumimoji="1" lang="en-US" altLang="ja-JP" sz="1300" baseline="0">
              <a:solidFill>
                <a:schemeClr val="dk1"/>
              </a:solidFill>
              <a:effectLst/>
              <a:latin typeface="+mn-lt"/>
              <a:ea typeface="+mn-ea"/>
              <a:cs typeface="+mn-cs"/>
            </a:rPr>
            <a:t>94,429</a:t>
          </a:r>
          <a:r>
            <a:rPr kumimoji="1" lang="ja-JP" altLang="ja-JP" sz="1300" baseline="0">
              <a:solidFill>
                <a:schemeClr val="dk1"/>
              </a:solidFill>
              <a:effectLst/>
              <a:latin typeface="+mn-lt"/>
              <a:ea typeface="+mn-ea"/>
              <a:cs typeface="+mn-cs"/>
            </a:rPr>
            <a:t>円となっており、平成２４年</a:t>
          </a:r>
          <a:r>
            <a:rPr kumimoji="1" lang="en-US" altLang="ja-JP" sz="1300" baseline="0">
              <a:solidFill>
                <a:schemeClr val="dk1"/>
              </a:solidFill>
              <a:effectLst/>
              <a:latin typeface="+mn-lt"/>
              <a:ea typeface="+mn-ea"/>
              <a:cs typeface="+mn-cs"/>
            </a:rPr>
            <a:t>4</a:t>
          </a:r>
          <a:r>
            <a:rPr kumimoji="1" lang="ja-JP" altLang="ja-JP" sz="1300" baseline="0">
              <a:solidFill>
                <a:schemeClr val="dk1"/>
              </a:solidFill>
              <a:effectLst/>
              <a:latin typeface="+mn-lt"/>
              <a:ea typeface="+mn-ea"/>
              <a:cs typeface="+mn-cs"/>
            </a:rPr>
            <a:t>月に小学校が１校に統合したことに伴うスクールバス運行等により増嵩している。</a:t>
          </a:r>
          <a:r>
            <a:rPr kumimoji="1" lang="en-US" altLang="ja-JP" sz="1300" baseline="0">
              <a:solidFill>
                <a:schemeClr val="dk1"/>
              </a:solidFill>
              <a:effectLst/>
              <a:latin typeface="+mn-lt"/>
              <a:ea typeface="+mn-ea"/>
              <a:cs typeface="+mn-cs"/>
            </a:rPr>
            <a:t/>
          </a:r>
          <a:br>
            <a:rPr kumimoji="1" lang="en-US" altLang="ja-JP" sz="1300" baseline="0">
              <a:solidFill>
                <a:schemeClr val="dk1"/>
              </a:solidFill>
              <a:effectLst/>
              <a:latin typeface="+mn-lt"/>
              <a:ea typeface="+mn-ea"/>
              <a:cs typeface="+mn-cs"/>
            </a:rPr>
          </a:br>
          <a:r>
            <a:rPr kumimoji="1" lang="ja-JP" altLang="ja-JP" sz="1300" baseline="0">
              <a:solidFill>
                <a:schemeClr val="dk1"/>
              </a:solidFill>
              <a:effectLst/>
              <a:latin typeface="+mn-lt"/>
              <a:ea typeface="+mn-ea"/>
              <a:cs typeface="+mn-cs"/>
            </a:rPr>
            <a:t>　過去</a:t>
          </a:r>
          <a:r>
            <a:rPr kumimoji="1" lang="en-US" altLang="ja-JP" sz="1300" baseline="0">
              <a:solidFill>
                <a:schemeClr val="dk1"/>
              </a:solidFill>
              <a:effectLst/>
              <a:latin typeface="+mn-lt"/>
              <a:ea typeface="+mn-ea"/>
              <a:cs typeface="+mn-cs"/>
            </a:rPr>
            <a:t>5</a:t>
          </a:r>
          <a:r>
            <a:rPr kumimoji="1" lang="ja-JP" altLang="ja-JP" sz="1300" baseline="0">
              <a:solidFill>
                <a:schemeClr val="dk1"/>
              </a:solidFill>
              <a:effectLst/>
              <a:latin typeface="+mn-lt"/>
              <a:ea typeface="+mn-ea"/>
              <a:cs typeface="+mn-cs"/>
            </a:rPr>
            <a:t>年間の推移を見ると、教育費については、平成２３年度に統合小学校建設の普通建設事業が完了したこと等により、平成２３年度と比較すると</a:t>
          </a:r>
          <a:r>
            <a:rPr kumimoji="1" lang="en-US" altLang="ja-JP" sz="1300" baseline="0">
              <a:solidFill>
                <a:schemeClr val="dk1"/>
              </a:solidFill>
              <a:effectLst/>
              <a:latin typeface="+mn-lt"/>
              <a:ea typeface="+mn-ea"/>
              <a:cs typeface="+mn-cs"/>
            </a:rPr>
            <a:t>64,973</a:t>
          </a:r>
          <a:r>
            <a:rPr kumimoji="1" lang="ja-JP" altLang="ja-JP" sz="1300" baseline="0">
              <a:solidFill>
                <a:schemeClr val="dk1"/>
              </a:solidFill>
              <a:effectLst/>
              <a:latin typeface="+mn-lt"/>
              <a:ea typeface="+mn-ea"/>
              <a:cs typeface="+mn-cs"/>
            </a:rPr>
            <a:t>円の減となった。災害復旧費並びに民生費については、平成２３年度に東日本大震災による災害復旧事業費や貸付金、扶助費、災害救助費等の支出が多額だったため、平成２３年度と比較すると住民一人当たり災害復旧費で</a:t>
          </a:r>
          <a:r>
            <a:rPr kumimoji="1" lang="en-US" altLang="ja-JP" sz="1300" baseline="0">
              <a:solidFill>
                <a:schemeClr val="dk1"/>
              </a:solidFill>
              <a:effectLst/>
              <a:latin typeface="+mn-lt"/>
              <a:ea typeface="+mn-ea"/>
              <a:cs typeface="+mn-cs"/>
            </a:rPr>
            <a:t>44,394</a:t>
          </a:r>
          <a:r>
            <a:rPr kumimoji="1" lang="ja-JP" altLang="ja-JP" sz="1300" baseline="0">
              <a:solidFill>
                <a:schemeClr val="dk1"/>
              </a:solidFill>
              <a:effectLst/>
              <a:latin typeface="+mn-lt"/>
              <a:ea typeface="+mn-ea"/>
              <a:cs typeface="+mn-cs"/>
            </a:rPr>
            <a:t>円、民生費で</a:t>
          </a:r>
          <a:r>
            <a:rPr kumimoji="1" lang="en-US" altLang="ja-JP" sz="1300" baseline="0">
              <a:solidFill>
                <a:schemeClr val="dk1"/>
              </a:solidFill>
              <a:effectLst/>
              <a:latin typeface="+mn-lt"/>
              <a:ea typeface="+mn-ea"/>
              <a:cs typeface="+mn-cs"/>
            </a:rPr>
            <a:t>22,065</a:t>
          </a:r>
          <a:r>
            <a:rPr kumimoji="1" lang="ja-JP" altLang="ja-JP" sz="1300" baseline="0">
              <a:solidFill>
                <a:schemeClr val="dk1"/>
              </a:solidFill>
              <a:effectLst/>
              <a:latin typeface="+mn-lt"/>
              <a:ea typeface="+mn-ea"/>
              <a:cs typeface="+mn-cs"/>
            </a:rPr>
            <a:t>円の減となった。土木費については、町道改良工事のほか橋梁改良工事の増等により平成２３年度と比較すると住民一人当たり</a:t>
          </a:r>
          <a:r>
            <a:rPr kumimoji="1" lang="en-US" altLang="ja-JP" sz="1300" baseline="0">
              <a:solidFill>
                <a:schemeClr val="dk1"/>
              </a:solidFill>
              <a:effectLst/>
              <a:latin typeface="+mn-lt"/>
              <a:ea typeface="+mn-ea"/>
              <a:cs typeface="+mn-cs"/>
            </a:rPr>
            <a:t>46,773</a:t>
          </a:r>
          <a:r>
            <a:rPr kumimoji="1" lang="ja-JP" altLang="ja-JP" sz="1300" baseline="0">
              <a:solidFill>
                <a:schemeClr val="dk1"/>
              </a:solidFill>
              <a:effectLst/>
              <a:latin typeface="+mn-lt"/>
              <a:ea typeface="+mn-ea"/>
              <a:cs typeface="+mn-cs"/>
            </a:rPr>
            <a:t>円増加した。また、衛生費については、ゴミ焼却処理等一部事務組合負担金の増等により、平成２３年度と比較すると</a:t>
          </a:r>
          <a:r>
            <a:rPr kumimoji="1" lang="en-US" altLang="ja-JP" sz="1300" baseline="0">
              <a:solidFill>
                <a:schemeClr val="dk1"/>
              </a:solidFill>
              <a:effectLst/>
              <a:latin typeface="+mn-lt"/>
              <a:ea typeface="+mn-ea"/>
              <a:cs typeface="+mn-cs"/>
            </a:rPr>
            <a:t>3,851</a:t>
          </a:r>
          <a:r>
            <a:rPr kumimoji="1" lang="ja-JP" altLang="ja-JP" sz="1300" baseline="0">
              <a:solidFill>
                <a:schemeClr val="dk1"/>
              </a:solidFill>
              <a:effectLst/>
              <a:latin typeface="+mn-lt"/>
              <a:ea typeface="+mn-ea"/>
              <a:cs typeface="+mn-cs"/>
            </a:rPr>
            <a:t>円増加した。</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財政調整基金残高は、適切な財源の確保と歳出の精査により、取崩しを抑制し、前年度決算剰余金の積立等に伴い増加し、標準財政規模比は２９．９７％となっている。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実質単年度収支は赤字になっているが、実質収支については、法人町民税等の町税収入の増収等や維持補修費等で不用額が発生したことにより黒字で、標準財政規模比は前年度とほぼ同率で、６．９８％となってい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chemeClr val="dk1"/>
              </a:solidFill>
              <a:effectLst/>
              <a:latin typeface="+mn-lt"/>
              <a:ea typeface="+mn-ea"/>
              <a:cs typeface="+mn-cs"/>
            </a:rPr>
            <a:t>　連結実質赤字比率については、一般会計、水道事業会計及び各種特別会計において赤字額を計上したことはない。</a:t>
          </a:r>
          <a:endParaRPr lang="ja-JP" altLang="ja-JP" sz="1300">
            <a:effectLst/>
          </a:endParaRPr>
        </a:p>
        <a:p>
          <a:r>
            <a:rPr kumimoji="1" lang="ja-JP" altLang="ja-JP" sz="1300" baseline="0">
              <a:solidFill>
                <a:schemeClr val="dk1"/>
              </a:solidFill>
              <a:effectLst/>
              <a:latin typeface="+mn-lt"/>
              <a:ea typeface="+mn-ea"/>
              <a:cs typeface="+mn-cs"/>
            </a:rPr>
            <a:t>　一般会計において平成２３年度から２５年度までの変動が激しいのは、東日本大震災関連事業によるもので、平成２６</a:t>
          </a:r>
          <a:r>
            <a:rPr kumimoji="1" lang="ja-JP" altLang="en-US" sz="1300" baseline="0">
              <a:solidFill>
                <a:schemeClr val="dk1"/>
              </a:solidFill>
              <a:effectLst/>
              <a:latin typeface="+mn-lt"/>
              <a:ea typeface="+mn-ea"/>
              <a:cs typeface="+mn-cs"/>
            </a:rPr>
            <a:t>年</a:t>
          </a:r>
          <a:r>
            <a:rPr kumimoji="1" lang="ja-JP" altLang="ja-JP" sz="1300" baseline="0">
              <a:solidFill>
                <a:schemeClr val="dk1"/>
              </a:solidFill>
              <a:effectLst/>
              <a:latin typeface="+mn-lt"/>
              <a:ea typeface="+mn-ea"/>
              <a:cs typeface="+mn-cs"/>
            </a:rPr>
            <a:t>度以降は平成２２年度以前の数値に推移していくと思われる。</a:t>
          </a:r>
          <a:endParaRPr lang="ja-JP" altLang="ja-JP" sz="1300">
            <a:effectLst/>
          </a:endParaRPr>
        </a:p>
        <a:p>
          <a:r>
            <a:rPr kumimoji="1" lang="ja-JP" altLang="ja-JP" sz="1300" baseline="0">
              <a:solidFill>
                <a:schemeClr val="dk1"/>
              </a:solidFill>
              <a:effectLst/>
              <a:latin typeface="+mn-lt"/>
              <a:ea typeface="+mn-ea"/>
              <a:cs typeface="+mn-cs"/>
            </a:rPr>
            <a:t>　各種特別会計においては、一般会計からの繰り入れによって健全化を保っており、最終的に一般会計の財政を圧迫することになっている。</a:t>
          </a:r>
          <a:endParaRPr lang="ja-JP" altLang="ja-JP" sz="1300">
            <a:effectLst/>
          </a:endParaRPr>
        </a:p>
        <a:p>
          <a:r>
            <a:rPr lang="ja-JP" altLang="ja-JP" sz="1300">
              <a:solidFill>
                <a:schemeClr val="dk1"/>
              </a:solidFill>
              <a:effectLst/>
              <a:latin typeface="+mn-lt"/>
              <a:ea typeface="+mn-ea"/>
              <a:cs typeface="+mn-cs"/>
            </a:rPr>
            <a:t>特に宅地分譲事業特別会計においては、土地売却が低調にならないように、土地売却の促進に努めることにしている。</a:t>
          </a:r>
          <a:endParaRPr lang="ja-JP" altLang="ja-JP" sz="1300">
            <a:effectLst/>
          </a:endParaRPr>
        </a:p>
        <a:p>
          <a:r>
            <a:rPr kumimoji="1" lang="ja-JP" altLang="ja-JP" sz="1300" baseline="0">
              <a:solidFill>
                <a:schemeClr val="dk1"/>
              </a:solidFill>
              <a:effectLst/>
              <a:latin typeface="+mn-lt"/>
              <a:ea typeface="+mn-ea"/>
              <a:cs typeface="+mn-cs"/>
            </a:rPr>
            <a:t>　今後、企業誘致や定住促進等により新たな自主財源の確保と町税等の更なる徴収強化により歳入確保に努める必要がある。　</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5306250</v>
      </c>
      <c r="BO4" s="409"/>
      <c r="BP4" s="409"/>
      <c r="BQ4" s="409"/>
      <c r="BR4" s="409"/>
      <c r="BS4" s="409"/>
      <c r="BT4" s="409"/>
      <c r="BU4" s="410"/>
      <c r="BV4" s="408">
        <v>4713183</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7</v>
      </c>
      <c r="CU4" s="586"/>
      <c r="CV4" s="586"/>
      <c r="CW4" s="586"/>
      <c r="CX4" s="586"/>
      <c r="CY4" s="586"/>
      <c r="CZ4" s="586"/>
      <c r="DA4" s="587"/>
      <c r="DB4" s="585">
        <v>7.3</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4944856</v>
      </c>
      <c r="BO5" s="414"/>
      <c r="BP5" s="414"/>
      <c r="BQ5" s="414"/>
      <c r="BR5" s="414"/>
      <c r="BS5" s="414"/>
      <c r="BT5" s="414"/>
      <c r="BU5" s="415"/>
      <c r="BV5" s="413">
        <v>4371610</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93</v>
      </c>
      <c r="CU5" s="384"/>
      <c r="CV5" s="384"/>
      <c r="CW5" s="384"/>
      <c r="CX5" s="384"/>
      <c r="CY5" s="384"/>
      <c r="CZ5" s="384"/>
      <c r="DA5" s="385"/>
      <c r="DB5" s="383">
        <v>93.1</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361394</v>
      </c>
      <c r="BO6" s="414"/>
      <c r="BP6" s="414"/>
      <c r="BQ6" s="414"/>
      <c r="BR6" s="414"/>
      <c r="BS6" s="414"/>
      <c r="BT6" s="414"/>
      <c r="BU6" s="415"/>
      <c r="BV6" s="413">
        <v>341573</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98.8</v>
      </c>
      <c r="CU6" s="560"/>
      <c r="CV6" s="560"/>
      <c r="CW6" s="560"/>
      <c r="CX6" s="560"/>
      <c r="CY6" s="560"/>
      <c r="CZ6" s="560"/>
      <c r="DA6" s="561"/>
      <c r="DB6" s="559">
        <v>99.5</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152713</v>
      </c>
      <c r="BO7" s="414"/>
      <c r="BP7" s="414"/>
      <c r="BQ7" s="414"/>
      <c r="BR7" s="414"/>
      <c r="BS7" s="414"/>
      <c r="BT7" s="414"/>
      <c r="BU7" s="415"/>
      <c r="BV7" s="413">
        <v>124504</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2991300</v>
      </c>
      <c r="CU7" s="414"/>
      <c r="CV7" s="414"/>
      <c r="CW7" s="414"/>
      <c r="CX7" s="414"/>
      <c r="CY7" s="414"/>
      <c r="CZ7" s="414"/>
      <c r="DA7" s="415"/>
      <c r="DB7" s="413">
        <v>2977607</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208681</v>
      </c>
      <c r="BO8" s="414"/>
      <c r="BP8" s="414"/>
      <c r="BQ8" s="414"/>
      <c r="BR8" s="414"/>
      <c r="BS8" s="414"/>
      <c r="BT8" s="414"/>
      <c r="BU8" s="415"/>
      <c r="BV8" s="413">
        <v>217069</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0.42</v>
      </c>
      <c r="CU8" s="523"/>
      <c r="CV8" s="523"/>
      <c r="CW8" s="523"/>
      <c r="CX8" s="523"/>
      <c r="CY8" s="523"/>
      <c r="CZ8" s="523"/>
      <c r="DA8" s="524"/>
      <c r="DB8" s="522">
        <v>0.4</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8370</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-8388</v>
      </c>
      <c r="BO9" s="414"/>
      <c r="BP9" s="414"/>
      <c r="BQ9" s="414"/>
      <c r="BR9" s="414"/>
      <c r="BS9" s="414"/>
      <c r="BT9" s="414"/>
      <c r="BU9" s="415"/>
      <c r="BV9" s="413">
        <v>-169112</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10.5</v>
      </c>
      <c r="CU9" s="384"/>
      <c r="CV9" s="384"/>
      <c r="CW9" s="384"/>
      <c r="CX9" s="384"/>
      <c r="CY9" s="384"/>
      <c r="CZ9" s="384"/>
      <c r="DA9" s="385"/>
      <c r="DB9" s="383">
        <v>10.8</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8927</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78</v>
      </c>
      <c r="AV10" s="471"/>
      <c r="AW10" s="471"/>
      <c r="AX10" s="471"/>
      <c r="AY10" s="393" t="s">
        <v>102</v>
      </c>
      <c r="AZ10" s="394"/>
      <c r="BA10" s="394"/>
      <c r="BB10" s="394"/>
      <c r="BC10" s="394"/>
      <c r="BD10" s="394"/>
      <c r="BE10" s="394"/>
      <c r="BF10" s="394"/>
      <c r="BG10" s="394"/>
      <c r="BH10" s="394"/>
      <c r="BI10" s="394"/>
      <c r="BJ10" s="394"/>
      <c r="BK10" s="394"/>
      <c r="BL10" s="394"/>
      <c r="BM10" s="395"/>
      <c r="BN10" s="413">
        <v>1200</v>
      </c>
      <c r="BO10" s="414"/>
      <c r="BP10" s="414"/>
      <c r="BQ10" s="414"/>
      <c r="BR10" s="414"/>
      <c r="BS10" s="414"/>
      <c r="BT10" s="414"/>
      <c r="BU10" s="415"/>
      <c r="BV10" s="413">
        <v>639</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78</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8483</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100000</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8443</v>
      </c>
      <c r="S13" s="515"/>
      <c r="T13" s="515"/>
      <c r="U13" s="515"/>
      <c r="V13" s="516"/>
      <c r="W13" s="502" t="s">
        <v>120</v>
      </c>
      <c r="X13" s="426"/>
      <c r="Y13" s="426"/>
      <c r="Z13" s="426"/>
      <c r="AA13" s="426"/>
      <c r="AB13" s="427"/>
      <c r="AC13" s="389">
        <v>485</v>
      </c>
      <c r="AD13" s="390"/>
      <c r="AE13" s="390"/>
      <c r="AF13" s="390"/>
      <c r="AG13" s="391"/>
      <c r="AH13" s="389">
        <v>660</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-107188</v>
      </c>
      <c r="BO13" s="414"/>
      <c r="BP13" s="414"/>
      <c r="BQ13" s="414"/>
      <c r="BR13" s="414"/>
      <c r="BS13" s="414"/>
      <c r="BT13" s="414"/>
      <c r="BU13" s="415"/>
      <c r="BV13" s="413">
        <v>-168473</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9.6999999999999993</v>
      </c>
      <c r="CU13" s="384"/>
      <c r="CV13" s="384"/>
      <c r="CW13" s="384"/>
      <c r="CX13" s="384"/>
      <c r="CY13" s="384"/>
      <c r="CZ13" s="384"/>
      <c r="DA13" s="385"/>
      <c r="DB13" s="383">
        <v>9.9</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8614</v>
      </c>
      <c r="S14" s="515"/>
      <c r="T14" s="515"/>
      <c r="U14" s="515"/>
      <c r="V14" s="516"/>
      <c r="W14" s="517"/>
      <c r="X14" s="429"/>
      <c r="Y14" s="429"/>
      <c r="Z14" s="429"/>
      <c r="AA14" s="429"/>
      <c r="AB14" s="430"/>
      <c r="AC14" s="507">
        <v>11.5</v>
      </c>
      <c r="AD14" s="508"/>
      <c r="AE14" s="508"/>
      <c r="AF14" s="508"/>
      <c r="AG14" s="509"/>
      <c r="AH14" s="507">
        <v>13.9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9.1</v>
      </c>
      <c r="CU14" s="486"/>
      <c r="CV14" s="486"/>
      <c r="CW14" s="486"/>
      <c r="CX14" s="486"/>
      <c r="CY14" s="486"/>
      <c r="CZ14" s="486"/>
      <c r="DA14" s="487"/>
      <c r="DB14" s="518">
        <v>10.7</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8577</v>
      </c>
      <c r="S15" s="515"/>
      <c r="T15" s="515"/>
      <c r="U15" s="515"/>
      <c r="V15" s="516"/>
      <c r="W15" s="502" t="s">
        <v>127</v>
      </c>
      <c r="X15" s="426"/>
      <c r="Y15" s="426"/>
      <c r="Z15" s="426"/>
      <c r="AA15" s="426"/>
      <c r="AB15" s="427"/>
      <c r="AC15" s="389">
        <v>1129</v>
      </c>
      <c r="AD15" s="390"/>
      <c r="AE15" s="390"/>
      <c r="AF15" s="390"/>
      <c r="AG15" s="391"/>
      <c r="AH15" s="389">
        <v>1396</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1054940</v>
      </c>
      <c r="BO15" s="409"/>
      <c r="BP15" s="409"/>
      <c r="BQ15" s="409"/>
      <c r="BR15" s="409"/>
      <c r="BS15" s="409"/>
      <c r="BT15" s="409"/>
      <c r="BU15" s="410"/>
      <c r="BV15" s="408">
        <v>1019719</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26.8</v>
      </c>
      <c r="AD16" s="508"/>
      <c r="AE16" s="508"/>
      <c r="AF16" s="508"/>
      <c r="AG16" s="509"/>
      <c r="AH16" s="507">
        <v>29.5</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2523339</v>
      </c>
      <c r="BO16" s="414"/>
      <c r="BP16" s="414"/>
      <c r="BQ16" s="414"/>
      <c r="BR16" s="414"/>
      <c r="BS16" s="414"/>
      <c r="BT16" s="414"/>
      <c r="BU16" s="415"/>
      <c r="BV16" s="413">
        <v>2486757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2599</v>
      </c>
      <c r="AD17" s="390"/>
      <c r="AE17" s="390"/>
      <c r="AF17" s="390"/>
      <c r="AG17" s="391"/>
      <c r="AH17" s="389">
        <v>2674</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1342405</v>
      </c>
      <c r="BO17" s="414"/>
      <c r="BP17" s="414"/>
      <c r="BQ17" s="414"/>
      <c r="BR17" s="414"/>
      <c r="BS17" s="414"/>
      <c r="BT17" s="414"/>
      <c r="BU17" s="415"/>
      <c r="BV17" s="413">
        <v>1319759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82.01</v>
      </c>
      <c r="M18" s="478"/>
      <c r="N18" s="478"/>
      <c r="O18" s="478"/>
      <c r="P18" s="478"/>
      <c r="Q18" s="478"/>
      <c r="R18" s="479"/>
      <c r="S18" s="479"/>
      <c r="T18" s="479"/>
      <c r="U18" s="479"/>
      <c r="V18" s="480"/>
      <c r="W18" s="494"/>
      <c r="X18" s="495"/>
      <c r="Y18" s="495"/>
      <c r="Z18" s="495"/>
      <c r="AA18" s="495"/>
      <c r="AB18" s="503"/>
      <c r="AC18" s="377">
        <v>61.7</v>
      </c>
      <c r="AD18" s="378"/>
      <c r="AE18" s="378"/>
      <c r="AF18" s="378"/>
      <c r="AG18" s="481"/>
      <c r="AH18" s="377">
        <v>56.5</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2826940</v>
      </c>
      <c r="BO18" s="414"/>
      <c r="BP18" s="414"/>
      <c r="BQ18" s="414"/>
      <c r="BR18" s="414"/>
      <c r="BS18" s="414"/>
      <c r="BT18" s="414"/>
      <c r="BU18" s="415"/>
      <c r="BV18" s="413">
        <v>2774339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102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3844436</v>
      </c>
      <c r="BO19" s="414"/>
      <c r="BP19" s="414"/>
      <c r="BQ19" s="414"/>
      <c r="BR19" s="414"/>
      <c r="BS19" s="414"/>
      <c r="BT19" s="414"/>
      <c r="BU19" s="415"/>
      <c r="BV19" s="413">
        <v>3531175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2421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4277446</v>
      </c>
      <c r="BO23" s="414"/>
      <c r="BP23" s="414"/>
      <c r="BQ23" s="414"/>
      <c r="BR23" s="414"/>
      <c r="BS23" s="414"/>
      <c r="BT23" s="414"/>
      <c r="BU23" s="415"/>
      <c r="BV23" s="413">
        <v>4335314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7320</v>
      </c>
      <c r="R24" s="390"/>
      <c r="S24" s="390"/>
      <c r="T24" s="390"/>
      <c r="U24" s="390"/>
      <c r="V24" s="391"/>
      <c r="W24" s="455"/>
      <c r="X24" s="446"/>
      <c r="Y24" s="447"/>
      <c r="Z24" s="386" t="s">
        <v>151</v>
      </c>
      <c r="AA24" s="387"/>
      <c r="AB24" s="387"/>
      <c r="AC24" s="387"/>
      <c r="AD24" s="387"/>
      <c r="AE24" s="387"/>
      <c r="AF24" s="387"/>
      <c r="AG24" s="388"/>
      <c r="AH24" s="389">
        <v>90</v>
      </c>
      <c r="AI24" s="390"/>
      <c r="AJ24" s="390"/>
      <c r="AK24" s="390"/>
      <c r="AL24" s="391"/>
      <c r="AM24" s="389">
        <v>259110</v>
      </c>
      <c r="AN24" s="390"/>
      <c r="AO24" s="390"/>
      <c r="AP24" s="390"/>
      <c r="AQ24" s="390"/>
      <c r="AR24" s="391"/>
      <c r="AS24" s="389">
        <v>2879</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3267670</v>
      </c>
      <c r="BO24" s="414"/>
      <c r="BP24" s="414"/>
      <c r="BQ24" s="414"/>
      <c r="BR24" s="414"/>
      <c r="BS24" s="414"/>
      <c r="BT24" s="414"/>
      <c r="BU24" s="415"/>
      <c r="BV24" s="413">
        <v>3193870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5550</v>
      </c>
      <c r="R25" s="390"/>
      <c r="S25" s="390"/>
      <c r="T25" s="390"/>
      <c r="U25" s="390"/>
      <c r="V25" s="391"/>
      <c r="W25" s="455"/>
      <c r="X25" s="446"/>
      <c r="Y25" s="447"/>
      <c r="Z25" s="386" t="s">
        <v>154</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511483</v>
      </c>
      <c r="BO25" s="409"/>
      <c r="BP25" s="409"/>
      <c r="BQ25" s="409"/>
      <c r="BR25" s="409"/>
      <c r="BS25" s="409"/>
      <c r="BT25" s="409"/>
      <c r="BU25" s="410"/>
      <c r="BV25" s="408">
        <v>709440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5000</v>
      </c>
      <c r="R26" s="390"/>
      <c r="S26" s="390"/>
      <c r="T26" s="390"/>
      <c r="U26" s="390"/>
      <c r="V26" s="391"/>
      <c r="W26" s="455"/>
      <c r="X26" s="446"/>
      <c r="Y26" s="447"/>
      <c r="Z26" s="386" t="s">
        <v>157</v>
      </c>
      <c r="AA26" s="468"/>
      <c r="AB26" s="468"/>
      <c r="AC26" s="468"/>
      <c r="AD26" s="468"/>
      <c r="AE26" s="468"/>
      <c r="AF26" s="468"/>
      <c r="AG26" s="469"/>
      <c r="AH26" s="389">
        <v>8</v>
      </c>
      <c r="AI26" s="390"/>
      <c r="AJ26" s="390"/>
      <c r="AK26" s="390"/>
      <c r="AL26" s="391"/>
      <c r="AM26" s="389">
        <v>23472</v>
      </c>
      <c r="AN26" s="390"/>
      <c r="AO26" s="390"/>
      <c r="AP26" s="390"/>
      <c r="AQ26" s="390"/>
      <c r="AR26" s="391"/>
      <c r="AS26" s="389">
        <v>2934</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2940</v>
      </c>
      <c r="R27" s="390"/>
      <c r="S27" s="390"/>
      <c r="T27" s="390"/>
      <c r="U27" s="390"/>
      <c r="V27" s="391"/>
      <c r="W27" s="455"/>
      <c r="X27" s="446"/>
      <c r="Y27" s="447"/>
      <c r="Z27" s="386" t="s">
        <v>160</v>
      </c>
      <c r="AA27" s="387"/>
      <c r="AB27" s="387"/>
      <c r="AC27" s="387"/>
      <c r="AD27" s="387"/>
      <c r="AE27" s="387"/>
      <c r="AF27" s="387"/>
      <c r="AG27" s="388"/>
      <c r="AH27" s="389">
        <v>11</v>
      </c>
      <c r="AI27" s="390"/>
      <c r="AJ27" s="390"/>
      <c r="AK27" s="390"/>
      <c r="AL27" s="391"/>
      <c r="AM27" s="389">
        <v>30690</v>
      </c>
      <c r="AN27" s="390"/>
      <c r="AO27" s="390"/>
      <c r="AP27" s="390"/>
      <c r="AQ27" s="390"/>
      <c r="AR27" s="391"/>
      <c r="AS27" s="389">
        <v>2790</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t="s">
        <v>117</v>
      </c>
      <c r="BO27" s="417"/>
      <c r="BP27" s="417"/>
      <c r="BQ27" s="417"/>
      <c r="BR27" s="417"/>
      <c r="BS27" s="417"/>
      <c r="BT27" s="417"/>
      <c r="BU27" s="418"/>
      <c r="BV27" s="416" t="s">
        <v>117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2410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896575</v>
      </c>
      <c r="BO28" s="409"/>
      <c r="BP28" s="409"/>
      <c r="BQ28" s="409"/>
      <c r="BR28" s="409"/>
      <c r="BS28" s="409"/>
      <c r="BT28" s="409"/>
      <c r="BU28" s="410"/>
      <c r="BV28" s="408">
        <v>875375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12</v>
      </c>
      <c r="M29" s="390"/>
      <c r="N29" s="390"/>
      <c r="O29" s="390"/>
      <c r="P29" s="391"/>
      <c r="Q29" s="389">
        <v>2260</v>
      </c>
      <c r="R29" s="390"/>
      <c r="S29" s="390"/>
      <c r="T29" s="390"/>
      <c r="U29" s="390"/>
      <c r="V29" s="391"/>
      <c r="W29" s="456"/>
      <c r="X29" s="457"/>
      <c r="Y29" s="458"/>
      <c r="Z29" s="386" t="s">
        <v>167</v>
      </c>
      <c r="AA29" s="387"/>
      <c r="AB29" s="387"/>
      <c r="AC29" s="387"/>
      <c r="AD29" s="387"/>
      <c r="AE29" s="387"/>
      <c r="AF29" s="387"/>
      <c r="AG29" s="388"/>
      <c r="AH29" s="389">
        <v>101</v>
      </c>
      <c r="AI29" s="390"/>
      <c r="AJ29" s="390"/>
      <c r="AK29" s="390"/>
      <c r="AL29" s="391"/>
      <c r="AM29" s="389">
        <v>289800</v>
      </c>
      <c r="AN29" s="390"/>
      <c r="AO29" s="390"/>
      <c r="AP29" s="390"/>
      <c r="AQ29" s="390"/>
      <c r="AR29" s="391"/>
      <c r="AS29" s="389">
        <v>2869</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341222</v>
      </c>
      <c r="BO29" s="414"/>
      <c r="BP29" s="414"/>
      <c r="BQ29" s="414"/>
      <c r="BR29" s="414"/>
      <c r="BS29" s="414"/>
      <c r="BT29" s="414"/>
      <c r="BU29" s="415"/>
      <c r="BV29" s="413">
        <v>405198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93.2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1314823</v>
      </c>
      <c r="BO30" s="417"/>
      <c r="BP30" s="417"/>
      <c r="BQ30" s="417"/>
      <c r="BR30" s="417"/>
      <c r="BS30" s="417"/>
      <c r="BT30" s="417"/>
      <c r="BU30" s="418"/>
      <c r="BV30" s="416">
        <v>1374475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吉田川流域溜池大和町外２市４ヶ町村組合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㈱おおさと地域振興公社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黒川地域行政事務組合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IF('各会計、関係団体の財政状況及び健全化判断比率'!B34="","",'各会計、関係団体の財政状況及び健全化判断比率'!B34)</f>
        <v>戸別合併処理浄化槽特別会計</v>
      </c>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黒川地域行政事務組合：病院事業会計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9</v>
      </c>
      <c r="BF37" s="373"/>
      <c r="BG37" s="372" t="str">
        <f>IF('各会計、関係団体の財政状況及び健全化判断比率'!B35="","",'各会計、関係団体の財政状況及び健全化判断比率'!B35)</f>
        <v>宅地分譲事業特別会計</v>
      </c>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黒川地域行政事務組合：介護事業会計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宮城県市町村職員退職手当組合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宮城県市町村非常勤消防団員補償報償組合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宮城県市町村自治振興センター</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宮城県後期高齢者医療広域連合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18</v>
      </c>
      <c r="BX42" s="373"/>
      <c r="BY42" s="372" t="str">
        <f>IF('各会計、関係団体の財政状況及び健全化判断比率'!B76="","",'各会計、関係団体の財政状況及び健全化判断比率'!B76)</f>
        <v>宮城県後期高齢者医療事業会計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180" t="s">
        <v>536</v>
      </c>
      <c r="D34" s="1180"/>
      <c r="E34" s="1181"/>
      <c r="F34" s="32">
        <v>7.14</v>
      </c>
      <c r="G34" s="33">
        <v>7.9</v>
      </c>
      <c r="H34" s="33">
        <v>9.1199999999999992</v>
      </c>
      <c r="I34" s="33">
        <v>9.16</v>
      </c>
      <c r="J34" s="34">
        <v>10.86</v>
      </c>
      <c r="K34" s="22"/>
      <c r="L34" s="22"/>
      <c r="M34" s="22"/>
      <c r="N34" s="22"/>
      <c r="O34" s="22"/>
      <c r="P34" s="22"/>
    </row>
    <row r="35" spans="1:16" ht="39" customHeight="1" x14ac:dyDescent="0.15">
      <c r="A35" s="22"/>
      <c r="B35" s="35"/>
      <c r="C35" s="1174" t="s">
        <v>537</v>
      </c>
      <c r="D35" s="1175"/>
      <c r="E35" s="1176"/>
      <c r="F35" s="36">
        <v>13.15</v>
      </c>
      <c r="G35" s="37">
        <v>0.5</v>
      </c>
      <c r="H35" s="37">
        <v>12.83</v>
      </c>
      <c r="I35" s="37">
        <v>7.29</v>
      </c>
      <c r="J35" s="38">
        <v>6.97</v>
      </c>
      <c r="K35" s="22"/>
      <c r="L35" s="22"/>
      <c r="M35" s="22"/>
      <c r="N35" s="22"/>
      <c r="O35" s="22"/>
      <c r="P35" s="22"/>
    </row>
    <row r="36" spans="1:16" ht="39" customHeight="1" x14ac:dyDescent="0.15">
      <c r="A36" s="22"/>
      <c r="B36" s="35"/>
      <c r="C36" s="1174" t="s">
        <v>538</v>
      </c>
      <c r="D36" s="1175"/>
      <c r="E36" s="1176"/>
      <c r="F36" s="36" t="s">
        <v>489</v>
      </c>
      <c r="G36" s="37" t="s">
        <v>489</v>
      </c>
      <c r="H36" s="37" t="s">
        <v>489</v>
      </c>
      <c r="I36" s="37" t="s">
        <v>489</v>
      </c>
      <c r="J36" s="38">
        <v>6.21</v>
      </c>
      <c r="K36" s="22"/>
      <c r="L36" s="22"/>
      <c r="M36" s="22"/>
      <c r="N36" s="22"/>
      <c r="O36" s="22"/>
      <c r="P36" s="22"/>
    </row>
    <row r="37" spans="1:16" ht="39" customHeight="1" x14ac:dyDescent="0.15">
      <c r="A37" s="22"/>
      <c r="B37" s="35"/>
      <c r="C37" s="1174" t="s">
        <v>539</v>
      </c>
      <c r="D37" s="1175"/>
      <c r="E37" s="1176"/>
      <c r="F37" s="36">
        <v>2.4</v>
      </c>
      <c r="G37" s="37">
        <v>1.65</v>
      </c>
      <c r="H37" s="37">
        <v>3.85</v>
      </c>
      <c r="I37" s="37">
        <v>2.65</v>
      </c>
      <c r="J37" s="38">
        <v>1.43</v>
      </c>
      <c r="K37" s="22"/>
      <c r="L37" s="22"/>
      <c r="M37" s="22"/>
      <c r="N37" s="22"/>
      <c r="O37" s="22"/>
      <c r="P37" s="22"/>
    </row>
    <row r="38" spans="1:16" ht="39" customHeight="1" x14ac:dyDescent="0.15">
      <c r="A38" s="22"/>
      <c r="B38" s="35"/>
      <c r="C38" s="1174" t="s">
        <v>540</v>
      </c>
      <c r="D38" s="1175"/>
      <c r="E38" s="1176"/>
      <c r="F38" s="36">
        <v>1.22</v>
      </c>
      <c r="G38" s="37">
        <v>0.46</v>
      </c>
      <c r="H38" s="37">
        <v>1.06</v>
      </c>
      <c r="I38" s="37">
        <v>0.9</v>
      </c>
      <c r="J38" s="38">
        <v>0.92</v>
      </c>
      <c r="K38" s="22"/>
      <c r="L38" s="22"/>
      <c r="M38" s="22"/>
      <c r="N38" s="22"/>
      <c r="O38" s="22"/>
      <c r="P38" s="22"/>
    </row>
    <row r="39" spans="1:16" ht="39" customHeight="1" x14ac:dyDescent="0.15">
      <c r="A39" s="22"/>
      <c r="B39" s="35"/>
      <c r="C39" s="1174" t="s">
        <v>541</v>
      </c>
      <c r="D39" s="1175"/>
      <c r="E39" s="1176"/>
      <c r="F39" s="36">
        <v>0.18</v>
      </c>
      <c r="G39" s="37">
        <v>0.5</v>
      </c>
      <c r="H39" s="37">
        <v>0.21</v>
      </c>
      <c r="I39" s="37">
        <v>0.24</v>
      </c>
      <c r="J39" s="38">
        <v>0.23</v>
      </c>
      <c r="K39" s="22"/>
      <c r="L39" s="22"/>
      <c r="M39" s="22"/>
      <c r="N39" s="22"/>
      <c r="O39" s="22"/>
      <c r="P39" s="22"/>
    </row>
    <row r="40" spans="1:16" ht="39" customHeight="1" x14ac:dyDescent="0.15">
      <c r="A40" s="22"/>
      <c r="B40" s="35"/>
      <c r="C40" s="1174" t="s">
        <v>542</v>
      </c>
      <c r="D40" s="1175"/>
      <c r="E40" s="1176"/>
      <c r="F40" s="36">
        <v>0.06</v>
      </c>
      <c r="G40" s="37">
        <v>0.23</v>
      </c>
      <c r="H40" s="37">
        <v>7.0000000000000007E-2</v>
      </c>
      <c r="I40" s="37">
        <v>7.0000000000000007E-2</v>
      </c>
      <c r="J40" s="38">
        <v>0.06</v>
      </c>
      <c r="K40" s="22"/>
      <c r="L40" s="22"/>
      <c r="M40" s="22"/>
      <c r="N40" s="22"/>
      <c r="O40" s="22"/>
      <c r="P40" s="22"/>
    </row>
    <row r="41" spans="1:16" ht="39" customHeight="1" x14ac:dyDescent="0.15">
      <c r="A41" s="22"/>
      <c r="B41" s="35"/>
      <c r="C41" s="1174" t="s">
        <v>543</v>
      </c>
      <c r="D41" s="1175"/>
      <c r="E41" s="1176"/>
      <c r="F41" s="36">
        <v>0.06</v>
      </c>
      <c r="G41" s="37">
        <v>0.05</v>
      </c>
      <c r="H41" s="37">
        <v>0</v>
      </c>
      <c r="I41" s="37">
        <v>0.05</v>
      </c>
      <c r="J41" s="38">
        <v>0.03</v>
      </c>
      <c r="K41" s="22"/>
      <c r="L41" s="22"/>
      <c r="M41" s="22"/>
      <c r="N41" s="22"/>
      <c r="O41" s="22"/>
      <c r="P41" s="22"/>
    </row>
    <row r="42" spans="1:16" ht="39" customHeight="1" x14ac:dyDescent="0.15">
      <c r="A42" s="22"/>
      <c r="B42" s="39"/>
      <c r="C42" s="1174" t="s">
        <v>544</v>
      </c>
      <c r="D42" s="1175"/>
      <c r="E42" s="1176"/>
      <c r="F42" s="36" t="s">
        <v>489</v>
      </c>
      <c r="G42" s="37" t="s">
        <v>489</v>
      </c>
      <c r="H42" s="37" t="s">
        <v>489</v>
      </c>
      <c r="I42" s="37" t="s">
        <v>489</v>
      </c>
      <c r="J42" s="38" t="s">
        <v>489</v>
      </c>
      <c r="K42" s="22"/>
      <c r="L42" s="22"/>
      <c r="M42" s="22"/>
      <c r="N42" s="22"/>
      <c r="O42" s="22"/>
      <c r="P42" s="22"/>
    </row>
    <row r="43" spans="1:16" ht="39" customHeight="1" thickBot="1" x14ac:dyDescent="0.2">
      <c r="A43" s="22"/>
      <c r="B43" s="40"/>
      <c r="C43" s="1177" t="s">
        <v>545</v>
      </c>
      <c r="D43" s="1178"/>
      <c r="E43" s="1179"/>
      <c r="F43" s="41">
        <v>0.02</v>
      </c>
      <c r="G43" s="42">
        <v>0.03</v>
      </c>
      <c r="H43" s="42">
        <v>0.02</v>
      </c>
      <c r="I43" s="42">
        <v>0.02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15">
      <c r="A45" s="48"/>
      <c r="B45" s="1190" t="s">
        <v>11</v>
      </c>
      <c r="C45" s="1191"/>
      <c r="D45" s="58"/>
      <c r="E45" s="1196" t="s">
        <v>12</v>
      </c>
      <c r="F45" s="1196"/>
      <c r="G45" s="1196"/>
      <c r="H45" s="1196"/>
      <c r="I45" s="1196"/>
      <c r="J45" s="1197"/>
      <c r="K45" s="59">
        <v>458</v>
      </c>
      <c r="L45" s="60">
        <v>431</v>
      </c>
      <c r="M45" s="60">
        <v>420</v>
      </c>
      <c r="N45" s="60">
        <v>418</v>
      </c>
      <c r="O45" s="61">
        <v>438</v>
      </c>
      <c r="P45" s="48"/>
      <c r="Q45" s="48"/>
      <c r="R45" s="48"/>
      <c r="S45" s="48"/>
      <c r="T45" s="48"/>
      <c r="U45" s="48"/>
    </row>
    <row r="46" spans="1:21" ht="30.75" customHeight="1" x14ac:dyDescent="0.15">
      <c r="A46" s="48"/>
      <c r="B46" s="1192"/>
      <c r="C46" s="1193"/>
      <c r="D46" s="62"/>
      <c r="E46" s="1184" t="s">
        <v>13</v>
      </c>
      <c r="F46" s="1184"/>
      <c r="G46" s="1184"/>
      <c r="H46" s="1184"/>
      <c r="I46" s="1184"/>
      <c r="J46" s="1185"/>
      <c r="K46" s="63" t="s">
        <v>489</v>
      </c>
      <c r="L46" s="64" t="s">
        <v>489</v>
      </c>
      <c r="M46" s="64" t="s">
        <v>489</v>
      </c>
      <c r="N46" s="64" t="s">
        <v>489</v>
      </c>
      <c r="O46" s="65" t="s">
        <v>489</v>
      </c>
      <c r="P46" s="48"/>
      <c r="Q46" s="48"/>
      <c r="R46" s="48"/>
      <c r="S46" s="48"/>
      <c r="T46" s="48"/>
      <c r="U46" s="48"/>
    </row>
    <row r="47" spans="1:21" ht="30.75" customHeight="1" x14ac:dyDescent="0.15">
      <c r="A47" s="48"/>
      <c r="B47" s="1192"/>
      <c r="C47" s="1193"/>
      <c r="D47" s="62"/>
      <c r="E47" s="1184" t="s">
        <v>14</v>
      </c>
      <c r="F47" s="1184"/>
      <c r="G47" s="1184"/>
      <c r="H47" s="1184"/>
      <c r="I47" s="1184"/>
      <c r="J47" s="1185"/>
      <c r="K47" s="63" t="s">
        <v>489</v>
      </c>
      <c r="L47" s="64" t="s">
        <v>489</v>
      </c>
      <c r="M47" s="64" t="s">
        <v>489</v>
      </c>
      <c r="N47" s="64" t="s">
        <v>489</v>
      </c>
      <c r="O47" s="65" t="s">
        <v>489</v>
      </c>
      <c r="P47" s="48"/>
      <c r="Q47" s="48"/>
      <c r="R47" s="48"/>
      <c r="S47" s="48"/>
      <c r="T47" s="48"/>
      <c r="U47" s="48"/>
    </row>
    <row r="48" spans="1:21" ht="30.75" customHeight="1" x14ac:dyDescent="0.15">
      <c r="A48" s="48"/>
      <c r="B48" s="1192"/>
      <c r="C48" s="1193"/>
      <c r="D48" s="62"/>
      <c r="E48" s="1184" t="s">
        <v>15</v>
      </c>
      <c r="F48" s="1184"/>
      <c r="G48" s="1184"/>
      <c r="H48" s="1184"/>
      <c r="I48" s="1184"/>
      <c r="J48" s="1185"/>
      <c r="K48" s="63">
        <v>183</v>
      </c>
      <c r="L48" s="64">
        <v>176</v>
      </c>
      <c r="M48" s="64">
        <v>170</v>
      </c>
      <c r="N48" s="64">
        <v>168</v>
      </c>
      <c r="O48" s="65">
        <v>172</v>
      </c>
      <c r="P48" s="48"/>
      <c r="Q48" s="48"/>
      <c r="R48" s="48"/>
      <c r="S48" s="48"/>
      <c r="T48" s="48"/>
      <c r="U48" s="48"/>
    </row>
    <row r="49" spans="1:21" ht="30.75" customHeight="1" x14ac:dyDescent="0.15">
      <c r="A49" s="48"/>
      <c r="B49" s="1192"/>
      <c r="C49" s="1193"/>
      <c r="D49" s="62"/>
      <c r="E49" s="1184" t="s">
        <v>16</v>
      </c>
      <c r="F49" s="1184"/>
      <c r="G49" s="1184"/>
      <c r="H49" s="1184"/>
      <c r="I49" s="1184"/>
      <c r="J49" s="1185"/>
      <c r="K49" s="63">
        <v>98</v>
      </c>
      <c r="L49" s="64">
        <v>68</v>
      </c>
      <c r="M49" s="64">
        <v>70</v>
      </c>
      <c r="N49" s="64">
        <v>67</v>
      </c>
      <c r="O49" s="65">
        <v>58</v>
      </c>
      <c r="P49" s="48"/>
      <c r="Q49" s="48"/>
      <c r="R49" s="48"/>
      <c r="S49" s="48"/>
      <c r="T49" s="48"/>
      <c r="U49" s="48"/>
    </row>
    <row r="50" spans="1:21" ht="30.75" customHeight="1" x14ac:dyDescent="0.15">
      <c r="A50" s="48"/>
      <c r="B50" s="1192"/>
      <c r="C50" s="1193"/>
      <c r="D50" s="62"/>
      <c r="E50" s="1184" t="s">
        <v>17</v>
      </c>
      <c r="F50" s="1184"/>
      <c r="G50" s="1184"/>
      <c r="H50" s="1184"/>
      <c r="I50" s="1184"/>
      <c r="J50" s="1185"/>
      <c r="K50" s="63">
        <v>0</v>
      </c>
      <c r="L50" s="64">
        <v>0</v>
      </c>
      <c r="M50" s="64">
        <v>0</v>
      </c>
      <c r="N50" s="64">
        <v>0</v>
      </c>
      <c r="O50" s="65">
        <v>0</v>
      </c>
      <c r="P50" s="48"/>
      <c r="Q50" s="48"/>
      <c r="R50" s="48"/>
      <c r="S50" s="48"/>
      <c r="T50" s="48"/>
      <c r="U50" s="48"/>
    </row>
    <row r="51" spans="1:21" ht="30.75" customHeight="1" x14ac:dyDescent="0.15">
      <c r="A51" s="48"/>
      <c r="B51" s="1194"/>
      <c r="C51" s="1195"/>
      <c r="D51" s="66"/>
      <c r="E51" s="1184" t="s">
        <v>18</v>
      </c>
      <c r="F51" s="1184"/>
      <c r="G51" s="1184"/>
      <c r="H51" s="1184"/>
      <c r="I51" s="1184"/>
      <c r="J51" s="1185"/>
      <c r="K51" s="63" t="s">
        <v>489</v>
      </c>
      <c r="L51" s="64" t="s">
        <v>489</v>
      </c>
      <c r="M51" s="64" t="s">
        <v>489</v>
      </c>
      <c r="N51" s="64" t="s">
        <v>489</v>
      </c>
      <c r="O51" s="65" t="s">
        <v>489</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392</v>
      </c>
      <c r="L52" s="64">
        <v>398</v>
      </c>
      <c r="M52" s="64">
        <v>398</v>
      </c>
      <c r="N52" s="64">
        <v>411</v>
      </c>
      <c r="O52" s="65">
        <v>404</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347</v>
      </c>
      <c r="L53" s="69">
        <v>277</v>
      </c>
      <c r="M53" s="69">
        <v>262</v>
      </c>
      <c r="N53" s="69">
        <v>242</v>
      </c>
      <c r="O53" s="70">
        <v>264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528</v>
      </c>
      <c r="J40" s="79" t="s">
        <v>529</v>
      </c>
      <c r="K40" s="79" t="s">
        <v>530</v>
      </c>
      <c r="L40" s="79" t="s">
        <v>531</v>
      </c>
      <c r="M40" s="80" t="s">
        <v>532</v>
      </c>
    </row>
    <row r="41" spans="2:13" ht="27.75" customHeight="1" x14ac:dyDescent="0.15">
      <c r="B41" s="1210" t="s">
        <v>24</v>
      </c>
      <c r="C41" s="1211"/>
      <c r="D41" s="81"/>
      <c r="E41" s="1212" t="s">
        <v>25</v>
      </c>
      <c r="F41" s="1212"/>
      <c r="G41" s="1212"/>
      <c r="H41" s="1213"/>
      <c r="I41" s="82">
        <v>4416</v>
      </c>
      <c r="J41" s="83">
        <v>4370</v>
      </c>
      <c r="K41" s="83">
        <v>4409</v>
      </c>
      <c r="L41" s="83">
        <v>4335</v>
      </c>
      <c r="M41" s="84">
        <v>4277</v>
      </c>
    </row>
    <row r="42" spans="2:13" ht="27.75" customHeight="1" x14ac:dyDescent="0.15">
      <c r="B42" s="1200"/>
      <c r="C42" s="1201"/>
      <c r="D42" s="85"/>
      <c r="E42" s="1204" t="s">
        <v>26</v>
      </c>
      <c r="F42" s="1204"/>
      <c r="G42" s="1204"/>
      <c r="H42" s="1205"/>
      <c r="I42" s="86" t="s">
        <v>489</v>
      </c>
      <c r="J42" s="87" t="s">
        <v>489</v>
      </c>
      <c r="K42" s="87" t="s">
        <v>489</v>
      </c>
      <c r="L42" s="87" t="s">
        <v>489</v>
      </c>
      <c r="M42" s="88" t="s">
        <v>489</v>
      </c>
    </row>
    <row r="43" spans="2:13" ht="27.75" customHeight="1" x14ac:dyDescent="0.15">
      <c r="B43" s="1200"/>
      <c r="C43" s="1201"/>
      <c r="D43" s="85"/>
      <c r="E43" s="1204" t="s">
        <v>27</v>
      </c>
      <c r="F43" s="1204"/>
      <c r="G43" s="1204"/>
      <c r="H43" s="1205"/>
      <c r="I43" s="86">
        <v>2114</v>
      </c>
      <c r="J43" s="87">
        <v>2073</v>
      </c>
      <c r="K43" s="87">
        <v>1978</v>
      </c>
      <c r="L43" s="87">
        <v>1778</v>
      </c>
      <c r="M43" s="88">
        <v>1631</v>
      </c>
    </row>
    <row r="44" spans="2:13" ht="27.75" customHeight="1" x14ac:dyDescent="0.15">
      <c r="B44" s="1200"/>
      <c r="C44" s="1201"/>
      <c r="D44" s="85"/>
      <c r="E44" s="1204" t="s">
        <v>28</v>
      </c>
      <c r="F44" s="1204"/>
      <c r="G44" s="1204"/>
      <c r="H44" s="1205"/>
      <c r="I44" s="86">
        <v>643</v>
      </c>
      <c r="J44" s="87">
        <v>572</v>
      </c>
      <c r="K44" s="87">
        <v>517</v>
      </c>
      <c r="L44" s="87">
        <v>462</v>
      </c>
      <c r="M44" s="88">
        <v>433</v>
      </c>
    </row>
    <row r="45" spans="2:13" ht="27.75" customHeight="1" x14ac:dyDescent="0.15">
      <c r="B45" s="1200"/>
      <c r="C45" s="1201"/>
      <c r="D45" s="85"/>
      <c r="E45" s="1204" t="s">
        <v>29</v>
      </c>
      <c r="F45" s="1204"/>
      <c r="G45" s="1204"/>
      <c r="H45" s="1205"/>
      <c r="I45" s="86">
        <v>990</v>
      </c>
      <c r="J45" s="87">
        <v>973</v>
      </c>
      <c r="K45" s="87">
        <v>933</v>
      </c>
      <c r="L45" s="87">
        <v>869</v>
      </c>
      <c r="M45" s="88">
        <v>839</v>
      </c>
    </row>
    <row r="46" spans="2:13" ht="27.75" customHeight="1" x14ac:dyDescent="0.15">
      <c r="B46" s="1200"/>
      <c r="C46" s="1201"/>
      <c r="D46" s="85"/>
      <c r="E46" s="1204" t="s">
        <v>30</v>
      </c>
      <c r="F46" s="1204"/>
      <c r="G46" s="1204"/>
      <c r="H46" s="1205"/>
      <c r="I46" s="86" t="s">
        <v>489</v>
      </c>
      <c r="J46" s="87" t="s">
        <v>489</v>
      </c>
      <c r="K46" s="87" t="s">
        <v>489</v>
      </c>
      <c r="L46" s="87" t="s">
        <v>489</v>
      </c>
      <c r="M46" s="88" t="s">
        <v>489</v>
      </c>
    </row>
    <row r="47" spans="2:13" ht="27.75" customHeight="1" x14ac:dyDescent="0.15">
      <c r="B47" s="1200"/>
      <c r="C47" s="1201"/>
      <c r="D47" s="85"/>
      <c r="E47" s="1204" t="s">
        <v>31</v>
      </c>
      <c r="F47" s="1204"/>
      <c r="G47" s="1204"/>
      <c r="H47" s="1205"/>
      <c r="I47" s="86" t="s">
        <v>489</v>
      </c>
      <c r="J47" s="87" t="s">
        <v>489</v>
      </c>
      <c r="K47" s="87" t="s">
        <v>489</v>
      </c>
      <c r="L47" s="87" t="s">
        <v>489</v>
      </c>
      <c r="M47" s="88" t="s">
        <v>489</v>
      </c>
    </row>
    <row r="48" spans="2:13" ht="27.75" customHeight="1" x14ac:dyDescent="0.15">
      <c r="B48" s="1202"/>
      <c r="C48" s="1203"/>
      <c r="D48" s="85"/>
      <c r="E48" s="1204" t="s">
        <v>32</v>
      </c>
      <c r="F48" s="1204"/>
      <c r="G48" s="1204"/>
      <c r="H48" s="1205"/>
      <c r="I48" s="86" t="s">
        <v>489</v>
      </c>
      <c r="J48" s="87" t="s">
        <v>489</v>
      </c>
      <c r="K48" s="87" t="s">
        <v>489</v>
      </c>
      <c r="L48" s="87" t="s">
        <v>489</v>
      </c>
      <c r="M48" s="88" t="s">
        <v>489</v>
      </c>
    </row>
    <row r="49" spans="2:13" ht="27.75" customHeight="1" x14ac:dyDescent="0.15">
      <c r="B49" s="1198" t="s">
        <v>33</v>
      </c>
      <c r="C49" s="1199"/>
      <c r="D49" s="89"/>
      <c r="E49" s="1204" t="s">
        <v>34</v>
      </c>
      <c r="F49" s="1204"/>
      <c r="G49" s="1204"/>
      <c r="H49" s="1205"/>
      <c r="I49" s="86">
        <v>2176</v>
      </c>
      <c r="J49" s="87">
        <v>2548</v>
      </c>
      <c r="K49" s="87">
        <v>2510</v>
      </c>
      <c r="L49" s="87">
        <v>2860</v>
      </c>
      <c r="M49" s="88">
        <v>2826</v>
      </c>
    </row>
    <row r="50" spans="2:13" ht="27.75" customHeight="1" x14ac:dyDescent="0.15">
      <c r="B50" s="1200"/>
      <c r="C50" s="1201"/>
      <c r="D50" s="85"/>
      <c r="E50" s="1204" t="s">
        <v>35</v>
      </c>
      <c r="F50" s="1204"/>
      <c r="G50" s="1204"/>
      <c r="H50" s="1205"/>
      <c r="I50" s="86">
        <v>277</v>
      </c>
      <c r="J50" s="87">
        <v>369</v>
      </c>
      <c r="K50" s="87">
        <v>377</v>
      </c>
      <c r="L50" s="87">
        <v>350</v>
      </c>
      <c r="M50" s="88">
        <v>312</v>
      </c>
    </row>
    <row r="51" spans="2:13" ht="27.75" customHeight="1" x14ac:dyDescent="0.15">
      <c r="B51" s="1202"/>
      <c r="C51" s="1203"/>
      <c r="D51" s="85"/>
      <c r="E51" s="1204" t="s">
        <v>36</v>
      </c>
      <c r="F51" s="1204"/>
      <c r="G51" s="1204"/>
      <c r="H51" s="1205"/>
      <c r="I51" s="86">
        <v>4007</v>
      </c>
      <c r="J51" s="87">
        <v>3984</v>
      </c>
      <c r="K51" s="87">
        <v>3960</v>
      </c>
      <c r="L51" s="87">
        <v>3953</v>
      </c>
      <c r="M51" s="88">
        <v>3802</v>
      </c>
    </row>
    <row r="52" spans="2:13" ht="27.75" customHeight="1" thickBot="1" x14ac:dyDescent="0.2">
      <c r="B52" s="1206" t="s">
        <v>37</v>
      </c>
      <c r="C52" s="1207"/>
      <c r="D52" s="90"/>
      <c r="E52" s="1208" t="s">
        <v>38</v>
      </c>
      <c r="F52" s="1208"/>
      <c r="G52" s="1208"/>
      <c r="H52" s="1209"/>
      <c r="I52" s="91">
        <v>1703</v>
      </c>
      <c r="J52" s="92">
        <v>1088</v>
      </c>
      <c r="K52" s="92">
        <v>989</v>
      </c>
      <c r="L52" s="92">
        <v>279</v>
      </c>
      <c r="M52" s="93">
        <v>240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564</v>
      </c>
      <c r="I42" s="352"/>
      <c r="J42" s="352"/>
      <c r="K42" s="352"/>
      <c r="L42" s="244"/>
      <c r="M42" s="244"/>
      <c r="N42" s="244"/>
      <c r="O42" s="244"/>
    </row>
    <row r="43" spans="2:17" x14ac:dyDescent="0.15">
      <c r="B43" s="248"/>
      <c r="C43" s="244"/>
      <c r="D43" s="244"/>
      <c r="E43" s="244"/>
      <c r="F43" s="244"/>
      <c r="G43" s="1250"/>
      <c r="H43" s="1227"/>
      <c r="I43" s="1227"/>
      <c r="J43" s="1227"/>
      <c r="K43" s="1227"/>
      <c r="L43" s="1227"/>
      <c r="M43" s="1227"/>
      <c r="N43" s="1227"/>
      <c r="O43" s="1228"/>
    </row>
    <row r="44" spans="2:17" x14ac:dyDescent="0.15">
      <c r="B44" s="248"/>
      <c r="C44" s="244"/>
      <c r="D44" s="244"/>
      <c r="E44" s="244"/>
      <c r="F44" s="244"/>
      <c r="G44" s="1229"/>
      <c r="H44" s="1230"/>
      <c r="I44" s="1230"/>
      <c r="J44" s="1230"/>
      <c r="K44" s="1230"/>
      <c r="L44" s="1230"/>
      <c r="M44" s="1230"/>
      <c r="N44" s="1230"/>
      <c r="O44" s="1231"/>
    </row>
    <row r="45" spans="2:17" x14ac:dyDescent="0.15">
      <c r="B45" s="248"/>
      <c r="C45" s="244"/>
      <c r="D45" s="244"/>
      <c r="E45" s="244"/>
      <c r="F45" s="244"/>
      <c r="G45" s="1229"/>
      <c r="H45" s="1230"/>
      <c r="I45" s="1230"/>
      <c r="J45" s="1230"/>
      <c r="K45" s="1230"/>
      <c r="L45" s="1230"/>
      <c r="M45" s="1230"/>
      <c r="N45" s="1230"/>
      <c r="O45" s="1231"/>
    </row>
    <row r="46" spans="2:17" x14ac:dyDescent="0.15">
      <c r="B46" s="248"/>
      <c r="C46" s="244"/>
      <c r="D46" s="244"/>
      <c r="E46" s="244"/>
      <c r="F46" s="244"/>
      <c r="G46" s="1229"/>
      <c r="H46" s="1230"/>
      <c r="I46" s="1230"/>
      <c r="J46" s="1230"/>
      <c r="K46" s="1230"/>
      <c r="L46" s="1230"/>
      <c r="M46" s="1230"/>
      <c r="N46" s="1230"/>
      <c r="O46" s="1231"/>
    </row>
    <row r="47" spans="2:17" x14ac:dyDescent="0.15">
      <c r="B47" s="248"/>
      <c r="C47" s="244"/>
      <c r="D47" s="244"/>
      <c r="E47" s="244"/>
      <c r="F47" s="244"/>
      <c r="G47" s="1232"/>
      <c r="H47" s="1233"/>
      <c r="I47" s="1233"/>
      <c r="J47" s="1233"/>
      <c r="K47" s="1233"/>
      <c r="L47" s="1233"/>
      <c r="M47" s="1233"/>
      <c r="N47" s="1233"/>
      <c r="O47" s="1234"/>
    </row>
    <row r="48" spans="2:17" x14ac:dyDescent="0.15">
      <c r="B48" s="248"/>
      <c r="C48" s="244"/>
      <c r="D48" s="244"/>
      <c r="E48" s="244"/>
      <c r="F48" s="244"/>
      <c r="G48" s="244"/>
      <c r="H48" s="353"/>
      <c r="I48" s="353"/>
      <c r="J48" s="353"/>
    </row>
    <row r="49" spans="1:17" x14ac:dyDescent="0.15">
      <c r="B49" s="248"/>
      <c r="C49" s="244"/>
      <c r="D49" s="244"/>
      <c r="E49" s="244"/>
      <c r="F49" s="244"/>
      <c r="G49" s="243" t="s">
        <v>565</v>
      </c>
    </row>
    <row r="50" spans="1:17" x14ac:dyDescent="0.15">
      <c r="B50" s="248"/>
      <c r="C50" s="244"/>
      <c r="D50" s="244"/>
      <c r="E50" s="244"/>
      <c r="F50" s="244"/>
      <c r="G50" s="1235"/>
      <c r="H50" s="1236"/>
      <c r="I50" s="1236"/>
      <c r="J50" s="1237"/>
      <c r="K50" s="354" t="s">
        <v>528</v>
      </c>
      <c r="L50" s="354" t="s">
        <v>529</v>
      </c>
      <c r="M50" s="354" t="s">
        <v>530</v>
      </c>
      <c r="N50" s="354" t="s">
        <v>531</v>
      </c>
      <c r="O50" s="354" t="s">
        <v>532</v>
      </c>
    </row>
    <row r="51" spans="1:17" x14ac:dyDescent="0.15">
      <c r="B51" s="248"/>
      <c r="C51" s="244"/>
      <c r="D51" s="244"/>
      <c r="E51" s="244"/>
      <c r="F51" s="244"/>
      <c r="G51" s="1238" t="s">
        <v>566</v>
      </c>
      <c r="H51" s="1239"/>
      <c r="I51" s="1244" t="s">
        <v>567</v>
      </c>
      <c r="J51" s="1244"/>
      <c r="K51" s="1248"/>
      <c r="L51" s="1248"/>
      <c r="M51" s="1248"/>
      <c r="N51" s="1248"/>
      <c r="O51" s="1248"/>
    </row>
    <row r="52" spans="1:17" x14ac:dyDescent="0.15">
      <c r="B52" s="248"/>
      <c r="C52" s="244"/>
      <c r="D52" s="244"/>
      <c r="E52" s="244"/>
      <c r="F52" s="244"/>
      <c r="G52" s="1240"/>
      <c r="H52" s="1241"/>
      <c r="I52" s="1245"/>
      <c r="J52" s="1245"/>
      <c r="K52" s="1214"/>
      <c r="L52" s="1214"/>
      <c r="M52" s="1214"/>
      <c r="N52" s="1214"/>
      <c r="O52" s="1214"/>
    </row>
    <row r="53" spans="1:17" x14ac:dyDescent="0.15">
      <c r="A53" s="355"/>
      <c r="B53" s="248"/>
      <c r="C53" s="244"/>
      <c r="D53" s="244"/>
      <c r="E53" s="244"/>
      <c r="F53" s="244"/>
      <c r="G53" s="1240"/>
      <c r="H53" s="1241"/>
      <c r="I53" s="1224" t="s">
        <v>568</v>
      </c>
      <c r="J53" s="1224"/>
      <c r="K53" s="1249"/>
      <c r="L53" s="1249"/>
      <c r="M53" s="1249"/>
      <c r="N53" s="1249"/>
      <c r="O53" s="1249"/>
    </row>
    <row r="54" spans="1:17" x14ac:dyDescent="0.15">
      <c r="A54" s="355"/>
      <c r="B54" s="248"/>
      <c r="C54" s="244"/>
      <c r="D54" s="244"/>
      <c r="E54" s="244"/>
      <c r="F54" s="244"/>
      <c r="G54" s="1242"/>
      <c r="H54" s="1243"/>
      <c r="I54" s="1224"/>
      <c r="J54" s="1224"/>
      <c r="K54" s="1247"/>
      <c r="L54" s="1247"/>
      <c r="M54" s="1247"/>
      <c r="N54" s="1247"/>
      <c r="O54" s="1247"/>
    </row>
    <row r="55" spans="1:17" x14ac:dyDescent="0.15">
      <c r="A55" s="355"/>
      <c r="B55" s="248"/>
      <c r="C55" s="244"/>
      <c r="D55" s="244"/>
      <c r="E55" s="244"/>
      <c r="F55" s="244"/>
      <c r="G55" s="1218" t="s">
        <v>569</v>
      </c>
      <c r="H55" s="1219"/>
      <c r="I55" s="1224" t="s">
        <v>567</v>
      </c>
      <c r="J55" s="1224"/>
      <c r="K55" s="1248"/>
      <c r="L55" s="1248"/>
      <c r="M55" s="1248"/>
      <c r="N55" s="1248"/>
      <c r="O55" s="1248"/>
    </row>
    <row r="56" spans="1:17" x14ac:dyDescent="0.15">
      <c r="A56" s="355"/>
      <c r="B56" s="248"/>
      <c r="C56" s="244"/>
      <c r="D56" s="244"/>
      <c r="E56" s="244"/>
      <c r="F56" s="244"/>
      <c r="G56" s="1220"/>
      <c r="H56" s="1221"/>
      <c r="I56" s="1224"/>
      <c r="J56" s="1224"/>
      <c r="K56" s="1214"/>
      <c r="L56" s="1214"/>
      <c r="M56" s="1214"/>
      <c r="N56" s="1214"/>
      <c r="O56" s="1214"/>
    </row>
    <row r="57" spans="1:17" s="355" customFormat="1" x14ac:dyDescent="0.15">
      <c r="B57" s="356"/>
      <c r="C57" s="352"/>
      <c r="D57" s="352"/>
      <c r="E57" s="352"/>
      <c r="F57" s="352"/>
      <c r="G57" s="1220"/>
      <c r="H57" s="1221"/>
      <c r="I57" s="1216" t="s">
        <v>568</v>
      </c>
      <c r="J57" s="1216"/>
      <c r="K57" s="1249"/>
      <c r="L57" s="1249"/>
      <c r="M57" s="1249"/>
      <c r="N57" s="1249"/>
      <c r="O57" s="1249"/>
      <c r="P57" s="357"/>
      <c r="Q57" s="356"/>
    </row>
    <row r="58" spans="1:17" s="355" customFormat="1" x14ac:dyDescent="0.15">
      <c r="A58" s="243"/>
      <c r="B58" s="356"/>
      <c r="C58" s="352"/>
      <c r="D58" s="352"/>
      <c r="E58" s="352"/>
      <c r="F58" s="352"/>
      <c r="G58" s="1222"/>
      <c r="H58" s="1223"/>
      <c r="I58" s="1216"/>
      <c r="J58" s="1216"/>
      <c r="K58" s="1247"/>
      <c r="L58" s="1247"/>
      <c r="M58" s="1247"/>
      <c r="N58" s="1247"/>
      <c r="O58" s="1247"/>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570</v>
      </c>
      <c r="C63" s="244"/>
      <c r="D63" s="244"/>
      <c r="E63" s="244"/>
      <c r="F63" s="244"/>
      <c r="G63" s="244"/>
      <c r="H63" s="244"/>
      <c r="I63" s="244"/>
      <c r="J63" s="244"/>
      <c r="K63" s="244"/>
      <c r="L63" s="244"/>
      <c r="M63" s="244"/>
      <c r="N63" s="244"/>
      <c r="O63" s="244"/>
    </row>
    <row r="64" spans="1:17" x14ac:dyDescent="0.15">
      <c r="B64" s="248"/>
      <c r="C64" s="244"/>
      <c r="D64" s="244"/>
      <c r="E64" s="244"/>
      <c r="F64" s="244"/>
      <c r="G64" s="351" t="s">
        <v>564</v>
      </c>
      <c r="I64" s="352"/>
      <c r="J64" s="352"/>
      <c r="K64" s="352"/>
      <c r="L64" s="244"/>
      <c r="M64" s="244"/>
      <c r="N64" s="244"/>
      <c r="O64" s="244"/>
    </row>
    <row r="65" spans="2:30" x14ac:dyDescent="0.15">
      <c r="B65" s="248"/>
      <c r="C65" s="244"/>
      <c r="D65" s="244"/>
      <c r="E65" s="244"/>
      <c r="F65" s="244"/>
      <c r="G65" s="1226" t="s">
        <v>573</v>
      </c>
      <c r="H65" s="1227"/>
      <c r="I65" s="1227"/>
      <c r="J65" s="1227"/>
      <c r="K65" s="1227"/>
      <c r="L65" s="1227"/>
      <c r="M65" s="1227"/>
      <c r="N65" s="1227"/>
      <c r="O65" s="1228"/>
    </row>
    <row r="66" spans="2:30" x14ac:dyDescent="0.15">
      <c r="B66" s="248"/>
      <c r="C66" s="244"/>
      <c r="D66" s="244"/>
      <c r="E66" s="244"/>
      <c r="F66" s="244"/>
      <c r="G66" s="1229"/>
      <c r="H66" s="1230"/>
      <c r="I66" s="1230"/>
      <c r="J66" s="1230"/>
      <c r="K66" s="1230"/>
      <c r="L66" s="1230"/>
      <c r="M66" s="1230"/>
      <c r="N66" s="1230"/>
      <c r="O66" s="1231"/>
    </row>
    <row r="67" spans="2:30" x14ac:dyDescent="0.15">
      <c r="B67" s="248"/>
      <c r="C67" s="244"/>
      <c r="D67" s="244"/>
      <c r="E67" s="244"/>
      <c r="F67" s="244"/>
      <c r="G67" s="1229"/>
      <c r="H67" s="1230"/>
      <c r="I67" s="1230"/>
      <c r="J67" s="1230"/>
      <c r="K67" s="1230"/>
      <c r="L67" s="1230"/>
      <c r="M67" s="1230"/>
      <c r="N67" s="1230"/>
      <c r="O67" s="1231"/>
    </row>
    <row r="68" spans="2:30" x14ac:dyDescent="0.15">
      <c r="B68" s="248"/>
      <c r="C68" s="244"/>
      <c r="D68" s="244"/>
      <c r="E68" s="244"/>
      <c r="F68" s="244"/>
      <c r="G68" s="1229"/>
      <c r="H68" s="1230"/>
      <c r="I68" s="1230"/>
      <c r="J68" s="1230"/>
      <c r="K68" s="1230"/>
      <c r="L68" s="1230"/>
      <c r="M68" s="1230"/>
      <c r="N68" s="1230"/>
      <c r="O68" s="1231"/>
    </row>
    <row r="69" spans="2:30" x14ac:dyDescent="0.15">
      <c r="B69" s="248"/>
      <c r="C69" s="244"/>
      <c r="D69" s="244"/>
      <c r="E69" s="244"/>
      <c r="F69" s="244"/>
      <c r="G69" s="1232"/>
      <c r="H69" s="1233"/>
      <c r="I69" s="1233"/>
      <c r="J69" s="1233"/>
      <c r="K69" s="1233"/>
      <c r="L69" s="1233"/>
      <c r="M69" s="1233"/>
      <c r="N69" s="1233"/>
      <c r="O69" s="1234"/>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571</v>
      </c>
      <c r="I71" s="368"/>
      <c r="J71" s="364"/>
      <c r="K71" s="364"/>
      <c r="L71" s="365"/>
      <c r="M71" s="364"/>
      <c r="N71" s="365"/>
      <c r="O71" s="366"/>
    </row>
    <row r="72" spans="2:30" x14ac:dyDescent="0.15">
      <c r="B72" s="248"/>
      <c r="C72" s="244"/>
      <c r="D72" s="244"/>
      <c r="E72" s="244"/>
      <c r="F72" s="244"/>
      <c r="G72" s="1235"/>
      <c r="H72" s="1236"/>
      <c r="I72" s="1236"/>
      <c r="J72" s="1237"/>
      <c r="K72" s="354" t="s">
        <v>528</v>
      </c>
      <c r="L72" s="354" t="s">
        <v>529</v>
      </c>
      <c r="M72" s="354" t="s">
        <v>530</v>
      </c>
      <c r="N72" s="354" t="s">
        <v>531</v>
      </c>
      <c r="O72" s="354" t="s">
        <v>532</v>
      </c>
    </row>
    <row r="73" spans="2:30" x14ac:dyDescent="0.15">
      <c r="B73" s="248"/>
      <c r="C73" s="244"/>
      <c r="D73" s="244"/>
      <c r="E73" s="244"/>
      <c r="F73" s="244"/>
      <c r="G73" s="1238" t="s">
        <v>566</v>
      </c>
      <c r="H73" s="1239"/>
      <c r="I73" s="1244" t="s">
        <v>567</v>
      </c>
      <c r="J73" s="1244"/>
      <c r="K73" s="1225">
        <v>65.5</v>
      </c>
      <c r="L73" s="1225">
        <v>41.8</v>
      </c>
      <c r="M73" s="1214">
        <v>37.299999999999997</v>
      </c>
      <c r="N73" s="1214">
        <v>10.7</v>
      </c>
      <c r="O73" s="1214">
        <v>9.1</v>
      </c>
      <c r="S73" s="243">
        <v>9.9</v>
      </c>
    </row>
    <row r="74" spans="2:30" x14ac:dyDescent="0.15">
      <c r="B74" s="248"/>
      <c r="C74" s="244"/>
      <c r="D74" s="244"/>
      <c r="E74" s="244"/>
      <c r="F74" s="244"/>
      <c r="G74" s="1240"/>
      <c r="H74" s="1241"/>
      <c r="I74" s="1245"/>
      <c r="J74" s="1245"/>
      <c r="K74" s="1225"/>
      <c r="L74" s="1225"/>
      <c r="M74" s="1214"/>
      <c r="N74" s="1214"/>
      <c r="O74" s="1214"/>
    </row>
    <row r="75" spans="2:30" x14ac:dyDescent="0.15">
      <c r="B75" s="248"/>
      <c r="C75" s="244"/>
      <c r="D75" s="244"/>
      <c r="E75" s="244"/>
      <c r="F75" s="244"/>
      <c r="G75" s="1240"/>
      <c r="H75" s="1241"/>
      <c r="I75" s="1224" t="s">
        <v>572</v>
      </c>
      <c r="J75" s="1224"/>
      <c r="K75" s="1246">
        <v>13.5</v>
      </c>
      <c r="L75" s="1246">
        <v>12.3</v>
      </c>
      <c r="M75" s="1246">
        <v>11.3</v>
      </c>
      <c r="N75" s="1246">
        <v>9.9</v>
      </c>
      <c r="O75" s="1246">
        <v>9.6999999999999993</v>
      </c>
      <c r="U75" s="243">
        <v>81.2</v>
      </c>
      <c r="W75" s="243">
        <v>87.2</v>
      </c>
      <c r="Y75" s="243">
        <v>99.8</v>
      </c>
      <c r="AA75" s="243">
        <v>109.5</v>
      </c>
      <c r="AC75" s="243">
        <v>115.2</v>
      </c>
    </row>
    <row r="76" spans="2:30" x14ac:dyDescent="0.15">
      <c r="B76" s="248"/>
      <c r="C76" s="244"/>
      <c r="D76" s="244"/>
      <c r="E76" s="244"/>
      <c r="F76" s="244"/>
      <c r="G76" s="1242"/>
      <c r="H76" s="1243"/>
      <c r="I76" s="1224"/>
      <c r="J76" s="1224"/>
      <c r="K76" s="1247"/>
      <c r="L76" s="1247"/>
      <c r="M76" s="1247"/>
      <c r="N76" s="1247"/>
      <c r="O76" s="1247"/>
    </row>
    <row r="77" spans="2:30" x14ac:dyDescent="0.15">
      <c r="B77" s="248"/>
      <c r="C77" s="244"/>
      <c r="D77" s="244"/>
      <c r="E77" s="244"/>
      <c r="F77" s="244"/>
      <c r="G77" s="1218" t="s">
        <v>569</v>
      </c>
      <c r="H77" s="1219"/>
      <c r="I77" s="1224" t="s">
        <v>567</v>
      </c>
      <c r="J77" s="1224"/>
      <c r="K77" s="1225">
        <v>38.6</v>
      </c>
      <c r="L77" s="1225">
        <v>28.4</v>
      </c>
      <c r="M77" s="1214">
        <v>20.5</v>
      </c>
      <c r="N77" s="1214">
        <v>17.899999999999999</v>
      </c>
      <c r="O77" s="1214">
        <v>27</v>
      </c>
      <c r="R77" s="243">
        <v>12.3</v>
      </c>
      <c r="T77" s="243">
        <v>11.1</v>
      </c>
    </row>
    <row r="78" spans="2:30" x14ac:dyDescent="0.15">
      <c r="B78" s="248"/>
      <c r="C78" s="244"/>
      <c r="D78" s="244"/>
      <c r="E78" s="244"/>
      <c r="F78" s="244"/>
      <c r="G78" s="1220"/>
      <c r="H78" s="1221"/>
      <c r="I78" s="1224"/>
      <c r="J78" s="1224"/>
      <c r="K78" s="1225"/>
      <c r="L78" s="1225"/>
      <c r="M78" s="1214"/>
      <c r="N78" s="1214"/>
      <c r="O78" s="1214"/>
    </row>
    <row r="79" spans="2:30" x14ac:dyDescent="0.15">
      <c r="B79" s="248"/>
      <c r="C79" s="244"/>
      <c r="D79" s="244"/>
      <c r="E79" s="244"/>
      <c r="F79" s="244"/>
      <c r="G79" s="1220"/>
      <c r="H79" s="1221"/>
      <c r="I79" s="1215" t="s">
        <v>572</v>
      </c>
      <c r="J79" s="1216"/>
      <c r="K79" s="1217">
        <v>12.6</v>
      </c>
      <c r="L79" s="1217">
        <v>11.4</v>
      </c>
      <c r="M79" s="1217">
        <v>10.5</v>
      </c>
      <c r="N79" s="1217">
        <v>9.5</v>
      </c>
      <c r="O79" s="1217">
        <v>8.6999999999999993</v>
      </c>
      <c r="V79" s="243">
        <v>53.5</v>
      </c>
      <c r="X79" s="243">
        <v>48.2</v>
      </c>
      <c r="Z79" s="243">
        <v>34.200000000000003</v>
      </c>
      <c r="AB79" s="243">
        <v>30.3</v>
      </c>
      <c r="AD79" s="243">
        <v>28.9</v>
      </c>
    </row>
    <row r="80" spans="2:30" x14ac:dyDescent="0.15">
      <c r="B80" s="248"/>
      <c r="C80" s="244"/>
      <c r="D80" s="244"/>
      <c r="E80" s="244"/>
      <c r="F80" s="244"/>
      <c r="G80" s="1222"/>
      <c r="H80" s="1223"/>
      <c r="I80" s="1216"/>
      <c r="J80" s="1216"/>
      <c r="K80" s="1217"/>
      <c r="L80" s="1217"/>
      <c r="M80" s="1217"/>
      <c r="N80" s="1217"/>
      <c r="O80" s="1217"/>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527</v>
      </c>
      <c r="G2" s="111"/>
      <c r="H2" s="112"/>
    </row>
    <row r="3" spans="1:8" x14ac:dyDescent="0.15">
      <c r="A3" s="108" t="s">
        <v>520</v>
      </c>
      <c r="B3" s="113"/>
      <c r="C3" s="114"/>
      <c r="D3" s="115">
        <v>129071</v>
      </c>
      <c r="E3" s="116"/>
      <c r="F3" s="117">
        <v>92021</v>
      </c>
      <c r="G3" s="118"/>
      <c r="H3" s="119"/>
    </row>
    <row r="4" spans="1:8" x14ac:dyDescent="0.15">
      <c r="A4" s="120"/>
      <c r="B4" s="121"/>
      <c r="C4" s="122"/>
      <c r="D4" s="123">
        <v>32255</v>
      </c>
      <c r="E4" s="124"/>
      <c r="F4" s="125">
        <v>52579</v>
      </c>
      <c r="G4" s="126"/>
      <c r="H4" s="127"/>
    </row>
    <row r="5" spans="1:8" x14ac:dyDescent="0.15">
      <c r="A5" s="108" t="s">
        <v>522</v>
      </c>
      <c r="B5" s="113"/>
      <c r="C5" s="114"/>
      <c r="D5" s="115">
        <v>52275</v>
      </c>
      <c r="E5" s="116"/>
      <c r="F5" s="117">
        <v>94828</v>
      </c>
      <c r="G5" s="118"/>
      <c r="H5" s="119"/>
    </row>
    <row r="6" spans="1:8" x14ac:dyDescent="0.15">
      <c r="A6" s="120"/>
      <c r="B6" s="121"/>
      <c r="C6" s="122"/>
      <c r="D6" s="123">
        <v>11818</v>
      </c>
      <c r="E6" s="124"/>
      <c r="F6" s="125">
        <v>55133</v>
      </c>
      <c r="G6" s="126"/>
      <c r="H6" s="127"/>
    </row>
    <row r="7" spans="1:8" x14ac:dyDescent="0.15">
      <c r="A7" s="108" t="s">
        <v>523</v>
      </c>
      <c r="B7" s="113"/>
      <c r="C7" s="114"/>
      <c r="D7" s="115">
        <v>86352</v>
      </c>
      <c r="E7" s="116"/>
      <c r="F7" s="117">
        <v>119674</v>
      </c>
      <c r="G7" s="118"/>
      <c r="H7" s="119"/>
    </row>
    <row r="8" spans="1:8" x14ac:dyDescent="0.15">
      <c r="A8" s="120"/>
      <c r="B8" s="121"/>
      <c r="C8" s="122"/>
      <c r="D8" s="123">
        <v>22534</v>
      </c>
      <c r="E8" s="124"/>
      <c r="F8" s="125">
        <v>57803</v>
      </c>
      <c r="G8" s="126"/>
      <c r="H8" s="127"/>
    </row>
    <row r="9" spans="1:8" x14ac:dyDescent="0.15">
      <c r="A9" s="108" t="s">
        <v>524</v>
      </c>
      <c r="B9" s="113"/>
      <c r="C9" s="114"/>
      <c r="D9" s="115">
        <v>49029</v>
      </c>
      <c r="E9" s="116"/>
      <c r="F9" s="117">
        <v>119685</v>
      </c>
      <c r="G9" s="118"/>
      <c r="H9" s="119"/>
    </row>
    <row r="10" spans="1:8" x14ac:dyDescent="0.15">
      <c r="A10" s="120"/>
      <c r="B10" s="121"/>
      <c r="C10" s="122"/>
      <c r="D10" s="123">
        <v>14441</v>
      </c>
      <c r="E10" s="124"/>
      <c r="F10" s="125">
        <v>68464</v>
      </c>
      <c r="G10" s="126"/>
      <c r="H10" s="127"/>
    </row>
    <row r="11" spans="1:8" x14ac:dyDescent="0.15">
      <c r="A11" s="108" t="s">
        <v>525</v>
      </c>
      <c r="B11" s="113"/>
      <c r="C11" s="114"/>
      <c r="D11" s="115">
        <v>73551</v>
      </c>
      <c r="E11" s="116"/>
      <c r="F11" s="117">
        <v>109920</v>
      </c>
      <c r="G11" s="118"/>
      <c r="H11" s="119"/>
    </row>
    <row r="12" spans="1:8" x14ac:dyDescent="0.15">
      <c r="A12" s="120"/>
      <c r="B12" s="121"/>
      <c r="C12" s="128"/>
      <c r="D12" s="123">
        <v>27121</v>
      </c>
      <c r="E12" s="124"/>
      <c r="F12" s="125">
        <v>62739</v>
      </c>
      <c r="G12" s="126"/>
      <c r="H12" s="127"/>
    </row>
    <row r="13" spans="1:8" x14ac:dyDescent="0.15">
      <c r="A13" s="108"/>
      <c r="B13" s="113"/>
      <c r="C13" s="129"/>
      <c r="D13" s="130">
        <v>78056</v>
      </c>
      <c r="E13" s="131"/>
      <c r="F13" s="132">
        <v>107226</v>
      </c>
      <c r="G13" s="133"/>
      <c r="H13" s="119"/>
    </row>
    <row r="14" spans="1:8" x14ac:dyDescent="0.15">
      <c r="A14" s="120"/>
      <c r="B14" s="121"/>
      <c r="C14" s="122"/>
      <c r="D14" s="123">
        <v>21634</v>
      </c>
      <c r="E14" s="124"/>
      <c r="F14" s="125">
        <v>59344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13.15</v>
      </c>
      <c r="C19" s="134">
        <f>ROUND(VALUE(SUBSTITUTE(実質収支比率等に係る経年分析!G$48,"▲","-")),2)</f>
        <v>0.51</v>
      </c>
      <c r="D19" s="134">
        <f>ROUND(VALUE(SUBSTITUTE(実質収支比率等に係る経年分析!H$48,"▲","-")),2)</f>
        <v>12.84</v>
      </c>
      <c r="E19" s="134">
        <f>ROUND(VALUE(SUBSTITUTE(実質収支比率等に係る経年分析!I$48,"▲","-")),2)</f>
        <v>7.29</v>
      </c>
      <c r="F19" s="134">
        <f>ROUND(VALUE(SUBSTITUTE(実質収支比率等に係る経年分析!J$48,"▲","-")),2)</f>
        <v>6.98</v>
      </c>
    </row>
    <row r="20" spans="1:11" x14ac:dyDescent="0.15">
      <c r="A20" s="134" t="s">
        <v>43</v>
      </c>
      <c r="B20" s="134">
        <f>ROUND(VALUE(SUBSTITUTE(実質収支比率等に係る経年分析!F$47,"▲","-")),2)</f>
        <v>14.58</v>
      </c>
      <c r="C20" s="134">
        <f>ROUND(VALUE(SUBSTITUTE(実質収支比率等に係る経年分析!G$47,"▲","-")),2)</f>
        <v>19.11</v>
      </c>
      <c r="D20" s="134">
        <f>ROUND(VALUE(SUBSTITUTE(実質収支比率等に係る経年分析!H$47,"▲","-")),2)</f>
        <v>19.100000000000001</v>
      </c>
      <c r="E20" s="134">
        <f>ROUND(VALUE(SUBSTITUTE(実質収支比率等に係る経年分析!I$47,"▲","-")),2)</f>
        <v>29.4</v>
      </c>
      <c r="F20" s="134">
        <f>ROUND(VALUE(SUBSTITUTE(実質収支比率等に係る経年分析!J$47,"▲","-")),2)</f>
        <v>29.97</v>
      </c>
    </row>
    <row r="21" spans="1:11" x14ac:dyDescent="0.15">
      <c r="A21" s="134" t="s">
        <v>44</v>
      </c>
      <c r="B21" s="134">
        <f>IF(ISNUMBER(VALUE(SUBSTITUTE(実質収支比率等に係る経年分析!F$49,"▲","-"))),ROUND(VALUE(SUBSTITUTE(実質収支比率等に係る経年分析!F$49,"▲","-")),2),NA())</f>
        <v>5.63</v>
      </c>
      <c r="C21" s="134">
        <f>IF(ISNUMBER(VALUE(SUBSTITUTE(実質収支比率等に係る経年分析!G$49,"▲","-"))),ROUND(VALUE(SUBSTITUTE(実質収支比率等に係る経年分析!G$49,"▲","-")),2),NA())</f>
        <v>-12.94</v>
      </c>
      <c r="D21" s="134">
        <f>IF(ISNUMBER(VALUE(SUBSTITUTE(実質収支比率等に係る経年分析!H$49,"▲","-"))),ROUND(VALUE(SUBSTITUTE(実質収支比率等に係る経年分析!H$49,"▲","-")),2),NA())</f>
        <v>12.36</v>
      </c>
      <c r="E21" s="134">
        <f>IF(ISNUMBER(VALUE(SUBSTITUTE(実質収支比率等に係る経年分析!I$49,"▲","-"))),ROUND(VALUE(SUBSTITUTE(実質収支比率等に係る経年分析!I$49,"▲","-")),2),NA())</f>
        <v>-5.66</v>
      </c>
      <c r="F21" s="134">
        <f>IF(ISNUMBER(VALUE(SUBSTITUTE(実質収支比率等に係る経年分析!J$49,"▲","-"))),ROUND(VALUE(SUBSTITUTE(実質収支比率等に係る経年分析!J$49,"▲","-")),2),NA())</f>
        <v>-3.58</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戸別合併処理浄化槽特別会計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0.23</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1.22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0.92</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1.65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3.85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2.65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1.43</v>
      </c>
    </row>
    <row r="34" spans="1:16" x14ac:dyDescent="0.15">
      <c r="A34" s="135" t="str">
        <f>IF(連結実質赤字比率に係る赤字・黒字の構成分析!C$36="",NA(),連結実質赤字比率に係る赤字・黒字の構成分析!C$36)</f>
        <v>宅地分譲事業特別会計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#VALUE!</v>
      </c>
      <c r="G34" s="135" t="e">
        <f>IF(ROUND(VALUE(SUBSTITUTE(連結実質赤字比率に係る赤字・黒字の構成分析!H$36,"▲", "-")), 2) &gt;= 0, ABS(ROUND(VALUE(SUBSTITUTE(連結実質赤字比率に係る赤字・黒字の構成分析!H$36,"▲", "-")), 2)), NA())</f>
        <v>#VALUE!</v>
      </c>
      <c r="H34" s="135" t="e">
        <f>IF(ROUND(VALUE(SUBSTITUTE(連結実質赤字比率に係る赤字・黒字の構成分析!I$36,"▲", "-")), 2) &lt; 0, ABS(ROUND(VALUE(SUBSTITUTE(連結実質赤字比率に係る赤字・黒字の構成分析!I$36,"▲", "-")), 2)), NA())</f>
        <v>#VALUE!</v>
      </c>
      <c r="I34" s="135" t="e">
        <f>IF(ROUND(VALUE(SUBSTITUTE(連結実質赤字比率に係る赤字・黒字の構成分析!I$36,"▲", "-")), 2) &gt;= 0, ABS(ROUND(VALUE(SUBSTITUTE(連結実質赤字比率に係る赤字・黒字の構成分析!I$36,"▲", "-")), 2)), NA())</f>
        <v>#VALUE!</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6.21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13.15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12.83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7.29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6.97</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7.14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9.1199999999999992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9.16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10.86</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392</v>
      </c>
      <c r="E42" s="136"/>
      <c r="F42" s="136"/>
      <c r="G42" s="136">
        <f>'実質公債費比率（分子）の構造'!L$52</f>
        <v>398</v>
      </c>
      <c r="H42" s="136"/>
      <c r="I42" s="136"/>
      <c r="J42" s="136">
        <f>'実質公債費比率（分子）の構造'!M$52</f>
        <v>398</v>
      </c>
      <c r="K42" s="136"/>
      <c r="L42" s="136"/>
      <c r="M42" s="136">
        <f>'実質公債費比率（分子）の構造'!N$52</f>
        <v>411</v>
      </c>
      <c r="N42" s="136"/>
      <c r="O42" s="136"/>
      <c r="P42" s="136">
        <f>'実質公債費比率（分子）の構造'!O$52</f>
        <v>404</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x14ac:dyDescent="0.15">
      <c r="A45" s="136" t="s">
        <v>54</v>
      </c>
      <c r="B45" s="136">
        <f>'実質公債費比率（分子）の構造'!K$49</f>
        <v>98</v>
      </c>
      <c r="C45" s="136"/>
      <c r="D45" s="136"/>
      <c r="E45" s="136">
        <f>'実質公債費比率（分子）の構造'!L$49</f>
        <v>68</v>
      </c>
      <c r="F45" s="136"/>
      <c r="G45" s="136"/>
      <c r="H45" s="136">
        <f>'実質公債費比率（分子）の構造'!M$49</f>
        <v>70</v>
      </c>
      <c r="I45" s="136"/>
      <c r="J45" s="136"/>
      <c r="K45" s="136">
        <f>'実質公債費比率（分子）の構造'!N$49</f>
        <v>67</v>
      </c>
      <c r="L45" s="136"/>
      <c r="M45" s="136"/>
      <c r="N45" s="136">
        <f>'実質公債費比率（分子）の構造'!O$49</f>
        <v>58</v>
      </c>
      <c r="O45" s="136"/>
      <c r="P45" s="136"/>
    </row>
    <row r="46" spans="1:16" x14ac:dyDescent="0.15">
      <c r="A46" s="136" t="s">
        <v>55</v>
      </c>
      <c r="B46" s="136">
        <f>'実質公債費比率（分子）の構造'!K$48</f>
        <v>183</v>
      </c>
      <c r="C46" s="136"/>
      <c r="D46" s="136"/>
      <c r="E46" s="136">
        <f>'実質公債費比率（分子）の構造'!L$48</f>
        <v>176</v>
      </c>
      <c r="F46" s="136"/>
      <c r="G46" s="136"/>
      <c r="H46" s="136">
        <f>'実質公債費比率（分子）の構造'!M$48</f>
        <v>170</v>
      </c>
      <c r="I46" s="136"/>
      <c r="J46" s="136"/>
      <c r="K46" s="136">
        <f>'実質公債費比率（分子）の構造'!N$48</f>
        <v>168</v>
      </c>
      <c r="L46" s="136"/>
      <c r="M46" s="136"/>
      <c r="N46" s="136">
        <f>'実質公債費比率（分子）の構造'!O$48</f>
        <v>172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458</v>
      </c>
      <c r="C49" s="136"/>
      <c r="D49" s="136"/>
      <c r="E49" s="136">
        <f>'実質公債費比率（分子）の構造'!L$45</f>
        <v>431</v>
      </c>
      <c r="F49" s="136"/>
      <c r="G49" s="136"/>
      <c r="H49" s="136">
        <f>'実質公債費比率（分子）の構造'!M$45</f>
        <v>420</v>
      </c>
      <c r="I49" s="136"/>
      <c r="J49" s="136"/>
      <c r="K49" s="136">
        <f>'実質公債費比率（分子）の構造'!N$45</f>
        <v>418</v>
      </c>
      <c r="L49" s="136"/>
      <c r="M49" s="136"/>
      <c r="N49" s="136">
        <f>'実質公債費比率（分子）の構造'!O$45</f>
        <v>438</v>
      </c>
      <c r="O49" s="136"/>
      <c r="P49" s="136"/>
    </row>
    <row r="50" spans="1:16" x14ac:dyDescent="0.15">
      <c r="A50" s="136" t="s">
        <v>59</v>
      </c>
      <c r="B50" s="136" t="e">
        <f>NA()</f>
        <v>#N/A</v>
      </c>
      <c r="C50" s="136">
        <f>IF(ISNUMBER('実質公債費比率（分子）の構造'!K$53),'実質公債費比率（分子）の構造'!K$53,NA())</f>
        <v>347</v>
      </c>
      <c r="D50" s="136" t="e">
        <f>NA()</f>
        <v>#N/A</v>
      </c>
      <c r="E50" s="136" t="e">
        <f>NA()</f>
        <v>#N/A</v>
      </c>
      <c r="F50" s="136">
        <f>IF(ISNUMBER('実質公債費比率（分子）の構造'!L$53),'実質公債費比率（分子）の構造'!L$53,NA())</f>
        <v>277</v>
      </c>
      <c r="G50" s="136" t="e">
        <f>NA()</f>
        <v>#N/A</v>
      </c>
      <c r="H50" s="136" t="e">
        <f>NA()</f>
        <v>#N/A</v>
      </c>
      <c r="I50" s="136">
        <f>IF(ISNUMBER('実質公債費比率（分子）の構造'!M$53),'実質公債費比率（分子）の構造'!M$53,NA())</f>
        <v>262</v>
      </c>
      <c r="J50" s="136" t="e">
        <f>NA()</f>
        <v>#N/A</v>
      </c>
      <c r="K50" s="136" t="e">
        <f>NA()</f>
        <v>#N/A</v>
      </c>
      <c r="L50" s="136">
        <f>IF(ISNUMBER('実質公債費比率（分子）の構造'!N$53),'実質公債費比率（分子）の構造'!N$53,NA())</f>
        <v>242</v>
      </c>
      <c r="M50" s="136" t="e">
        <f>NA()</f>
        <v>#N/A</v>
      </c>
      <c r="N50" s="136" t="e">
        <f>NA()</f>
        <v>#N/A</v>
      </c>
      <c r="O50" s="136">
        <f>IF(ISNUMBER('実質公債費比率（分子）の構造'!O$53),'実質公債費比率（分子）の構造'!O$53,NA())</f>
        <v>264</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4007</v>
      </c>
      <c r="E56" s="135"/>
      <c r="F56" s="135"/>
      <c r="G56" s="135">
        <f>'将来負担比率（分子）の構造'!J$51</f>
        <v>3984</v>
      </c>
      <c r="H56" s="135"/>
      <c r="I56" s="135"/>
      <c r="J56" s="135">
        <f>'将来負担比率（分子）の構造'!K$51</f>
        <v>3960</v>
      </c>
      <c r="K56" s="135"/>
      <c r="L56" s="135"/>
      <c r="M56" s="135">
        <f>'将来負担比率（分子）の構造'!L$51</f>
        <v>3953</v>
      </c>
      <c r="N56" s="135"/>
      <c r="O56" s="135"/>
      <c r="P56" s="135">
        <f>'将来負担比率（分子）の構造'!M$51</f>
        <v>3802</v>
      </c>
    </row>
    <row r="57" spans="1:16" x14ac:dyDescent="0.15">
      <c r="A57" s="135" t="s">
        <v>35</v>
      </c>
      <c r="B57" s="135"/>
      <c r="C57" s="135"/>
      <c r="D57" s="135">
        <f>'将来負担比率（分子）の構造'!I$50</f>
        <v>277</v>
      </c>
      <c r="E57" s="135"/>
      <c r="F57" s="135"/>
      <c r="G57" s="135">
        <f>'将来負担比率（分子）の構造'!J$50</f>
        <v>369</v>
      </c>
      <c r="H57" s="135"/>
      <c r="I57" s="135"/>
      <c r="J57" s="135">
        <f>'将来負担比率（分子）の構造'!K$50</f>
        <v>377</v>
      </c>
      <c r="K57" s="135"/>
      <c r="L57" s="135"/>
      <c r="M57" s="135">
        <f>'将来負担比率（分子）の構造'!L$50</f>
        <v>350</v>
      </c>
      <c r="N57" s="135"/>
      <c r="O57" s="135"/>
      <c r="P57" s="135">
        <f>'将来負担比率（分子）の構造'!M$50</f>
        <v>312</v>
      </c>
    </row>
    <row r="58" spans="1:16" x14ac:dyDescent="0.15">
      <c r="A58" s="135" t="s">
        <v>34</v>
      </c>
      <c r="B58" s="135"/>
      <c r="C58" s="135"/>
      <c r="D58" s="135">
        <f>'将来負担比率（分子）の構造'!I$49</f>
        <v>2176</v>
      </c>
      <c r="E58" s="135"/>
      <c r="F58" s="135"/>
      <c r="G58" s="135">
        <f>'将来負担比率（分子）の構造'!J$49</f>
        <v>2548</v>
      </c>
      <c r="H58" s="135"/>
      <c r="I58" s="135"/>
      <c r="J58" s="135">
        <f>'将来負担比率（分子）の構造'!K$49</f>
        <v>2510</v>
      </c>
      <c r="K58" s="135"/>
      <c r="L58" s="135"/>
      <c r="M58" s="135">
        <f>'将来負担比率（分子）の構造'!L$49</f>
        <v>2860</v>
      </c>
      <c r="N58" s="135"/>
      <c r="O58" s="135"/>
      <c r="P58" s="135">
        <f>'将来負担比率（分子）の構造'!M$49</f>
        <v>2826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990</v>
      </c>
      <c r="C62" s="135"/>
      <c r="D62" s="135"/>
      <c r="E62" s="135">
        <f>'将来負担比率（分子）の構造'!J$45</f>
        <v>973</v>
      </c>
      <c r="F62" s="135"/>
      <c r="G62" s="135"/>
      <c r="H62" s="135">
        <f>'将来負担比率（分子）の構造'!K$45</f>
        <v>933</v>
      </c>
      <c r="I62" s="135"/>
      <c r="J62" s="135"/>
      <c r="K62" s="135">
        <f>'将来負担比率（分子）の構造'!L$45</f>
        <v>869</v>
      </c>
      <c r="L62" s="135"/>
      <c r="M62" s="135"/>
      <c r="N62" s="135">
        <f>'将来負担比率（分子）の構造'!M$45</f>
        <v>839</v>
      </c>
      <c r="O62" s="135"/>
      <c r="P62" s="135"/>
    </row>
    <row r="63" spans="1:16" x14ac:dyDescent="0.15">
      <c r="A63" s="135" t="s">
        <v>28</v>
      </c>
      <c r="B63" s="135">
        <f>'将来負担比率（分子）の構造'!I$44</f>
        <v>643</v>
      </c>
      <c r="C63" s="135"/>
      <c r="D63" s="135"/>
      <c r="E63" s="135">
        <f>'将来負担比率（分子）の構造'!J$44</f>
        <v>572</v>
      </c>
      <c r="F63" s="135"/>
      <c r="G63" s="135"/>
      <c r="H63" s="135">
        <f>'将来負担比率（分子）の構造'!K$44</f>
        <v>517</v>
      </c>
      <c r="I63" s="135"/>
      <c r="J63" s="135"/>
      <c r="K63" s="135">
        <f>'将来負担比率（分子）の構造'!L$44</f>
        <v>462</v>
      </c>
      <c r="L63" s="135"/>
      <c r="M63" s="135"/>
      <c r="N63" s="135">
        <f>'将来負担比率（分子）の構造'!M$44</f>
        <v>433</v>
      </c>
      <c r="O63" s="135"/>
      <c r="P63" s="135"/>
    </row>
    <row r="64" spans="1:16" x14ac:dyDescent="0.15">
      <c r="A64" s="135" t="s">
        <v>27</v>
      </c>
      <c r="B64" s="135">
        <f>'将来負担比率（分子）の構造'!I$43</f>
        <v>2114</v>
      </c>
      <c r="C64" s="135"/>
      <c r="D64" s="135"/>
      <c r="E64" s="135">
        <f>'将来負担比率（分子）の構造'!J$43</f>
        <v>2073</v>
      </c>
      <c r="F64" s="135"/>
      <c r="G64" s="135"/>
      <c r="H64" s="135">
        <f>'将来負担比率（分子）の構造'!K$43</f>
        <v>1978</v>
      </c>
      <c r="I64" s="135"/>
      <c r="J64" s="135"/>
      <c r="K64" s="135">
        <f>'将来負担比率（分子）の構造'!L$43</f>
        <v>1778</v>
      </c>
      <c r="L64" s="135"/>
      <c r="M64" s="135"/>
      <c r="N64" s="135">
        <f>'将来負担比率（分子）の構造'!M$43</f>
        <v>1631</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4416</v>
      </c>
      <c r="C66" s="135"/>
      <c r="D66" s="135"/>
      <c r="E66" s="135">
        <f>'将来負担比率（分子）の構造'!J$41</f>
        <v>4370</v>
      </c>
      <c r="F66" s="135"/>
      <c r="G66" s="135"/>
      <c r="H66" s="135">
        <f>'将来負担比率（分子）の構造'!K$41</f>
        <v>4409</v>
      </c>
      <c r="I66" s="135"/>
      <c r="J66" s="135"/>
      <c r="K66" s="135">
        <f>'将来負担比率（分子）の構造'!L$41</f>
        <v>4335</v>
      </c>
      <c r="L66" s="135"/>
      <c r="M66" s="135"/>
      <c r="N66" s="135">
        <f>'将来負担比率（分子）の構造'!M$41</f>
        <v>4277</v>
      </c>
      <c r="O66" s="135"/>
      <c r="P66" s="135"/>
    </row>
    <row r="67" spans="1:16" x14ac:dyDescent="0.15">
      <c r="A67" s="135" t="s">
        <v>63</v>
      </c>
      <c r="B67" s="135" t="e">
        <f>NA()</f>
        <v>#N/A</v>
      </c>
      <c r="C67" s="135">
        <f>IF(ISNUMBER('将来負担比率（分子）の構造'!I$52), IF('将来負担比率（分子）の構造'!I$52 &lt; 0, 0, '将来負担比率（分子）の構造'!I$52), NA())</f>
        <v>1703</v>
      </c>
      <c r="D67" s="135" t="e">
        <f>NA()</f>
        <v>#N/A</v>
      </c>
      <c r="E67" s="135" t="e">
        <f>NA()</f>
        <v>#N/A</v>
      </c>
      <c r="F67" s="135">
        <f>IF(ISNUMBER('将来負担比率（分子）の構造'!J$52), IF('将来負担比率（分子）の構造'!J$52 &lt; 0, 0, '将来負担比率（分子）の構造'!J$52), NA())</f>
        <v>1088</v>
      </c>
      <c r="G67" s="135" t="e">
        <f>NA()</f>
        <v>#N/A</v>
      </c>
      <c r="H67" s="135" t="e">
        <f>NA()</f>
        <v>#N/A</v>
      </c>
      <c r="I67" s="135">
        <f>IF(ISNUMBER('将来負担比率（分子）の構造'!K$52), IF('将来負担比率（分子）の構造'!K$52 &lt; 0, 0, '将来負担比率（分子）の構造'!K$52), NA())</f>
        <v>989</v>
      </c>
      <c r="J67" s="135" t="e">
        <f>NA()</f>
        <v>#N/A</v>
      </c>
      <c r="K67" s="135" t="e">
        <f>NA()</f>
        <v>#N/A</v>
      </c>
      <c r="L67" s="135">
        <f>IF(ISNUMBER('将来負担比率（分子）の構造'!L$52), IF('将来負担比率（分子）の構造'!L$52 &lt; 0, 0, '将来負担比率（分子）の構造'!L$52), NA())</f>
        <v>279</v>
      </c>
      <c r="M67" s="135" t="e">
        <f>NA()</f>
        <v>#N/A</v>
      </c>
      <c r="N67" s="135" t="e">
        <f>NA()</f>
        <v>#N/A</v>
      </c>
      <c r="O67" s="135">
        <f>IF(ISNUMBER('将来負担比率（分子）の構造'!M$52), IF('将来負担比率（分子）の構造'!M$52 &lt; 0, 0, '将来負担比率（分子）の構造'!M$52), NA())</f>
        <v>240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1079196</v>
      </c>
      <c r="S5" s="669"/>
      <c r="T5" s="669"/>
      <c r="U5" s="669"/>
      <c r="V5" s="669"/>
      <c r="W5" s="669"/>
      <c r="X5" s="669"/>
      <c r="Y5" s="716"/>
      <c r="Z5" s="729">
        <v>20.3</v>
      </c>
      <c r="AA5" s="729"/>
      <c r="AB5" s="729"/>
      <c r="AC5" s="729"/>
      <c r="AD5" s="730">
        <v>1079196</v>
      </c>
      <c r="AE5" s="730"/>
      <c r="AF5" s="730"/>
      <c r="AG5" s="730"/>
      <c r="AH5" s="730"/>
      <c r="AI5" s="730"/>
      <c r="AJ5" s="730"/>
      <c r="AK5" s="730"/>
      <c r="AL5" s="717">
        <v>37.700000000000003</v>
      </c>
      <c r="AM5" s="686"/>
      <c r="AN5" s="686"/>
      <c r="AO5" s="718"/>
      <c r="AP5" s="705" t="s">
        <v>206</v>
      </c>
      <c r="AQ5" s="706"/>
      <c r="AR5" s="706"/>
      <c r="AS5" s="706"/>
      <c r="AT5" s="706"/>
      <c r="AU5" s="706"/>
      <c r="AV5" s="706"/>
      <c r="AW5" s="706"/>
      <c r="AX5" s="706"/>
      <c r="AY5" s="706"/>
      <c r="AZ5" s="706"/>
      <c r="BA5" s="706"/>
      <c r="BB5" s="706"/>
      <c r="BC5" s="706"/>
      <c r="BD5" s="706"/>
      <c r="BE5" s="706"/>
      <c r="BF5" s="707"/>
      <c r="BG5" s="618">
        <v>1076606</v>
      </c>
      <c r="BH5" s="619"/>
      <c r="BI5" s="619"/>
      <c r="BJ5" s="619"/>
      <c r="BK5" s="619"/>
      <c r="BL5" s="619"/>
      <c r="BM5" s="619"/>
      <c r="BN5" s="620"/>
      <c r="BO5" s="671">
        <v>99.8</v>
      </c>
      <c r="BP5" s="671"/>
      <c r="BQ5" s="671"/>
      <c r="BR5" s="671"/>
      <c r="BS5" s="672">
        <v>4887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49886</v>
      </c>
      <c r="S6" s="619"/>
      <c r="T6" s="619"/>
      <c r="U6" s="619"/>
      <c r="V6" s="619"/>
      <c r="W6" s="619"/>
      <c r="X6" s="619"/>
      <c r="Y6" s="620"/>
      <c r="Z6" s="671">
        <v>0.9</v>
      </c>
      <c r="AA6" s="671"/>
      <c r="AB6" s="671"/>
      <c r="AC6" s="671"/>
      <c r="AD6" s="672">
        <v>49886</v>
      </c>
      <c r="AE6" s="672"/>
      <c r="AF6" s="672"/>
      <c r="AG6" s="672"/>
      <c r="AH6" s="672"/>
      <c r="AI6" s="672"/>
      <c r="AJ6" s="672"/>
      <c r="AK6" s="672"/>
      <c r="AL6" s="641">
        <v>1.7</v>
      </c>
      <c r="AM6" s="673"/>
      <c r="AN6" s="673"/>
      <c r="AO6" s="674"/>
      <c r="AP6" s="615" t="s">
        <v>211</v>
      </c>
      <c r="AQ6" s="616"/>
      <c r="AR6" s="616"/>
      <c r="AS6" s="616"/>
      <c r="AT6" s="616"/>
      <c r="AU6" s="616"/>
      <c r="AV6" s="616"/>
      <c r="AW6" s="616"/>
      <c r="AX6" s="616"/>
      <c r="AY6" s="616"/>
      <c r="AZ6" s="616"/>
      <c r="BA6" s="616"/>
      <c r="BB6" s="616"/>
      <c r="BC6" s="616"/>
      <c r="BD6" s="616"/>
      <c r="BE6" s="616"/>
      <c r="BF6" s="617"/>
      <c r="BG6" s="618">
        <v>1076606</v>
      </c>
      <c r="BH6" s="619"/>
      <c r="BI6" s="619"/>
      <c r="BJ6" s="619"/>
      <c r="BK6" s="619"/>
      <c r="BL6" s="619"/>
      <c r="BM6" s="619"/>
      <c r="BN6" s="620"/>
      <c r="BO6" s="671">
        <v>99.8</v>
      </c>
      <c r="BP6" s="671"/>
      <c r="BQ6" s="671"/>
      <c r="BR6" s="671"/>
      <c r="BS6" s="672">
        <v>4887</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101302</v>
      </c>
      <c r="CS6" s="619"/>
      <c r="CT6" s="619"/>
      <c r="CU6" s="619"/>
      <c r="CV6" s="619"/>
      <c r="CW6" s="619"/>
      <c r="CX6" s="619"/>
      <c r="CY6" s="620"/>
      <c r="CZ6" s="671">
        <v>2</v>
      </c>
      <c r="DA6" s="671"/>
      <c r="DB6" s="671"/>
      <c r="DC6" s="671"/>
      <c r="DD6" s="624" t="s">
        <v>213</v>
      </c>
      <c r="DE6" s="619"/>
      <c r="DF6" s="619"/>
      <c r="DG6" s="619"/>
      <c r="DH6" s="619"/>
      <c r="DI6" s="619"/>
      <c r="DJ6" s="619"/>
      <c r="DK6" s="619"/>
      <c r="DL6" s="619"/>
      <c r="DM6" s="619"/>
      <c r="DN6" s="619"/>
      <c r="DO6" s="619"/>
      <c r="DP6" s="620"/>
      <c r="DQ6" s="624">
        <v>101300</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1068</v>
      </c>
      <c r="S7" s="619"/>
      <c r="T7" s="619"/>
      <c r="U7" s="619"/>
      <c r="V7" s="619"/>
      <c r="W7" s="619"/>
      <c r="X7" s="619"/>
      <c r="Y7" s="620"/>
      <c r="Z7" s="671">
        <v>0</v>
      </c>
      <c r="AA7" s="671"/>
      <c r="AB7" s="671"/>
      <c r="AC7" s="671"/>
      <c r="AD7" s="672">
        <v>1068</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342950</v>
      </c>
      <c r="BH7" s="619"/>
      <c r="BI7" s="619"/>
      <c r="BJ7" s="619"/>
      <c r="BK7" s="619"/>
      <c r="BL7" s="619"/>
      <c r="BM7" s="619"/>
      <c r="BN7" s="620"/>
      <c r="BO7" s="671">
        <v>31.8</v>
      </c>
      <c r="BP7" s="671"/>
      <c r="BQ7" s="671"/>
      <c r="BR7" s="671"/>
      <c r="BS7" s="672">
        <v>4887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801043</v>
      </c>
      <c r="CS7" s="619"/>
      <c r="CT7" s="619"/>
      <c r="CU7" s="619"/>
      <c r="CV7" s="619"/>
      <c r="CW7" s="619"/>
      <c r="CX7" s="619"/>
      <c r="CY7" s="620"/>
      <c r="CZ7" s="671">
        <v>16.2</v>
      </c>
      <c r="DA7" s="671"/>
      <c r="DB7" s="671"/>
      <c r="DC7" s="671"/>
      <c r="DD7" s="624">
        <v>13487</v>
      </c>
      <c r="DE7" s="619"/>
      <c r="DF7" s="619"/>
      <c r="DG7" s="619"/>
      <c r="DH7" s="619"/>
      <c r="DI7" s="619"/>
      <c r="DJ7" s="619"/>
      <c r="DK7" s="619"/>
      <c r="DL7" s="619"/>
      <c r="DM7" s="619"/>
      <c r="DN7" s="619"/>
      <c r="DO7" s="619"/>
      <c r="DP7" s="620"/>
      <c r="DQ7" s="624">
        <v>715658</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2407</v>
      </c>
      <c r="S8" s="619"/>
      <c r="T8" s="619"/>
      <c r="U8" s="619"/>
      <c r="V8" s="619"/>
      <c r="W8" s="619"/>
      <c r="X8" s="619"/>
      <c r="Y8" s="620"/>
      <c r="Z8" s="671">
        <v>0</v>
      </c>
      <c r="AA8" s="671"/>
      <c r="AB8" s="671"/>
      <c r="AC8" s="671"/>
      <c r="AD8" s="672">
        <v>2407</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13456</v>
      </c>
      <c r="BH8" s="619"/>
      <c r="BI8" s="619"/>
      <c r="BJ8" s="619"/>
      <c r="BK8" s="619"/>
      <c r="BL8" s="619"/>
      <c r="BM8" s="619"/>
      <c r="BN8" s="620"/>
      <c r="BO8" s="671">
        <v>1.2</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1000093</v>
      </c>
      <c r="CS8" s="619"/>
      <c r="CT8" s="619"/>
      <c r="CU8" s="619"/>
      <c r="CV8" s="619"/>
      <c r="CW8" s="619"/>
      <c r="CX8" s="619"/>
      <c r="CY8" s="620"/>
      <c r="CZ8" s="671">
        <v>20.2</v>
      </c>
      <c r="DA8" s="671"/>
      <c r="DB8" s="671"/>
      <c r="DC8" s="671"/>
      <c r="DD8" s="624">
        <v>13566</v>
      </c>
      <c r="DE8" s="619"/>
      <c r="DF8" s="619"/>
      <c r="DG8" s="619"/>
      <c r="DH8" s="619"/>
      <c r="DI8" s="619"/>
      <c r="DJ8" s="619"/>
      <c r="DK8" s="619"/>
      <c r="DL8" s="619"/>
      <c r="DM8" s="619"/>
      <c r="DN8" s="619"/>
      <c r="DO8" s="619"/>
      <c r="DP8" s="620"/>
      <c r="DQ8" s="624">
        <v>641996</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2479</v>
      </c>
      <c r="S9" s="619"/>
      <c r="T9" s="619"/>
      <c r="U9" s="619"/>
      <c r="V9" s="619"/>
      <c r="W9" s="619"/>
      <c r="X9" s="619"/>
      <c r="Y9" s="620"/>
      <c r="Z9" s="671">
        <v>0</v>
      </c>
      <c r="AA9" s="671"/>
      <c r="AB9" s="671"/>
      <c r="AC9" s="671"/>
      <c r="AD9" s="672">
        <v>2479</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249123</v>
      </c>
      <c r="BH9" s="619"/>
      <c r="BI9" s="619"/>
      <c r="BJ9" s="619"/>
      <c r="BK9" s="619"/>
      <c r="BL9" s="619"/>
      <c r="BM9" s="619"/>
      <c r="BN9" s="620"/>
      <c r="BO9" s="671">
        <v>23.1</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434875</v>
      </c>
      <c r="CS9" s="619"/>
      <c r="CT9" s="619"/>
      <c r="CU9" s="619"/>
      <c r="CV9" s="619"/>
      <c r="CW9" s="619"/>
      <c r="CX9" s="619"/>
      <c r="CY9" s="620"/>
      <c r="CZ9" s="671">
        <v>8.8000000000000007</v>
      </c>
      <c r="DA9" s="671"/>
      <c r="DB9" s="671"/>
      <c r="DC9" s="671"/>
      <c r="DD9" s="624" t="s">
        <v>108</v>
      </c>
      <c r="DE9" s="619"/>
      <c r="DF9" s="619"/>
      <c r="DG9" s="619"/>
      <c r="DH9" s="619"/>
      <c r="DI9" s="619"/>
      <c r="DJ9" s="619"/>
      <c r="DK9" s="619"/>
      <c r="DL9" s="619"/>
      <c r="DM9" s="619"/>
      <c r="DN9" s="619"/>
      <c r="DO9" s="619"/>
      <c r="DP9" s="620"/>
      <c r="DQ9" s="624">
        <v>410768</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166602</v>
      </c>
      <c r="S10" s="619"/>
      <c r="T10" s="619"/>
      <c r="U10" s="619"/>
      <c r="V10" s="619"/>
      <c r="W10" s="619"/>
      <c r="X10" s="619"/>
      <c r="Y10" s="620"/>
      <c r="Z10" s="671">
        <v>3.1</v>
      </c>
      <c r="AA10" s="671"/>
      <c r="AB10" s="671"/>
      <c r="AC10" s="671"/>
      <c r="AD10" s="672">
        <v>166602</v>
      </c>
      <c r="AE10" s="672"/>
      <c r="AF10" s="672"/>
      <c r="AG10" s="672"/>
      <c r="AH10" s="672"/>
      <c r="AI10" s="672"/>
      <c r="AJ10" s="672"/>
      <c r="AK10" s="672"/>
      <c r="AL10" s="641">
        <v>5.8</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29357</v>
      </c>
      <c r="BH10" s="619"/>
      <c r="BI10" s="619"/>
      <c r="BJ10" s="619"/>
      <c r="BK10" s="619"/>
      <c r="BL10" s="619"/>
      <c r="BM10" s="619"/>
      <c r="BN10" s="620"/>
      <c r="BO10" s="671">
        <v>2.7</v>
      </c>
      <c r="BP10" s="671"/>
      <c r="BQ10" s="671"/>
      <c r="BR10" s="671"/>
      <c r="BS10" s="624">
        <v>4887</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v>64331</v>
      </c>
      <c r="S11" s="619"/>
      <c r="T11" s="619"/>
      <c r="U11" s="619"/>
      <c r="V11" s="619"/>
      <c r="W11" s="619"/>
      <c r="X11" s="619"/>
      <c r="Y11" s="620"/>
      <c r="Z11" s="671">
        <v>1.2</v>
      </c>
      <c r="AA11" s="671"/>
      <c r="AB11" s="671"/>
      <c r="AC11" s="671"/>
      <c r="AD11" s="672">
        <v>64331</v>
      </c>
      <c r="AE11" s="672"/>
      <c r="AF11" s="672"/>
      <c r="AG11" s="672"/>
      <c r="AH11" s="672"/>
      <c r="AI11" s="672"/>
      <c r="AJ11" s="672"/>
      <c r="AK11" s="672"/>
      <c r="AL11" s="641">
        <v>2.2000000000000002</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51014</v>
      </c>
      <c r="BH11" s="619"/>
      <c r="BI11" s="619"/>
      <c r="BJ11" s="619"/>
      <c r="BK11" s="619"/>
      <c r="BL11" s="619"/>
      <c r="BM11" s="619"/>
      <c r="BN11" s="620"/>
      <c r="BO11" s="671">
        <v>4.7</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244408</v>
      </c>
      <c r="CS11" s="619"/>
      <c r="CT11" s="619"/>
      <c r="CU11" s="619"/>
      <c r="CV11" s="619"/>
      <c r="CW11" s="619"/>
      <c r="CX11" s="619"/>
      <c r="CY11" s="620"/>
      <c r="CZ11" s="671">
        <v>4.9000000000000004</v>
      </c>
      <c r="DA11" s="671"/>
      <c r="DB11" s="671"/>
      <c r="DC11" s="671"/>
      <c r="DD11" s="624">
        <v>21488</v>
      </c>
      <c r="DE11" s="619"/>
      <c r="DF11" s="619"/>
      <c r="DG11" s="619"/>
      <c r="DH11" s="619"/>
      <c r="DI11" s="619"/>
      <c r="DJ11" s="619"/>
      <c r="DK11" s="619"/>
      <c r="DL11" s="619"/>
      <c r="DM11" s="619"/>
      <c r="DN11" s="619"/>
      <c r="DO11" s="619"/>
      <c r="DP11" s="620"/>
      <c r="DQ11" s="624">
        <v>160748</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610432</v>
      </c>
      <c r="BH12" s="619"/>
      <c r="BI12" s="619"/>
      <c r="BJ12" s="619"/>
      <c r="BK12" s="619"/>
      <c r="BL12" s="619"/>
      <c r="BM12" s="619"/>
      <c r="BN12" s="620"/>
      <c r="BO12" s="671">
        <v>56.6</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44928</v>
      </c>
      <c r="CS12" s="619"/>
      <c r="CT12" s="619"/>
      <c r="CU12" s="619"/>
      <c r="CV12" s="619"/>
      <c r="CW12" s="619"/>
      <c r="CX12" s="619"/>
      <c r="CY12" s="620"/>
      <c r="CZ12" s="671">
        <v>0.9</v>
      </c>
      <c r="DA12" s="671"/>
      <c r="DB12" s="671"/>
      <c r="DC12" s="671"/>
      <c r="DD12" s="624">
        <v>659</v>
      </c>
      <c r="DE12" s="619"/>
      <c r="DF12" s="619"/>
      <c r="DG12" s="619"/>
      <c r="DH12" s="619"/>
      <c r="DI12" s="619"/>
      <c r="DJ12" s="619"/>
      <c r="DK12" s="619"/>
      <c r="DL12" s="619"/>
      <c r="DM12" s="619"/>
      <c r="DN12" s="619"/>
      <c r="DO12" s="619"/>
      <c r="DP12" s="620"/>
      <c r="DQ12" s="624">
        <v>43863</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12039</v>
      </c>
      <c r="S13" s="619"/>
      <c r="T13" s="619"/>
      <c r="U13" s="619"/>
      <c r="V13" s="619"/>
      <c r="W13" s="619"/>
      <c r="X13" s="619"/>
      <c r="Y13" s="620"/>
      <c r="Z13" s="671">
        <v>0.2</v>
      </c>
      <c r="AA13" s="671"/>
      <c r="AB13" s="671"/>
      <c r="AC13" s="671"/>
      <c r="AD13" s="672">
        <v>12039</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610431</v>
      </c>
      <c r="BH13" s="619"/>
      <c r="BI13" s="619"/>
      <c r="BJ13" s="619"/>
      <c r="BK13" s="619"/>
      <c r="BL13" s="619"/>
      <c r="BM13" s="619"/>
      <c r="BN13" s="620"/>
      <c r="BO13" s="671">
        <v>56.6</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847083</v>
      </c>
      <c r="CS13" s="619"/>
      <c r="CT13" s="619"/>
      <c r="CU13" s="619"/>
      <c r="CV13" s="619"/>
      <c r="CW13" s="619"/>
      <c r="CX13" s="619"/>
      <c r="CY13" s="620"/>
      <c r="CZ13" s="671">
        <v>17.100000000000001</v>
      </c>
      <c r="DA13" s="671"/>
      <c r="DB13" s="671"/>
      <c r="DC13" s="671"/>
      <c r="DD13" s="624">
        <v>456830</v>
      </c>
      <c r="DE13" s="619"/>
      <c r="DF13" s="619"/>
      <c r="DG13" s="619"/>
      <c r="DH13" s="619"/>
      <c r="DI13" s="619"/>
      <c r="DJ13" s="619"/>
      <c r="DK13" s="619"/>
      <c r="DL13" s="619"/>
      <c r="DM13" s="619"/>
      <c r="DN13" s="619"/>
      <c r="DO13" s="619"/>
      <c r="DP13" s="620"/>
      <c r="DQ13" s="624">
        <v>294843</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24251</v>
      </c>
      <c r="BH14" s="619"/>
      <c r="BI14" s="619"/>
      <c r="BJ14" s="619"/>
      <c r="BK14" s="619"/>
      <c r="BL14" s="619"/>
      <c r="BM14" s="619"/>
      <c r="BN14" s="620"/>
      <c r="BO14" s="671">
        <v>2.2000000000000002</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192320</v>
      </c>
      <c r="CS14" s="619"/>
      <c r="CT14" s="619"/>
      <c r="CU14" s="619"/>
      <c r="CV14" s="619"/>
      <c r="CW14" s="619"/>
      <c r="CX14" s="619"/>
      <c r="CY14" s="620"/>
      <c r="CZ14" s="671">
        <v>3.9</v>
      </c>
      <c r="DA14" s="671"/>
      <c r="DB14" s="671"/>
      <c r="DC14" s="671"/>
      <c r="DD14" s="624">
        <v>8421</v>
      </c>
      <c r="DE14" s="619"/>
      <c r="DF14" s="619"/>
      <c r="DG14" s="619"/>
      <c r="DH14" s="619"/>
      <c r="DI14" s="619"/>
      <c r="DJ14" s="619"/>
      <c r="DK14" s="619"/>
      <c r="DL14" s="619"/>
      <c r="DM14" s="619"/>
      <c r="DN14" s="619"/>
      <c r="DO14" s="619"/>
      <c r="DP14" s="620"/>
      <c r="DQ14" s="624">
        <v>186645</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2819</v>
      </c>
      <c r="S15" s="619"/>
      <c r="T15" s="619"/>
      <c r="U15" s="619"/>
      <c r="V15" s="619"/>
      <c r="W15" s="619"/>
      <c r="X15" s="619"/>
      <c r="Y15" s="620"/>
      <c r="Z15" s="671">
        <v>0.1</v>
      </c>
      <c r="AA15" s="671"/>
      <c r="AB15" s="671"/>
      <c r="AC15" s="671"/>
      <c r="AD15" s="672">
        <v>2819</v>
      </c>
      <c r="AE15" s="672"/>
      <c r="AF15" s="672"/>
      <c r="AG15" s="672"/>
      <c r="AH15" s="672"/>
      <c r="AI15" s="672"/>
      <c r="AJ15" s="672"/>
      <c r="AK15" s="672"/>
      <c r="AL15" s="641">
        <v>0.1</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98973</v>
      </c>
      <c r="BH15" s="619"/>
      <c r="BI15" s="619"/>
      <c r="BJ15" s="619"/>
      <c r="BK15" s="619"/>
      <c r="BL15" s="619"/>
      <c r="BM15" s="619"/>
      <c r="BN15" s="620"/>
      <c r="BO15" s="671">
        <v>9.1999999999999993</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616883</v>
      </c>
      <c r="CS15" s="619"/>
      <c r="CT15" s="619"/>
      <c r="CU15" s="619"/>
      <c r="CV15" s="619"/>
      <c r="CW15" s="619"/>
      <c r="CX15" s="619"/>
      <c r="CY15" s="620"/>
      <c r="CZ15" s="671">
        <v>12.5</v>
      </c>
      <c r="DA15" s="671"/>
      <c r="DB15" s="671"/>
      <c r="DC15" s="671"/>
      <c r="DD15" s="624">
        <v>109478</v>
      </c>
      <c r="DE15" s="619"/>
      <c r="DF15" s="619"/>
      <c r="DG15" s="619"/>
      <c r="DH15" s="619"/>
      <c r="DI15" s="619"/>
      <c r="DJ15" s="619"/>
      <c r="DK15" s="619"/>
      <c r="DL15" s="619"/>
      <c r="DM15" s="619"/>
      <c r="DN15" s="619"/>
      <c r="DO15" s="619"/>
      <c r="DP15" s="620"/>
      <c r="DQ15" s="624">
        <v>444571</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1733199</v>
      </c>
      <c r="S16" s="619"/>
      <c r="T16" s="619"/>
      <c r="U16" s="619"/>
      <c r="V16" s="619"/>
      <c r="W16" s="619"/>
      <c r="X16" s="619"/>
      <c r="Y16" s="620"/>
      <c r="Z16" s="671">
        <v>32.700000000000003</v>
      </c>
      <c r="AA16" s="671"/>
      <c r="AB16" s="671"/>
      <c r="AC16" s="671"/>
      <c r="AD16" s="672">
        <v>1468399</v>
      </c>
      <c r="AE16" s="672"/>
      <c r="AF16" s="672"/>
      <c r="AG16" s="672"/>
      <c r="AH16" s="672"/>
      <c r="AI16" s="672"/>
      <c r="AJ16" s="672"/>
      <c r="AK16" s="672"/>
      <c r="AL16" s="641">
        <v>51.3</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223619</v>
      </c>
      <c r="CS16" s="619"/>
      <c r="CT16" s="619"/>
      <c r="CU16" s="619"/>
      <c r="CV16" s="619"/>
      <c r="CW16" s="619"/>
      <c r="CX16" s="619"/>
      <c r="CY16" s="620"/>
      <c r="CZ16" s="671">
        <v>4.5</v>
      </c>
      <c r="DA16" s="671"/>
      <c r="DB16" s="671"/>
      <c r="DC16" s="671"/>
      <c r="DD16" s="624" t="s">
        <v>108</v>
      </c>
      <c r="DE16" s="619"/>
      <c r="DF16" s="619"/>
      <c r="DG16" s="619"/>
      <c r="DH16" s="619"/>
      <c r="DI16" s="619"/>
      <c r="DJ16" s="619"/>
      <c r="DK16" s="619"/>
      <c r="DL16" s="619"/>
      <c r="DM16" s="619"/>
      <c r="DN16" s="619"/>
      <c r="DO16" s="619"/>
      <c r="DP16" s="620"/>
      <c r="DQ16" s="624">
        <v>79976</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1468399</v>
      </c>
      <c r="S17" s="619"/>
      <c r="T17" s="619"/>
      <c r="U17" s="619"/>
      <c r="V17" s="619"/>
      <c r="W17" s="619"/>
      <c r="X17" s="619"/>
      <c r="Y17" s="620"/>
      <c r="Z17" s="671">
        <v>27.7</v>
      </c>
      <c r="AA17" s="671"/>
      <c r="AB17" s="671"/>
      <c r="AC17" s="671"/>
      <c r="AD17" s="672">
        <v>1468399</v>
      </c>
      <c r="AE17" s="672"/>
      <c r="AF17" s="672"/>
      <c r="AG17" s="672"/>
      <c r="AH17" s="672"/>
      <c r="AI17" s="672"/>
      <c r="AJ17" s="672"/>
      <c r="AK17" s="672"/>
      <c r="AL17" s="641">
        <v>51.3</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438302</v>
      </c>
      <c r="CS17" s="619"/>
      <c r="CT17" s="619"/>
      <c r="CU17" s="619"/>
      <c r="CV17" s="619"/>
      <c r="CW17" s="619"/>
      <c r="CX17" s="619"/>
      <c r="CY17" s="620"/>
      <c r="CZ17" s="671">
        <v>8.9</v>
      </c>
      <c r="DA17" s="671"/>
      <c r="DB17" s="671"/>
      <c r="DC17" s="671"/>
      <c r="DD17" s="624" t="s">
        <v>108</v>
      </c>
      <c r="DE17" s="619"/>
      <c r="DF17" s="619"/>
      <c r="DG17" s="619"/>
      <c r="DH17" s="619"/>
      <c r="DI17" s="619"/>
      <c r="DJ17" s="619"/>
      <c r="DK17" s="619"/>
      <c r="DL17" s="619"/>
      <c r="DM17" s="619"/>
      <c r="DN17" s="619"/>
      <c r="DO17" s="619"/>
      <c r="DP17" s="620"/>
      <c r="DQ17" s="624">
        <v>402674</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161483</v>
      </c>
      <c r="S18" s="619"/>
      <c r="T18" s="619"/>
      <c r="U18" s="619"/>
      <c r="V18" s="619"/>
      <c r="W18" s="619"/>
      <c r="X18" s="619"/>
      <c r="Y18" s="620"/>
      <c r="Z18" s="671">
        <v>3</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103317</v>
      </c>
      <c r="S19" s="619"/>
      <c r="T19" s="619"/>
      <c r="U19" s="619"/>
      <c r="V19" s="619"/>
      <c r="W19" s="619"/>
      <c r="X19" s="619"/>
      <c r="Y19" s="620"/>
      <c r="Z19" s="671">
        <v>1.9</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2590</v>
      </c>
      <c r="BH19" s="619"/>
      <c r="BI19" s="619"/>
      <c r="BJ19" s="619"/>
      <c r="BK19" s="619"/>
      <c r="BL19" s="619"/>
      <c r="BM19" s="619"/>
      <c r="BN19" s="620"/>
      <c r="BO19" s="671">
        <v>0.2</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3114026</v>
      </c>
      <c r="S20" s="619"/>
      <c r="T20" s="619"/>
      <c r="U20" s="619"/>
      <c r="V20" s="619"/>
      <c r="W20" s="619"/>
      <c r="X20" s="619"/>
      <c r="Y20" s="620"/>
      <c r="Z20" s="671">
        <v>58.7</v>
      </c>
      <c r="AA20" s="671"/>
      <c r="AB20" s="671"/>
      <c r="AC20" s="671"/>
      <c r="AD20" s="672">
        <v>2849226</v>
      </c>
      <c r="AE20" s="672"/>
      <c r="AF20" s="672"/>
      <c r="AG20" s="672"/>
      <c r="AH20" s="672"/>
      <c r="AI20" s="672"/>
      <c r="AJ20" s="672"/>
      <c r="AK20" s="672"/>
      <c r="AL20" s="641">
        <v>99.6</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2590</v>
      </c>
      <c r="BH20" s="619"/>
      <c r="BI20" s="619"/>
      <c r="BJ20" s="619"/>
      <c r="BK20" s="619"/>
      <c r="BL20" s="619"/>
      <c r="BM20" s="619"/>
      <c r="BN20" s="620"/>
      <c r="BO20" s="671">
        <v>0.2</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4944856</v>
      </c>
      <c r="CS20" s="619"/>
      <c r="CT20" s="619"/>
      <c r="CU20" s="619"/>
      <c r="CV20" s="619"/>
      <c r="CW20" s="619"/>
      <c r="CX20" s="619"/>
      <c r="CY20" s="620"/>
      <c r="CZ20" s="671">
        <v>100</v>
      </c>
      <c r="DA20" s="671"/>
      <c r="DB20" s="671"/>
      <c r="DC20" s="671"/>
      <c r="DD20" s="624">
        <v>623929</v>
      </c>
      <c r="DE20" s="619"/>
      <c r="DF20" s="619"/>
      <c r="DG20" s="619"/>
      <c r="DH20" s="619"/>
      <c r="DI20" s="619"/>
      <c r="DJ20" s="619"/>
      <c r="DK20" s="619"/>
      <c r="DL20" s="619"/>
      <c r="DM20" s="619"/>
      <c r="DN20" s="619"/>
      <c r="DO20" s="619"/>
      <c r="DP20" s="620"/>
      <c r="DQ20" s="624">
        <v>3483042</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1079</v>
      </c>
      <c r="S21" s="619"/>
      <c r="T21" s="619"/>
      <c r="U21" s="619"/>
      <c r="V21" s="619"/>
      <c r="W21" s="619"/>
      <c r="X21" s="619"/>
      <c r="Y21" s="620"/>
      <c r="Z21" s="671">
        <v>0</v>
      </c>
      <c r="AA21" s="671"/>
      <c r="AB21" s="671"/>
      <c r="AC21" s="671"/>
      <c r="AD21" s="672">
        <v>1079</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2590</v>
      </c>
      <c r="BH21" s="619"/>
      <c r="BI21" s="619"/>
      <c r="BJ21" s="619"/>
      <c r="BK21" s="619"/>
      <c r="BL21" s="619"/>
      <c r="BM21" s="619"/>
      <c r="BN21" s="620"/>
      <c r="BO21" s="671">
        <v>0.2</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4995</v>
      </c>
      <c r="S22" s="619"/>
      <c r="T22" s="619"/>
      <c r="U22" s="619"/>
      <c r="V22" s="619"/>
      <c r="W22" s="619"/>
      <c r="X22" s="619"/>
      <c r="Y22" s="620"/>
      <c r="Z22" s="671">
        <v>0.1</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83250</v>
      </c>
      <c r="S23" s="619"/>
      <c r="T23" s="619"/>
      <c r="U23" s="619"/>
      <c r="V23" s="619"/>
      <c r="W23" s="619"/>
      <c r="X23" s="619"/>
      <c r="Y23" s="620"/>
      <c r="Z23" s="671">
        <v>1.6</v>
      </c>
      <c r="AA23" s="671"/>
      <c r="AB23" s="671"/>
      <c r="AC23" s="671"/>
      <c r="AD23" s="672">
        <v>1613</v>
      </c>
      <c r="AE23" s="672"/>
      <c r="AF23" s="672"/>
      <c r="AG23" s="672"/>
      <c r="AH23" s="672"/>
      <c r="AI23" s="672"/>
      <c r="AJ23" s="672"/>
      <c r="AK23" s="672"/>
      <c r="AL23" s="641">
        <v>0.1</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17959</v>
      </c>
      <c r="S24" s="619"/>
      <c r="T24" s="619"/>
      <c r="U24" s="619"/>
      <c r="V24" s="619"/>
      <c r="W24" s="619"/>
      <c r="X24" s="619"/>
      <c r="Y24" s="620"/>
      <c r="Z24" s="671">
        <v>0.3</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1763017</v>
      </c>
      <c r="CS24" s="669"/>
      <c r="CT24" s="669"/>
      <c r="CU24" s="669"/>
      <c r="CV24" s="669"/>
      <c r="CW24" s="669"/>
      <c r="CX24" s="669"/>
      <c r="CY24" s="716"/>
      <c r="CZ24" s="720">
        <v>35.700000000000003</v>
      </c>
      <c r="DA24" s="721"/>
      <c r="DB24" s="721"/>
      <c r="DC24" s="722"/>
      <c r="DD24" s="715">
        <v>1409768</v>
      </c>
      <c r="DE24" s="669"/>
      <c r="DF24" s="669"/>
      <c r="DG24" s="669"/>
      <c r="DH24" s="669"/>
      <c r="DI24" s="669"/>
      <c r="DJ24" s="669"/>
      <c r="DK24" s="716"/>
      <c r="DL24" s="715">
        <v>1404313</v>
      </c>
      <c r="DM24" s="669"/>
      <c r="DN24" s="669"/>
      <c r="DO24" s="669"/>
      <c r="DP24" s="669"/>
      <c r="DQ24" s="669"/>
      <c r="DR24" s="669"/>
      <c r="DS24" s="669"/>
      <c r="DT24" s="669"/>
      <c r="DU24" s="669"/>
      <c r="DV24" s="716"/>
      <c r="DW24" s="717">
        <v>46.2</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630145</v>
      </c>
      <c r="S25" s="619"/>
      <c r="T25" s="619"/>
      <c r="U25" s="619"/>
      <c r="V25" s="619"/>
      <c r="W25" s="619"/>
      <c r="X25" s="619"/>
      <c r="Y25" s="620"/>
      <c r="Z25" s="671">
        <v>11.9</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863114</v>
      </c>
      <c r="CS25" s="637"/>
      <c r="CT25" s="637"/>
      <c r="CU25" s="637"/>
      <c r="CV25" s="637"/>
      <c r="CW25" s="637"/>
      <c r="CX25" s="637"/>
      <c r="CY25" s="638"/>
      <c r="CZ25" s="621">
        <v>17.5</v>
      </c>
      <c r="DA25" s="639"/>
      <c r="DB25" s="639"/>
      <c r="DC25" s="640"/>
      <c r="DD25" s="624">
        <v>824201</v>
      </c>
      <c r="DE25" s="637"/>
      <c r="DF25" s="637"/>
      <c r="DG25" s="637"/>
      <c r="DH25" s="637"/>
      <c r="DI25" s="637"/>
      <c r="DJ25" s="637"/>
      <c r="DK25" s="638"/>
      <c r="DL25" s="624">
        <v>819750</v>
      </c>
      <c r="DM25" s="637"/>
      <c r="DN25" s="637"/>
      <c r="DO25" s="637"/>
      <c r="DP25" s="637"/>
      <c r="DQ25" s="637"/>
      <c r="DR25" s="637"/>
      <c r="DS25" s="637"/>
      <c r="DT25" s="637"/>
      <c r="DU25" s="637"/>
      <c r="DV25" s="638"/>
      <c r="DW25" s="641">
        <v>27</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514795</v>
      </c>
      <c r="CS26" s="619"/>
      <c r="CT26" s="619"/>
      <c r="CU26" s="619"/>
      <c r="CV26" s="619"/>
      <c r="CW26" s="619"/>
      <c r="CX26" s="619"/>
      <c r="CY26" s="620"/>
      <c r="CZ26" s="621">
        <v>10.4</v>
      </c>
      <c r="DA26" s="639"/>
      <c r="DB26" s="639"/>
      <c r="DC26" s="640"/>
      <c r="DD26" s="624">
        <v>481269</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289377</v>
      </c>
      <c r="S27" s="619"/>
      <c r="T27" s="619"/>
      <c r="U27" s="619"/>
      <c r="V27" s="619"/>
      <c r="W27" s="619"/>
      <c r="X27" s="619"/>
      <c r="Y27" s="620"/>
      <c r="Z27" s="671">
        <v>5.5</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1079196</v>
      </c>
      <c r="BH27" s="619"/>
      <c r="BI27" s="619"/>
      <c r="BJ27" s="619"/>
      <c r="BK27" s="619"/>
      <c r="BL27" s="619"/>
      <c r="BM27" s="619"/>
      <c r="BN27" s="620"/>
      <c r="BO27" s="671">
        <v>100</v>
      </c>
      <c r="BP27" s="671"/>
      <c r="BQ27" s="671"/>
      <c r="BR27" s="671"/>
      <c r="BS27" s="624">
        <v>4887</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461601</v>
      </c>
      <c r="CS27" s="637"/>
      <c r="CT27" s="637"/>
      <c r="CU27" s="637"/>
      <c r="CV27" s="637"/>
      <c r="CW27" s="637"/>
      <c r="CX27" s="637"/>
      <c r="CY27" s="638"/>
      <c r="CZ27" s="621">
        <v>9.3000000000000007</v>
      </c>
      <c r="DA27" s="639"/>
      <c r="DB27" s="639"/>
      <c r="DC27" s="640"/>
      <c r="DD27" s="624">
        <v>182893</v>
      </c>
      <c r="DE27" s="637"/>
      <c r="DF27" s="637"/>
      <c r="DG27" s="637"/>
      <c r="DH27" s="637"/>
      <c r="DI27" s="637"/>
      <c r="DJ27" s="637"/>
      <c r="DK27" s="638"/>
      <c r="DL27" s="624">
        <v>182673</v>
      </c>
      <c r="DM27" s="637"/>
      <c r="DN27" s="637"/>
      <c r="DO27" s="637"/>
      <c r="DP27" s="637"/>
      <c r="DQ27" s="637"/>
      <c r="DR27" s="637"/>
      <c r="DS27" s="637"/>
      <c r="DT27" s="637"/>
      <c r="DU27" s="637"/>
      <c r="DV27" s="638"/>
      <c r="DW27" s="641">
        <v>6</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79537</v>
      </c>
      <c r="S28" s="619"/>
      <c r="T28" s="619"/>
      <c r="U28" s="619"/>
      <c r="V28" s="619"/>
      <c r="W28" s="619"/>
      <c r="X28" s="619"/>
      <c r="Y28" s="620"/>
      <c r="Z28" s="671">
        <v>1.5</v>
      </c>
      <c r="AA28" s="671"/>
      <c r="AB28" s="671"/>
      <c r="AC28" s="671"/>
      <c r="AD28" s="672">
        <v>7532</v>
      </c>
      <c r="AE28" s="672"/>
      <c r="AF28" s="672"/>
      <c r="AG28" s="672"/>
      <c r="AH28" s="672"/>
      <c r="AI28" s="672"/>
      <c r="AJ28" s="672"/>
      <c r="AK28" s="672"/>
      <c r="AL28" s="641">
        <v>0.3</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438302</v>
      </c>
      <c r="CS28" s="619"/>
      <c r="CT28" s="619"/>
      <c r="CU28" s="619"/>
      <c r="CV28" s="619"/>
      <c r="CW28" s="619"/>
      <c r="CX28" s="619"/>
      <c r="CY28" s="620"/>
      <c r="CZ28" s="621">
        <v>8.9</v>
      </c>
      <c r="DA28" s="639"/>
      <c r="DB28" s="639"/>
      <c r="DC28" s="640"/>
      <c r="DD28" s="624">
        <v>402674</v>
      </c>
      <c r="DE28" s="619"/>
      <c r="DF28" s="619"/>
      <c r="DG28" s="619"/>
      <c r="DH28" s="619"/>
      <c r="DI28" s="619"/>
      <c r="DJ28" s="619"/>
      <c r="DK28" s="620"/>
      <c r="DL28" s="624">
        <v>401890</v>
      </c>
      <c r="DM28" s="619"/>
      <c r="DN28" s="619"/>
      <c r="DO28" s="619"/>
      <c r="DP28" s="619"/>
      <c r="DQ28" s="619"/>
      <c r="DR28" s="619"/>
      <c r="DS28" s="619"/>
      <c r="DT28" s="619"/>
      <c r="DU28" s="619"/>
      <c r="DV28" s="620"/>
      <c r="DW28" s="641">
        <v>13.2</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52718</v>
      </c>
      <c r="S29" s="619"/>
      <c r="T29" s="619"/>
      <c r="U29" s="619"/>
      <c r="V29" s="619"/>
      <c r="W29" s="619"/>
      <c r="X29" s="619"/>
      <c r="Y29" s="620"/>
      <c r="Z29" s="671">
        <v>1</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438302</v>
      </c>
      <c r="CS29" s="637"/>
      <c r="CT29" s="637"/>
      <c r="CU29" s="637"/>
      <c r="CV29" s="637"/>
      <c r="CW29" s="637"/>
      <c r="CX29" s="637"/>
      <c r="CY29" s="638"/>
      <c r="CZ29" s="621">
        <v>8.9</v>
      </c>
      <c r="DA29" s="639"/>
      <c r="DB29" s="639"/>
      <c r="DC29" s="640"/>
      <c r="DD29" s="624">
        <v>402674</v>
      </c>
      <c r="DE29" s="637"/>
      <c r="DF29" s="637"/>
      <c r="DG29" s="637"/>
      <c r="DH29" s="637"/>
      <c r="DI29" s="637"/>
      <c r="DJ29" s="637"/>
      <c r="DK29" s="638"/>
      <c r="DL29" s="624">
        <v>401890</v>
      </c>
      <c r="DM29" s="637"/>
      <c r="DN29" s="637"/>
      <c r="DO29" s="637"/>
      <c r="DP29" s="637"/>
      <c r="DQ29" s="637"/>
      <c r="DR29" s="637"/>
      <c r="DS29" s="637"/>
      <c r="DT29" s="637"/>
      <c r="DU29" s="637"/>
      <c r="DV29" s="638"/>
      <c r="DW29" s="641">
        <v>13.2</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386967</v>
      </c>
      <c r="S30" s="619"/>
      <c r="T30" s="619"/>
      <c r="U30" s="619"/>
      <c r="V30" s="619"/>
      <c r="W30" s="619"/>
      <c r="X30" s="619"/>
      <c r="Y30" s="620"/>
      <c r="Z30" s="671">
        <v>7.3</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99.2</v>
      </c>
      <c r="BH30" s="685"/>
      <c r="BI30" s="685"/>
      <c r="BJ30" s="685"/>
      <c r="BK30" s="685"/>
      <c r="BL30" s="685"/>
      <c r="BM30" s="686">
        <v>94.8</v>
      </c>
      <c r="BN30" s="685"/>
      <c r="BO30" s="685"/>
      <c r="BP30" s="685"/>
      <c r="BQ30" s="687"/>
      <c r="BR30" s="684">
        <v>99</v>
      </c>
      <c r="BS30" s="685"/>
      <c r="BT30" s="685"/>
      <c r="BU30" s="685"/>
      <c r="BV30" s="685"/>
      <c r="BW30" s="685"/>
      <c r="BX30" s="686">
        <v>94.4</v>
      </c>
      <c r="BY30" s="685"/>
      <c r="BZ30" s="685"/>
      <c r="CA30" s="685"/>
      <c r="CB30" s="687"/>
      <c r="CD30" s="690"/>
      <c r="CE30" s="691"/>
      <c r="CF30" s="655" t="s">
        <v>290</v>
      </c>
      <c r="CG30" s="652"/>
      <c r="CH30" s="652"/>
      <c r="CI30" s="652"/>
      <c r="CJ30" s="652"/>
      <c r="CK30" s="652"/>
      <c r="CL30" s="652"/>
      <c r="CM30" s="652"/>
      <c r="CN30" s="652"/>
      <c r="CO30" s="652"/>
      <c r="CP30" s="652"/>
      <c r="CQ30" s="653"/>
      <c r="CR30" s="618">
        <v>392064</v>
      </c>
      <c r="CS30" s="619"/>
      <c r="CT30" s="619"/>
      <c r="CU30" s="619"/>
      <c r="CV30" s="619"/>
      <c r="CW30" s="619"/>
      <c r="CX30" s="619"/>
      <c r="CY30" s="620"/>
      <c r="CZ30" s="621">
        <v>7.9</v>
      </c>
      <c r="DA30" s="639"/>
      <c r="DB30" s="639"/>
      <c r="DC30" s="640"/>
      <c r="DD30" s="624">
        <v>358440</v>
      </c>
      <c r="DE30" s="619"/>
      <c r="DF30" s="619"/>
      <c r="DG30" s="619"/>
      <c r="DH30" s="619"/>
      <c r="DI30" s="619"/>
      <c r="DJ30" s="619"/>
      <c r="DK30" s="620"/>
      <c r="DL30" s="624">
        <v>357656</v>
      </c>
      <c r="DM30" s="619"/>
      <c r="DN30" s="619"/>
      <c r="DO30" s="619"/>
      <c r="DP30" s="619"/>
      <c r="DQ30" s="619"/>
      <c r="DR30" s="619"/>
      <c r="DS30" s="619"/>
      <c r="DT30" s="619"/>
      <c r="DU30" s="619"/>
      <c r="DV30" s="620"/>
      <c r="DW30" s="641">
        <v>11.8</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191573</v>
      </c>
      <c r="S31" s="619"/>
      <c r="T31" s="619"/>
      <c r="U31" s="619"/>
      <c r="V31" s="619"/>
      <c r="W31" s="619"/>
      <c r="X31" s="619"/>
      <c r="Y31" s="620"/>
      <c r="Z31" s="671">
        <v>3.6</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98.8</v>
      </c>
      <c r="BH31" s="637"/>
      <c r="BI31" s="637"/>
      <c r="BJ31" s="637"/>
      <c r="BK31" s="637"/>
      <c r="BL31" s="637"/>
      <c r="BM31" s="673">
        <v>96.2</v>
      </c>
      <c r="BN31" s="683"/>
      <c r="BO31" s="683"/>
      <c r="BP31" s="683"/>
      <c r="BQ31" s="647"/>
      <c r="BR31" s="682">
        <v>98.3</v>
      </c>
      <c r="BS31" s="637"/>
      <c r="BT31" s="637"/>
      <c r="BU31" s="637"/>
      <c r="BV31" s="637"/>
      <c r="BW31" s="637"/>
      <c r="BX31" s="673">
        <v>96</v>
      </c>
      <c r="BY31" s="683"/>
      <c r="BZ31" s="683"/>
      <c r="CA31" s="683"/>
      <c r="CB31" s="647"/>
      <c r="CD31" s="690"/>
      <c r="CE31" s="691"/>
      <c r="CF31" s="655" t="s">
        <v>294</v>
      </c>
      <c r="CG31" s="652"/>
      <c r="CH31" s="652"/>
      <c r="CI31" s="652"/>
      <c r="CJ31" s="652"/>
      <c r="CK31" s="652"/>
      <c r="CL31" s="652"/>
      <c r="CM31" s="652"/>
      <c r="CN31" s="652"/>
      <c r="CO31" s="652"/>
      <c r="CP31" s="652"/>
      <c r="CQ31" s="653"/>
      <c r="CR31" s="618">
        <v>46238</v>
      </c>
      <c r="CS31" s="637"/>
      <c r="CT31" s="637"/>
      <c r="CU31" s="637"/>
      <c r="CV31" s="637"/>
      <c r="CW31" s="637"/>
      <c r="CX31" s="637"/>
      <c r="CY31" s="638"/>
      <c r="CZ31" s="621">
        <v>0.9</v>
      </c>
      <c r="DA31" s="639"/>
      <c r="DB31" s="639"/>
      <c r="DC31" s="640"/>
      <c r="DD31" s="624">
        <v>44234</v>
      </c>
      <c r="DE31" s="637"/>
      <c r="DF31" s="637"/>
      <c r="DG31" s="637"/>
      <c r="DH31" s="637"/>
      <c r="DI31" s="637"/>
      <c r="DJ31" s="637"/>
      <c r="DK31" s="638"/>
      <c r="DL31" s="624">
        <v>44234</v>
      </c>
      <c r="DM31" s="637"/>
      <c r="DN31" s="637"/>
      <c r="DO31" s="637"/>
      <c r="DP31" s="637"/>
      <c r="DQ31" s="637"/>
      <c r="DR31" s="637"/>
      <c r="DS31" s="637"/>
      <c r="DT31" s="637"/>
      <c r="DU31" s="637"/>
      <c r="DV31" s="638"/>
      <c r="DW31" s="641">
        <v>1.5</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120428</v>
      </c>
      <c r="S32" s="619"/>
      <c r="T32" s="619"/>
      <c r="U32" s="619"/>
      <c r="V32" s="619"/>
      <c r="W32" s="619"/>
      <c r="X32" s="619"/>
      <c r="Y32" s="620"/>
      <c r="Z32" s="671">
        <v>2.2999999999999998</v>
      </c>
      <c r="AA32" s="671"/>
      <c r="AB32" s="671"/>
      <c r="AC32" s="671"/>
      <c r="AD32" s="672">
        <v>560</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99.2</v>
      </c>
      <c r="BH32" s="603"/>
      <c r="BI32" s="603"/>
      <c r="BJ32" s="603"/>
      <c r="BK32" s="603"/>
      <c r="BL32" s="603"/>
      <c r="BM32" s="666">
        <v>93.1</v>
      </c>
      <c r="BN32" s="603"/>
      <c r="BO32" s="603"/>
      <c r="BP32" s="603"/>
      <c r="BQ32" s="660"/>
      <c r="BR32" s="681">
        <v>99.3</v>
      </c>
      <c r="BS32" s="603"/>
      <c r="BT32" s="603"/>
      <c r="BU32" s="603"/>
      <c r="BV32" s="603"/>
      <c r="BW32" s="603"/>
      <c r="BX32" s="666">
        <v>92.6</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334196</v>
      </c>
      <c r="S33" s="619"/>
      <c r="T33" s="619"/>
      <c r="U33" s="619"/>
      <c r="V33" s="619"/>
      <c r="W33" s="619"/>
      <c r="X33" s="619"/>
      <c r="Y33" s="620"/>
      <c r="Z33" s="671">
        <v>6.3</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2334291</v>
      </c>
      <c r="CS33" s="637"/>
      <c r="CT33" s="637"/>
      <c r="CU33" s="637"/>
      <c r="CV33" s="637"/>
      <c r="CW33" s="637"/>
      <c r="CX33" s="637"/>
      <c r="CY33" s="638"/>
      <c r="CZ33" s="621">
        <v>47.2</v>
      </c>
      <c r="DA33" s="639"/>
      <c r="DB33" s="639"/>
      <c r="DC33" s="640"/>
      <c r="DD33" s="624">
        <v>1884994</v>
      </c>
      <c r="DE33" s="637"/>
      <c r="DF33" s="637"/>
      <c r="DG33" s="637"/>
      <c r="DH33" s="637"/>
      <c r="DI33" s="637"/>
      <c r="DJ33" s="637"/>
      <c r="DK33" s="638"/>
      <c r="DL33" s="624">
        <v>1422627</v>
      </c>
      <c r="DM33" s="637"/>
      <c r="DN33" s="637"/>
      <c r="DO33" s="637"/>
      <c r="DP33" s="637"/>
      <c r="DQ33" s="637"/>
      <c r="DR33" s="637"/>
      <c r="DS33" s="637"/>
      <c r="DT33" s="637"/>
      <c r="DU33" s="637"/>
      <c r="DV33" s="638"/>
      <c r="DW33" s="641">
        <v>46.8</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687214</v>
      </c>
      <c r="CS34" s="619"/>
      <c r="CT34" s="619"/>
      <c r="CU34" s="619"/>
      <c r="CV34" s="619"/>
      <c r="CW34" s="619"/>
      <c r="CX34" s="619"/>
      <c r="CY34" s="620"/>
      <c r="CZ34" s="621">
        <v>13.9</v>
      </c>
      <c r="DA34" s="639"/>
      <c r="DB34" s="639"/>
      <c r="DC34" s="640"/>
      <c r="DD34" s="624">
        <v>545683</v>
      </c>
      <c r="DE34" s="619"/>
      <c r="DF34" s="619"/>
      <c r="DG34" s="619"/>
      <c r="DH34" s="619"/>
      <c r="DI34" s="619"/>
      <c r="DJ34" s="619"/>
      <c r="DK34" s="620"/>
      <c r="DL34" s="624">
        <v>416445</v>
      </c>
      <c r="DM34" s="619"/>
      <c r="DN34" s="619"/>
      <c r="DO34" s="619"/>
      <c r="DP34" s="619"/>
      <c r="DQ34" s="619"/>
      <c r="DR34" s="619"/>
      <c r="DS34" s="619"/>
      <c r="DT34" s="619"/>
      <c r="DU34" s="619"/>
      <c r="DV34" s="620"/>
      <c r="DW34" s="641">
        <v>13.7</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180496</v>
      </c>
      <c r="S35" s="619"/>
      <c r="T35" s="619"/>
      <c r="U35" s="619"/>
      <c r="V35" s="619"/>
      <c r="W35" s="619"/>
      <c r="X35" s="619"/>
      <c r="Y35" s="620"/>
      <c r="Z35" s="671">
        <v>3.4</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730194</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42865</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90599</v>
      </c>
      <c r="CS35" s="637"/>
      <c r="CT35" s="637"/>
      <c r="CU35" s="637"/>
      <c r="CV35" s="637"/>
      <c r="CW35" s="637"/>
      <c r="CX35" s="637"/>
      <c r="CY35" s="638"/>
      <c r="CZ35" s="621">
        <v>1.8</v>
      </c>
      <c r="DA35" s="639"/>
      <c r="DB35" s="639"/>
      <c r="DC35" s="640"/>
      <c r="DD35" s="624">
        <v>39485</v>
      </c>
      <c r="DE35" s="637"/>
      <c r="DF35" s="637"/>
      <c r="DG35" s="637"/>
      <c r="DH35" s="637"/>
      <c r="DI35" s="637"/>
      <c r="DJ35" s="637"/>
      <c r="DK35" s="638"/>
      <c r="DL35" s="624">
        <v>39485</v>
      </c>
      <c r="DM35" s="637"/>
      <c r="DN35" s="637"/>
      <c r="DO35" s="637"/>
      <c r="DP35" s="637"/>
      <c r="DQ35" s="637"/>
      <c r="DR35" s="637"/>
      <c r="DS35" s="637"/>
      <c r="DT35" s="637"/>
      <c r="DU35" s="637"/>
      <c r="DV35" s="638"/>
      <c r="DW35" s="641">
        <v>1.3</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5306250</v>
      </c>
      <c r="S36" s="659"/>
      <c r="T36" s="659"/>
      <c r="U36" s="659"/>
      <c r="V36" s="659"/>
      <c r="W36" s="659"/>
      <c r="X36" s="659"/>
      <c r="Y36" s="662"/>
      <c r="Z36" s="663">
        <v>100</v>
      </c>
      <c r="AA36" s="663"/>
      <c r="AB36" s="663"/>
      <c r="AC36" s="663"/>
      <c r="AD36" s="664">
        <v>2860010</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228829</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29702</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717293</v>
      </c>
      <c r="CS36" s="619"/>
      <c r="CT36" s="619"/>
      <c r="CU36" s="619"/>
      <c r="CV36" s="619"/>
      <c r="CW36" s="619"/>
      <c r="CX36" s="619"/>
      <c r="CY36" s="620"/>
      <c r="CZ36" s="621">
        <v>14.5</v>
      </c>
      <c r="DA36" s="639"/>
      <c r="DB36" s="639"/>
      <c r="DC36" s="640"/>
      <c r="DD36" s="624">
        <v>618069</v>
      </c>
      <c r="DE36" s="619"/>
      <c r="DF36" s="619"/>
      <c r="DG36" s="619"/>
      <c r="DH36" s="619"/>
      <c r="DI36" s="619"/>
      <c r="DJ36" s="619"/>
      <c r="DK36" s="620"/>
      <c r="DL36" s="624">
        <v>455495</v>
      </c>
      <c r="DM36" s="619"/>
      <c r="DN36" s="619"/>
      <c r="DO36" s="619"/>
      <c r="DP36" s="619"/>
      <c r="DQ36" s="619"/>
      <c r="DR36" s="619"/>
      <c r="DS36" s="619"/>
      <c r="DT36" s="619"/>
      <c r="DU36" s="619"/>
      <c r="DV36" s="620"/>
      <c r="DW36" s="641">
        <v>15</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78420</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1166</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408168</v>
      </c>
      <c r="CS37" s="637"/>
      <c r="CT37" s="637"/>
      <c r="CU37" s="637"/>
      <c r="CV37" s="637"/>
      <c r="CW37" s="637"/>
      <c r="CX37" s="637"/>
      <c r="CY37" s="638"/>
      <c r="CZ37" s="621">
        <v>8.3000000000000007</v>
      </c>
      <c r="DA37" s="639"/>
      <c r="DB37" s="639"/>
      <c r="DC37" s="640"/>
      <c r="DD37" s="624">
        <v>399809</v>
      </c>
      <c r="DE37" s="637"/>
      <c r="DF37" s="637"/>
      <c r="DG37" s="637"/>
      <c r="DH37" s="637"/>
      <c r="DI37" s="637"/>
      <c r="DJ37" s="637"/>
      <c r="DK37" s="638"/>
      <c r="DL37" s="624">
        <v>357472</v>
      </c>
      <c r="DM37" s="637"/>
      <c r="DN37" s="637"/>
      <c r="DO37" s="637"/>
      <c r="DP37" s="637"/>
      <c r="DQ37" s="637"/>
      <c r="DR37" s="637"/>
      <c r="DS37" s="637"/>
      <c r="DT37" s="637"/>
      <c r="DU37" s="637"/>
      <c r="DV37" s="638"/>
      <c r="DW37" s="641">
        <v>11.8</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v>61993</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2049</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663556</v>
      </c>
      <c r="CS38" s="619"/>
      <c r="CT38" s="619"/>
      <c r="CU38" s="619"/>
      <c r="CV38" s="619"/>
      <c r="CW38" s="619"/>
      <c r="CX38" s="619"/>
      <c r="CY38" s="620"/>
      <c r="CZ38" s="621">
        <v>13.4</v>
      </c>
      <c r="DA38" s="639"/>
      <c r="DB38" s="639"/>
      <c r="DC38" s="640"/>
      <c r="DD38" s="624">
        <v>532268</v>
      </c>
      <c r="DE38" s="619"/>
      <c r="DF38" s="619"/>
      <c r="DG38" s="619"/>
      <c r="DH38" s="619"/>
      <c r="DI38" s="619"/>
      <c r="DJ38" s="619"/>
      <c r="DK38" s="620"/>
      <c r="DL38" s="624">
        <v>511202</v>
      </c>
      <c r="DM38" s="619"/>
      <c r="DN38" s="619"/>
      <c r="DO38" s="619"/>
      <c r="DP38" s="619"/>
      <c r="DQ38" s="619"/>
      <c r="DR38" s="619"/>
      <c r="DS38" s="619"/>
      <c r="DT38" s="619"/>
      <c r="DU38" s="619"/>
      <c r="DV38" s="620"/>
      <c r="DW38" s="641">
        <v>16.8</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v>4645</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95</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125470</v>
      </c>
      <c r="CS39" s="637"/>
      <c r="CT39" s="637"/>
      <c r="CU39" s="637"/>
      <c r="CV39" s="637"/>
      <c r="CW39" s="637"/>
      <c r="CX39" s="637"/>
      <c r="CY39" s="638"/>
      <c r="CZ39" s="621">
        <v>2.5</v>
      </c>
      <c r="DA39" s="639"/>
      <c r="DB39" s="639"/>
      <c r="DC39" s="640"/>
      <c r="DD39" s="624">
        <v>117267</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74636</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126</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50159</v>
      </c>
      <c r="CS40" s="619"/>
      <c r="CT40" s="619"/>
      <c r="CU40" s="619"/>
      <c r="CV40" s="619"/>
      <c r="CW40" s="619"/>
      <c r="CX40" s="619"/>
      <c r="CY40" s="620"/>
      <c r="CZ40" s="621">
        <v>1</v>
      </c>
      <c r="DA40" s="639"/>
      <c r="DB40" s="639"/>
      <c r="DC40" s="640"/>
      <c r="DD40" s="624">
        <v>32222</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281671</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309</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847548</v>
      </c>
      <c r="CS42" s="619"/>
      <c r="CT42" s="619"/>
      <c r="CU42" s="619"/>
      <c r="CV42" s="619"/>
      <c r="CW42" s="619"/>
      <c r="CX42" s="619"/>
      <c r="CY42" s="620"/>
      <c r="CZ42" s="621">
        <v>17.100000000000001</v>
      </c>
      <c r="DA42" s="622"/>
      <c r="DB42" s="622"/>
      <c r="DC42" s="623"/>
      <c r="DD42" s="624">
        <v>188280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1032</v>
      </c>
      <c r="CS43" s="637"/>
      <c r="CT43" s="637"/>
      <c r="CU43" s="637"/>
      <c r="CV43" s="637"/>
      <c r="CW43" s="637"/>
      <c r="CX43" s="637"/>
      <c r="CY43" s="638"/>
      <c r="CZ43" s="621">
        <v>0</v>
      </c>
      <c r="DA43" s="639"/>
      <c r="DB43" s="639"/>
      <c r="DC43" s="640"/>
      <c r="DD43" s="624">
        <v>1032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623929</v>
      </c>
      <c r="CS44" s="619"/>
      <c r="CT44" s="619"/>
      <c r="CU44" s="619"/>
      <c r="CV44" s="619"/>
      <c r="CW44" s="619"/>
      <c r="CX44" s="619"/>
      <c r="CY44" s="620"/>
      <c r="CZ44" s="621">
        <v>12.6</v>
      </c>
      <c r="DA44" s="622"/>
      <c r="DB44" s="622"/>
      <c r="DC44" s="623"/>
      <c r="DD44" s="624">
        <v>108304</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391862</v>
      </c>
      <c r="CS45" s="637"/>
      <c r="CT45" s="637"/>
      <c r="CU45" s="637"/>
      <c r="CV45" s="637"/>
      <c r="CW45" s="637"/>
      <c r="CX45" s="637"/>
      <c r="CY45" s="638"/>
      <c r="CZ45" s="621">
        <v>7.9</v>
      </c>
      <c r="DA45" s="639"/>
      <c r="DB45" s="639"/>
      <c r="DC45" s="640"/>
      <c r="DD45" s="624">
        <v>21432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230067</v>
      </c>
      <c r="CS46" s="619"/>
      <c r="CT46" s="619"/>
      <c r="CU46" s="619"/>
      <c r="CV46" s="619"/>
      <c r="CW46" s="619"/>
      <c r="CX46" s="619"/>
      <c r="CY46" s="620"/>
      <c r="CZ46" s="621">
        <v>4.7</v>
      </c>
      <c r="DA46" s="622"/>
      <c r="DB46" s="622"/>
      <c r="DC46" s="623"/>
      <c r="DD46" s="624">
        <v>84872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v>223619</v>
      </c>
      <c r="CS47" s="637"/>
      <c r="CT47" s="637"/>
      <c r="CU47" s="637"/>
      <c r="CV47" s="637"/>
      <c r="CW47" s="637"/>
      <c r="CX47" s="637"/>
      <c r="CY47" s="638"/>
      <c r="CZ47" s="621">
        <v>4.5</v>
      </c>
      <c r="DA47" s="639"/>
      <c r="DB47" s="639"/>
      <c r="DC47" s="640"/>
      <c r="DD47" s="624">
        <v>79976</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4944856</v>
      </c>
      <c r="CS49" s="603"/>
      <c r="CT49" s="603"/>
      <c r="CU49" s="603"/>
      <c r="CV49" s="603"/>
      <c r="CW49" s="603"/>
      <c r="CX49" s="603"/>
      <c r="CY49" s="604"/>
      <c r="CZ49" s="605">
        <v>100</v>
      </c>
      <c r="DA49" s="606"/>
      <c r="DB49" s="606"/>
      <c r="DC49" s="607"/>
      <c r="DD49" s="608">
        <v>3483042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3" t="s">
        <v>340</v>
      </c>
      <c r="DK2" s="1114"/>
      <c r="DL2" s="1114"/>
      <c r="DM2" s="1114"/>
      <c r="DN2" s="1114"/>
      <c r="DO2" s="1115"/>
      <c r="DP2" s="200"/>
      <c r="DQ2" s="1113" t="s">
        <v>341</v>
      </c>
      <c r="DR2" s="1114"/>
      <c r="DS2" s="1114"/>
      <c r="DT2" s="1114"/>
      <c r="DU2" s="1114"/>
      <c r="DV2" s="1114"/>
      <c r="DW2" s="1114"/>
      <c r="DX2" s="1114"/>
      <c r="DY2" s="1114"/>
      <c r="DZ2" s="1115"/>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8" t="s">
        <v>342</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16"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31" t="s">
        <v>358</v>
      </c>
      <c r="DH5" s="1132"/>
      <c r="DI5" s="1132"/>
      <c r="DJ5" s="1132"/>
      <c r="DK5" s="1133"/>
      <c r="DL5" s="1131" t="s">
        <v>359</v>
      </c>
      <c r="DM5" s="1132"/>
      <c r="DN5" s="1132"/>
      <c r="DO5" s="1132"/>
      <c r="DP5" s="1133"/>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17"/>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34"/>
      <c r="DH6" s="1135"/>
      <c r="DI6" s="1135"/>
      <c r="DJ6" s="1135"/>
      <c r="DK6" s="1136"/>
      <c r="DL6" s="1134"/>
      <c r="DM6" s="1135"/>
      <c r="DN6" s="1135"/>
      <c r="DO6" s="1135"/>
      <c r="DP6" s="1136"/>
      <c r="DQ6" s="1030"/>
      <c r="DR6" s="1031"/>
      <c r="DS6" s="1031"/>
      <c r="DT6" s="1031"/>
      <c r="DU6" s="1032"/>
      <c r="DV6" s="1030"/>
      <c r="DW6" s="1031"/>
      <c r="DX6" s="1031"/>
      <c r="DY6" s="1031"/>
      <c r="DZ6" s="1044"/>
      <c r="EA6" s="205"/>
    </row>
    <row r="7" spans="1:131" s="206" customFormat="1" ht="26.25" customHeight="1" thickTop="1" x14ac:dyDescent="0.15">
      <c r="A7" s="209">
        <v>1</v>
      </c>
      <c r="B7" s="1074" t="s">
        <v>361</v>
      </c>
      <c r="C7" s="1075"/>
      <c r="D7" s="1075"/>
      <c r="E7" s="1075"/>
      <c r="F7" s="1075"/>
      <c r="G7" s="1075"/>
      <c r="H7" s="1075"/>
      <c r="I7" s="1075"/>
      <c r="J7" s="1075"/>
      <c r="K7" s="1075"/>
      <c r="L7" s="1075"/>
      <c r="M7" s="1075"/>
      <c r="N7" s="1075"/>
      <c r="O7" s="1075"/>
      <c r="P7" s="1076"/>
      <c r="Q7" s="1137">
        <v>5306</v>
      </c>
      <c r="R7" s="1138"/>
      <c r="S7" s="1138"/>
      <c r="T7" s="1138"/>
      <c r="U7" s="1138"/>
      <c r="V7" s="1138">
        <v>4945</v>
      </c>
      <c r="W7" s="1138"/>
      <c r="X7" s="1138"/>
      <c r="Y7" s="1138"/>
      <c r="Z7" s="1138"/>
      <c r="AA7" s="1138">
        <v>361</v>
      </c>
      <c r="AB7" s="1138"/>
      <c r="AC7" s="1138"/>
      <c r="AD7" s="1138"/>
      <c r="AE7" s="1139"/>
      <c r="AF7" s="1140">
        <v>209</v>
      </c>
      <c r="AG7" s="1141"/>
      <c r="AH7" s="1141"/>
      <c r="AI7" s="1141"/>
      <c r="AJ7" s="1142"/>
      <c r="AK7" s="1124">
        <v>387</v>
      </c>
      <c r="AL7" s="1125"/>
      <c r="AM7" s="1125"/>
      <c r="AN7" s="1125"/>
      <c r="AO7" s="1125"/>
      <c r="AP7" s="1125">
        <v>4277</v>
      </c>
      <c r="AQ7" s="1125"/>
      <c r="AR7" s="1125"/>
      <c r="AS7" s="1125"/>
      <c r="AT7" s="1125"/>
      <c r="AU7" s="1126"/>
      <c r="AV7" s="1126"/>
      <c r="AW7" s="1126"/>
      <c r="AX7" s="1126"/>
      <c r="AY7" s="1127"/>
      <c r="AZ7" s="203"/>
      <c r="BA7" s="203"/>
      <c r="BB7" s="203"/>
      <c r="BC7" s="203"/>
      <c r="BD7" s="203"/>
      <c r="BE7" s="204"/>
      <c r="BF7" s="204"/>
      <c r="BG7" s="204"/>
      <c r="BH7" s="204"/>
      <c r="BI7" s="204"/>
      <c r="BJ7" s="204"/>
      <c r="BK7" s="204"/>
      <c r="BL7" s="204"/>
      <c r="BM7" s="204"/>
      <c r="BN7" s="204"/>
      <c r="BO7" s="204"/>
      <c r="BP7" s="204"/>
      <c r="BQ7" s="210">
        <v>1</v>
      </c>
      <c r="BR7" s="211"/>
      <c r="BS7" s="1128" t="s">
        <v>551</v>
      </c>
      <c r="BT7" s="1129"/>
      <c r="BU7" s="1129"/>
      <c r="BV7" s="1129"/>
      <c r="BW7" s="1129"/>
      <c r="BX7" s="1129"/>
      <c r="BY7" s="1129"/>
      <c r="BZ7" s="1129"/>
      <c r="CA7" s="1129"/>
      <c r="CB7" s="1129"/>
      <c r="CC7" s="1129"/>
      <c r="CD7" s="1129"/>
      <c r="CE7" s="1129"/>
      <c r="CF7" s="1129"/>
      <c r="CG7" s="1130"/>
      <c r="CH7" s="1121">
        <v>5</v>
      </c>
      <c r="CI7" s="1122"/>
      <c r="CJ7" s="1122"/>
      <c r="CK7" s="1122"/>
      <c r="CL7" s="1123"/>
      <c r="CM7" s="1121">
        <v>-114</v>
      </c>
      <c r="CN7" s="1122"/>
      <c r="CO7" s="1122"/>
      <c r="CP7" s="1122"/>
      <c r="CQ7" s="1123"/>
      <c r="CR7" s="1121">
        <v>21</v>
      </c>
      <c r="CS7" s="1122"/>
      <c r="CT7" s="1122"/>
      <c r="CU7" s="1122"/>
      <c r="CV7" s="1123"/>
      <c r="CW7" s="997" t="s">
        <v>546</v>
      </c>
      <c r="CX7" s="997"/>
      <c r="CY7" s="997"/>
      <c r="CZ7" s="997"/>
      <c r="DA7" s="997"/>
      <c r="DB7" s="1121">
        <v>100</v>
      </c>
      <c r="DC7" s="1122"/>
      <c r="DD7" s="1122"/>
      <c r="DE7" s="1122"/>
      <c r="DF7" s="1123"/>
      <c r="DG7" s="997" t="s">
        <v>546</v>
      </c>
      <c r="DH7" s="997"/>
      <c r="DI7" s="997"/>
      <c r="DJ7" s="997"/>
      <c r="DK7" s="997"/>
      <c r="DL7" s="1015" t="s">
        <v>561</v>
      </c>
      <c r="DM7" s="1016"/>
      <c r="DN7" s="1016"/>
      <c r="DO7" s="1016"/>
      <c r="DP7" s="1017"/>
      <c r="DQ7" s="997" t="s">
        <v>546</v>
      </c>
      <c r="DR7" s="997"/>
      <c r="DS7" s="997"/>
      <c r="DT7" s="997"/>
      <c r="DU7" s="997"/>
      <c r="DV7" s="1118"/>
      <c r="DW7" s="1119"/>
      <c r="DX7" s="1119"/>
      <c r="DY7" s="1119"/>
      <c r="DZ7" s="1120"/>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1"/>
      <c r="AL8" s="1112"/>
      <c r="AM8" s="1112"/>
      <c r="AN8" s="1112"/>
      <c r="AO8" s="1112"/>
      <c r="AP8" s="1112"/>
      <c r="AQ8" s="1112"/>
      <c r="AR8" s="1112"/>
      <c r="AS8" s="1112"/>
      <c r="AT8" s="1112"/>
      <c r="AU8" s="1109"/>
      <c r="AV8" s="1109"/>
      <c r="AW8" s="1109"/>
      <c r="AX8" s="1109"/>
      <c r="AY8" s="1110"/>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1"/>
      <c r="AL9" s="1112"/>
      <c r="AM9" s="1112"/>
      <c r="AN9" s="1112"/>
      <c r="AO9" s="1112"/>
      <c r="AP9" s="1112"/>
      <c r="AQ9" s="1112"/>
      <c r="AR9" s="1112"/>
      <c r="AS9" s="1112"/>
      <c r="AT9" s="1112"/>
      <c r="AU9" s="1109"/>
      <c r="AV9" s="1109"/>
      <c r="AW9" s="1109"/>
      <c r="AX9" s="1109"/>
      <c r="AY9" s="1110"/>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1"/>
      <c r="AL10" s="1112"/>
      <c r="AM10" s="1112"/>
      <c r="AN10" s="1112"/>
      <c r="AO10" s="1112"/>
      <c r="AP10" s="1112"/>
      <c r="AQ10" s="1112"/>
      <c r="AR10" s="1112"/>
      <c r="AS10" s="1112"/>
      <c r="AT10" s="1112"/>
      <c r="AU10" s="1109"/>
      <c r="AV10" s="1109"/>
      <c r="AW10" s="1109"/>
      <c r="AX10" s="1109"/>
      <c r="AY10" s="1110"/>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1"/>
      <c r="AL11" s="1112"/>
      <c r="AM11" s="1112"/>
      <c r="AN11" s="1112"/>
      <c r="AO11" s="1112"/>
      <c r="AP11" s="1112"/>
      <c r="AQ11" s="1112"/>
      <c r="AR11" s="1112"/>
      <c r="AS11" s="1112"/>
      <c r="AT11" s="1112"/>
      <c r="AU11" s="1109"/>
      <c r="AV11" s="1109"/>
      <c r="AW11" s="1109"/>
      <c r="AX11" s="1109"/>
      <c r="AY11" s="1110"/>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1"/>
      <c r="AL12" s="1112"/>
      <c r="AM12" s="1112"/>
      <c r="AN12" s="1112"/>
      <c r="AO12" s="1112"/>
      <c r="AP12" s="1112"/>
      <c r="AQ12" s="1112"/>
      <c r="AR12" s="1112"/>
      <c r="AS12" s="1112"/>
      <c r="AT12" s="1112"/>
      <c r="AU12" s="1109"/>
      <c r="AV12" s="1109"/>
      <c r="AW12" s="1109"/>
      <c r="AX12" s="1109"/>
      <c r="AY12" s="1110"/>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1"/>
      <c r="AL13" s="1112"/>
      <c r="AM13" s="1112"/>
      <c r="AN13" s="1112"/>
      <c r="AO13" s="1112"/>
      <c r="AP13" s="1112"/>
      <c r="AQ13" s="1112"/>
      <c r="AR13" s="1112"/>
      <c r="AS13" s="1112"/>
      <c r="AT13" s="1112"/>
      <c r="AU13" s="1109"/>
      <c r="AV13" s="1109"/>
      <c r="AW13" s="1109"/>
      <c r="AX13" s="1109"/>
      <c r="AY13" s="1110"/>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1"/>
      <c r="AL14" s="1112"/>
      <c r="AM14" s="1112"/>
      <c r="AN14" s="1112"/>
      <c r="AO14" s="1112"/>
      <c r="AP14" s="1112"/>
      <c r="AQ14" s="1112"/>
      <c r="AR14" s="1112"/>
      <c r="AS14" s="1112"/>
      <c r="AT14" s="1112"/>
      <c r="AU14" s="1109"/>
      <c r="AV14" s="1109"/>
      <c r="AW14" s="1109"/>
      <c r="AX14" s="1109"/>
      <c r="AY14" s="1110"/>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1"/>
      <c r="AL15" s="1112"/>
      <c r="AM15" s="1112"/>
      <c r="AN15" s="1112"/>
      <c r="AO15" s="1112"/>
      <c r="AP15" s="1112"/>
      <c r="AQ15" s="1112"/>
      <c r="AR15" s="1112"/>
      <c r="AS15" s="1112"/>
      <c r="AT15" s="1112"/>
      <c r="AU15" s="1109"/>
      <c r="AV15" s="1109"/>
      <c r="AW15" s="1109"/>
      <c r="AX15" s="1109"/>
      <c r="AY15" s="1110"/>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1"/>
      <c r="AL16" s="1112"/>
      <c r="AM16" s="1112"/>
      <c r="AN16" s="1112"/>
      <c r="AO16" s="1112"/>
      <c r="AP16" s="1112"/>
      <c r="AQ16" s="1112"/>
      <c r="AR16" s="1112"/>
      <c r="AS16" s="1112"/>
      <c r="AT16" s="1112"/>
      <c r="AU16" s="1109"/>
      <c r="AV16" s="1109"/>
      <c r="AW16" s="1109"/>
      <c r="AX16" s="1109"/>
      <c r="AY16" s="1110"/>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1"/>
      <c r="AL17" s="1112"/>
      <c r="AM17" s="1112"/>
      <c r="AN17" s="1112"/>
      <c r="AO17" s="1112"/>
      <c r="AP17" s="1112"/>
      <c r="AQ17" s="1112"/>
      <c r="AR17" s="1112"/>
      <c r="AS17" s="1112"/>
      <c r="AT17" s="1112"/>
      <c r="AU17" s="1109"/>
      <c r="AV17" s="1109"/>
      <c r="AW17" s="1109"/>
      <c r="AX17" s="1109"/>
      <c r="AY17" s="1110"/>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1"/>
      <c r="AL18" s="1112"/>
      <c r="AM18" s="1112"/>
      <c r="AN18" s="1112"/>
      <c r="AO18" s="1112"/>
      <c r="AP18" s="1112"/>
      <c r="AQ18" s="1112"/>
      <c r="AR18" s="1112"/>
      <c r="AS18" s="1112"/>
      <c r="AT18" s="1112"/>
      <c r="AU18" s="1109"/>
      <c r="AV18" s="1109"/>
      <c r="AW18" s="1109"/>
      <c r="AX18" s="1109"/>
      <c r="AY18" s="1110"/>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1"/>
      <c r="AL19" s="1112"/>
      <c r="AM19" s="1112"/>
      <c r="AN19" s="1112"/>
      <c r="AO19" s="1112"/>
      <c r="AP19" s="1112"/>
      <c r="AQ19" s="1112"/>
      <c r="AR19" s="1112"/>
      <c r="AS19" s="1112"/>
      <c r="AT19" s="1112"/>
      <c r="AU19" s="1109"/>
      <c r="AV19" s="1109"/>
      <c r="AW19" s="1109"/>
      <c r="AX19" s="1109"/>
      <c r="AY19" s="1110"/>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1"/>
      <c r="AL20" s="1112"/>
      <c r="AM20" s="1112"/>
      <c r="AN20" s="1112"/>
      <c r="AO20" s="1112"/>
      <c r="AP20" s="1112"/>
      <c r="AQ20" s="1112"/>
      <c r="AR20" s="1112"/>
      <c r="AS20" s="1112"/>
      <c r="AT20" s="1112"/>
      <c r="AU20" s="1109"/>
      <c r="AV20" s="1109"/>
      <c r="AW20" s="1109"/>
      <c r="AX20" s="1109"/>
      <c r="AY20" s="1110"/>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1"/>
      <c r="AL21" s="1112"/>
      <c r="AM21" s="1112"/>
      <c r="AN21" s="1112"/>
      <c r="AO21" s="1112"/>
      <c r="AP21" s="1112"/>
      <c r="AQ21" s="1112"/>
      <c r="AR21" s="1112"/>
      <c r="AS21" s="1112"/>
      <c r="AT21" s="1112"/>
      <c r="AU21" s="1109"/>
      <c r="AV21" s="1109"/>
      <c r="AW21" s="1109"/>
      <c r="AX21" s="1109"/>
      <c r="AY21" s="1110"/>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45"/>
      <c r="AG22" s="1046"/>
      <c r="AH22" s="1046"/>
      <c r="AI22" s="1046"/>
      <c r="AJ22" s="1047"/>
      <c r="AK22" s="1102"/>
      <c r="AL22" s="1103"/>
      <c r="AM22" s="1103"/>
      <c r="AN22" s="1103"/>
      <c r="AO22" s="1103"/>
      <c r="AP22" s="1103"/>
      <c r="AQ22" s="1103"/>
      <c r="AR22" s="1103"/>
      <c r="AS22" s="1103"/>
      <c r="AT22" s="1103"/>
      <c r="AU22" s="1104"/>
      <c r="AV22" s="1104"/>
      <c r="AW22" s="1104"/>
      <c r="AX22" s="1104"/>
      <c r="AY22" s="1105"/>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3">
        <f>SUM(Q7:U22)</f>
        <v>5306</v>
      </c>
      <c r="R23" s="1094"/>
      <c r="S23" s="1094"/>
      <c r="T23" s="1094"/>
      <c r="U23" s="1094"/>
      <c r="V23" s="1094">
        <f>SUM(V7:Z22)</f>
        <v>4945</v>
      </c>
      <c r="W23" s="1094"/>
      <c r="X23" s="1094"/>
      <c r="Y23" s="1094"/>
      <c r="Z23" s="1094"/>
      <c r="AA23" s="1094">
        <f>SUM(AA7:AE22)</f>
        <v>361</v>
      </c>
      <c r="AB23" s="1094"/>
      <c r="AC23" s="1094"/>
      <c r="AD23" s="1094"/>
      <c r="AE23" s="1095"/>
      <c r="AF23" s="1096">
        <f>SUM(AF7:AJ22)</f>
        <v>209</v>
      </c>
      <c r="AG23" s="1094"/>
      <c r="AH23" s="1094"/>
      <c r="AI23" s="1094"/>
      <c r="AJ23" s="1097"/>
      <c r="AK23" s="1098"/>
      <c r="AL23" s="1099"/>
      <c r="AM23" s="1099"/>
      <c r="AN23" s="1099"/>
      <c r="AO23" s="1099"/>
      <c r="AP23" s="1094">
        <f>SUM(AP7:AT22)</f>
        <v>4277</v>
      </c>
      <c r="AQ23" s="1094"/>
      <c r="AR23" s="1094"/>
      <c r="AS23" s="1094"/>
      <c r="AT23" s="1094"/>
      <c r="AU23" s="1100"/>
      <c r="AV23" s="1100"/>
      <c r="AW23" s="1100"/>
      <c r="AX23" s="1100"/>
      <c r="AY23" s="1101"/>
      <c r="AZ23" s="1090" t="s">
        <v>365</v>
      </c>
      <c r="BA23" s="1091"/>
      <c r="BB23" s="1091"/>
      <c r="BC23" s="1091"/>
      <c r="BD23" s="1092"/>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89" t="s">
        <v>366</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8" t="s">
        <v>367</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4" t="s">
        <v>371</v>
      </c>
      <c r="AG26" s="1034"/>
      <c r="AH26" s="1034"/>
      <c r="AI26" s="1034"/>
      <c r="AJ26" s="1085"/>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6"/>
      <c r="AG27" s="1037"/>
      <c r="AH27" s="1037"/>
      <c r="AI27" s="1037"/>
      <c r="AJ27" s="1087"/>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4" t="s">
        <v>376</v>
      </c>
      <c r="C28" s="1075"/>
      <c r="D28" s="1075"/>
      <c r="E28" s="1075"/>
      <c r="F28" s="1075"/>
      <c r="G28" s="1075"/>
      <c r="H28" s="1075"/>
      <c r="I28" s="1075"/>
      <c r="J28" s="1075"/>
      <c r="K28" s="1075"/>
      <c r="L28" s="1075"/>
      <c r="M28" s="1075"/>
      <c r="N28" s="1075"/>
      <c r="O28" s="1075"/>
      <c r="P28" s="1076"/>
      <c r="Q28" s="1077">
        <v>1085</v>
      </c>
      <c r="R28" s="1078"/>
      <c r="S28" s="1078"/>
      <c r="T28" s="1078"/>
      <c r="U28" s="1078"/>
      <c r="V28" s="1078">
        <v>1042</v>
      </c>
      <c r="W28" s="1078"/>
      <c r="X28" s="1078"/>
      <c r="Y28" s="1078"/>
      <c r="Z28" s="1078"/>
      <c r="AA28" s="1078">
        <v>43</v>
      </c>
      <c r="AB28" s="1078"/>
      <c r="AC28" s="1078"/>
      <c r="AD28" s="1078"/>
      <c r="AE28" s="1079"/>
      <c r="AF28" s="1080">
        <v>43</v>
      </c>
      <c r="AG28" s="1078"/>
      <c r="AH28" s="1078"/>
      <c r="AI28" s="1078"/>
      <c r="AJ28" s="1081"/>
      <c r="AK28" s="1082">
        <v>78</v>
      </c>
      <c r="AL28" s="1083"/>
      <c r="AM28" s="1083"/>
      <c r="AN28" s="1083"/>
      <c r="AO28" s="1083"/>
      <c r="AP28" s="997" t="s">
        <v>547</v>
      </c>
      <c r="AQ28" s="997"/>
      <c r="AR28" s="997"/>
      <c r="AS28" s="997"/>
      <c r="AT28" s="997"/>
      <c r="AU28" s="997" t="s">
        <v>547</v>
      </c>
      <c r="AV28" s="997"/>
      <c r="AW28" s="997"/>
      <c r="AX28" s="997"/>
      <c r="AY28" s="997"/>
      <c r="AZ28" s="997" t="s">
        <v>547</v>
      </c>
      <c r="BA28" s="997"/>
      <c r="BB28" s="997"/>
      <c r="BC28" s="997"/>
      <c r="BD28" s="997"/>
      <c r="BE28" s="1072"/>
      <c r="BF28" s="1072"/>
      <c r="BG28" s="1072"/>
      <c r="BH28" s="1072"/>
      <c r="BI28" s="1073"/>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377</v>
      </c>
      <c r="C29" s="1064"/>
      <c r="D29" s="1064"/>
      <c r="E29" s="1064"/>
      <c r="F29" s="1064"/>
      <c r="G29" s="1064"/>
      <c r="H29" s="1064"/>
      <c r="I29" s="1064"/>
      <c r="J29" s="1064"/>
      <c r="K29" s="1064"/>
      <c r="L29" s="1064"/>
      <c r="M29" s="1064"/>
      <c r="N29" s="1064"/>
      <c r="O29" s="1064"/>
      <c r="P29" s="1065"/>
      <c r="Q29" s="1069">
        <v>976</v>
      </c>
      <c r="R29" s="1070"/>
      <c r="S29" s="1070"/>
      <c r="T29" s="1070"/>
      <c r="U29" s="1070"/>
      <c r="V29" s="1070">
        <v>948</v>
      </c>
      <c r="W29" s="1070"/>
      <c r="X29" s="1070"/>
      <c r="Y29" s="1070"/>
      <c r="Z29" s="1070"/>
      <c r="AA29" s="1070">
        <v>28</v>
      </c>
      <c r="AB29" s="1070"/>
      <c r="AC29" s="1070"/>
      <c r="AD29" s="1070"/>
      <c r="AE29" s="1071"/>
      <c r="AF29" s="1045">
        <v>28</v>
      </c>
      <c r="AG29" s="1046"/>
      <c r="AH29" s="1046"/>
      <c r="AI29" s="1046"/>
      <c r="AJ29" s="1047"/>
      <c r="AK29" s="1006">
        <v>139</v>
      </c>
      <c r="AL29" s="997"/>
      <c r="AM29" s="997"/>
      <c r="AN29" s="997"/>
      <c r="AO29" s="997"/>
      <c r="AP29" s="997" t="s">
        <v>547</v>
      </c>
      <c r="AQ29" s="997"/>
      <c r="AR29" s="997"/>
      <c r="AS29" s="997"/>
      <c r="AT29" s="997"/>
      <c r="AU29" s="997" t="s">
        <v>547</v>
      </c>
      <c r="AV29" s="997"/>
      <c r="AW29" s="997"/>
      <c r="AX29" s="997"/>
      <c r="AY29" s="997"/>
      <c r="AZ29" s="997" t="s">
        <v>547</v>
      </c>
      <c r="BA29" s="997"/>
      <c r="BB29" s="997"/>
      <c r="BC29" s="997"/>
      <c r="BD29" s="997"/>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378</v>
      </c>
      <c r="C30" s="1064"/>
      <c r="D30" s="1064"/>
      <c r="E30" s="1064"/>
      <c r="F30" s="1064"/>
      <c r="G30" s="1064"/>
      <c r="H30" s="1064"/>
      <c r="I30" s="1064"/>
      <c r="J30" s="1064"/>
      <c r="K30" s="1064"/>
      <c r="L30" s="1064"/>
      <c r="M30" s="1064"/>
      <c r="N30" s="1064"/>
      <c r="O30" s="1064"/>
      <c r="P30" s="1065"/>
      <c r="Q30" s="1069">
        <v>70</v>
      </c>
      <c r="R30" s="1070"/>
      <c r="S30" s="1070"/>
      <c r="T30" s="1070"/>
      <c r="U30" s="1070"/>
      <c r="V30" s="1070">
        <v>69</v>
      </c>
      <c r="W30" s="1070"/>
      <c r="X30" s="1070"/>
      <c r="Y30" s="1070"/>
      <c r="Z30" s="1070"/>
      <c r="AA30" s="1070">
        <v>1</v>
      </c>
      <c r="AB30" s="1070"/>
      <c r="AC30" s="1070"/>
      <c r="AD30" s="1070"/>
      <c r="AE30" s="1071"/>
      <c r="AF30" s="1045">
        <v>1</v>
      </c>
      <c r="AG30" s="1046"/>
      <c r="AH30" s="1046"/>
      <c r="AI30" s="1046"/>
      <c r="AJ30" s="1047"/>
      <c r="AK30" s="1006">
        <v>29</v>
      </c>
      <c r="AL30" s="997"/>
      <c r="AM30" s="997"/>
      <c r="AN30" s="997"/>
      <c r="AO30" s="997"/>
      <c r="AP30" s="997" t="s">
        <v>547</v>
      </c>
      <c r="AQ30" s="997"/>
      <c r="AR30" s="997"/>
      <c r="AS30" s="997"/>
      <c r="AT30" s="997"/>
      <c r="AU30" s="997" t="s">
        <v>547</v>
      </c>
      <c r="AV30" s="997"/>
      <c r="AW30" s="997"/>
      <c r="AX30" s="997"/>
      <c r="AY30" s="997"/>
      <c r="AZ30" s="997" t="s">
        <v>547</v>
      </c>
      <c r="BA30" s="997"/>
      <c r="BB30" s="997"/>
      <c r="BC30" s="997"/>
      <c r="BD30" s="997"/>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379</v>
      </c>
      <c r="C31" s="1064"/>
      <c r="D31" s="1064"/>
      <c r="E31" s="1064"/>
      <c r="F31" s="1064"/>
      <c r="G31" s="1064"/>
      <c r="H31" s="1064"/>
      <c r="I31" s="1064"/>
      <c r="J31" s="1064"/>
      <c r="K31" s="1064"/>
      <c r="L31" s="1064"/>
      <c r="M31" s="1064"/>
      <c r="N31" s="1064"/>
      <c r="O31" s="1064"/>
      <c r="P31" s="1065"/>
      <c r="Q31" s="1069">
        <v>220</v>
      </c>
      <c r="R31" s="1070"/>
      <c r="S31" s="1070"/>
      <c r="T31" s="1070"/>
      <c r="U31" s="1070"/>
      <c r="V31" s="1070">
        <v>196</v>
      </c>
      <c r="W31" s="1070"/>
      <c r="X31" s="1070"/>
      <c r="Y31" s="1070"/>
      <c r="Z31" s="1070"/>
      <c r="AA31" s="1070">
        <v>24</v>
      </c>
      <c r="AB31" s="1070"/>
      <c r="AC31" s="1070"/>
      <c r="AD31" s="1070"/>
      <c r="AE31" s="1071"/>
      <c r="AF31" s="1045">
        <v>325</v>
      </c>
      <c r="AG31" s="1046"/>
      <c r="AH31" s="1046"/>
      <c r="AI31" s="1046"/>
      <c r="AJ31" s="1047"/>
      <c r="AK31" s="1006">
        <v>3</v>
      </c>
      <c r="AL31" s="997"/>
      <c r="AM31" s="997"/>
      <c r="AN31" s="997"/>
      <c r="AO31" s="997"/>
      <c r="AP31" s="997">
        <v>669</v>
      </c>
      <c r="AQ31" s="997"/>
      <c r="AR31" s="997"/>
      <c r="AS31" s="997"/>
      <c r="AT31" s="997"/>
      <c r="AU31" s="997">
        <v>44</v>
      </c>
      <c r="AV31" s="997"/>
      <c r="AW31" s="997"/>
      <c r="AX31" s="997"/>
      <c r="AY31" s="997"/>
      <c r="AZ31" s="997" t="s">
        <v>547</v>
      </c>
      <c r="BA31" s="997"/>
      <c r="BB31" s="997"/>
      <c r="BC31" s="997"/>
      <c r="BD31" s="997"/>
      <c r="BE31" s="1058" t="s">
        <v>548</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380</v>
      </c>
      <c r="C32" s="1064"/>
      <c r="D32" s="1064"/>
      <c r="E32" s="1064"/>
      <c r="F32" s="1064"/>
      <c r="G32" s="1064"/>
      <c r="H32" s="1064"/>
      <c r="I32" s="1064"/>
      <c r="J32" s="1064"/>
      <c r="K32" s="1064"/>
      <c r="L32" s="1064"/>
      <c r="M32" s="1064"/>
      <c r="N32" s="1064"/>
      <c r="O32" s="1064"/>
      <c r="P32" s="1065"/>
      <c r="Q32" s="1069">
        <v>230</v>
      </c>
      <c r="R32" s="1070"/>
      <c r="S32" s="1070"/>
      <c r="T32" s="1070"/>
      <c r="U32" s="1070"/>
      <c r="V32" s="1070">
        <v>223</v>
      </c>
      <c r="W32" s="1070"/>
      <c r="X32" s="1070"/>
      <c r="Y32" s="1070"/>
      <c r="Z32" s="1070"/>
      <c r="AA32" s="1070">
        <v>7</v>
      </c>
      <c r="AB32" s="1070"/>
      <c r="AC32" s="1070"/>
      <c r="AD32" s="1070"/>
      <c r="AE32" s="1071"/>
      <c r="AF32" s="1045">
        <v>7</v>
      </c>
      <c r="AG32" s="1046"/>
      <c r="AH32" s="1046"/>
      <c r="AI32" s="1046"/>
      <c r="AJ32" s="1047"/>
      <c r="AK32" s="1006">
        <v>166</v>
      </c>
      <c r="AL32" s="997"/>
      <c r="AM32" s="997"/>
      <c r="AN32" s="997"/>
      <c r="AO32" s="997"/>
      <c r="AP32" s="997">
        <v>1341</v>
      </c>
      <c r="AQ32" s="997"/>
      <c r="AR32" s="997"/>
      <c r="AS32" s="997"/>
      <c r="AT32" s="997"/>
      <c r="AU32" s="997">
        <v>1240</v>
      </c>
      <c r="AV32" s="997"/>
      <c r="AW32" s="997"/>
      <c r="AX32" s="997"/>
      <c r="AY32" s="997"/>
      <c r="AZ32" s="997" t="s">
        <v>547</v>
      </c>
      <c r="BA32" s="997"/>
      <c r="BB32" s="997"/>
      <c r="BC32" s="997"/>
      <c r="BD32" s="997"/>
      <c r="BE32" s="1058" t="s">
        <v>549</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382</v>
      </c>
      <c r="C33" s="1064"/>
      <c r="D33" s="1064"/>
      <c r="E33" s="1064"/>
      <c r="F33" s="1064"/>
      <c r="G33" s="1064"/>
      <c r="H33" s="1064"/>
      <c r="I33" s="1064"/>
      <c r="J33" s="1064"/>
      <c r="K33" s="1064"/>
      <c r="L33" s="1064"/>
      <c r="M33" s="1064"/>
      <c r="N33" s="1064"/>
      <c r="O33" s="1064"/>
      <c r="P33" s="1065"/>
      <c r="Q33" s="1069">
        <v>48</v>
      </c>
      <c r="R33" s="1070"/>
      <c r="S33" s="1070"/>
      <c r="T33" s="1070"/>
      <c r="U33" s="1070"/>
      <c r="V33" s="1070">
        <v>46</v>
      </c>
      <c r="W33" s="1070"/>
      <c r="X33" s="1070"/>
      <c r="Y33" s="1070"/>
      <c r="Z33" s="1070"/>
      <c r="AA33" s="1070">
        <v>2</v>
      </c>
      <c r="AB33" s="1070"/>
      <c r="AC33" s="1070"/>
      <c r="AD33" s="1070"/>
      <c r="AE33" s="1071"/>
      <c r="AF33" s="1045">
        <v>2</v>
      </c>
      <c r="AG33" s="1046"/>
      <c r="AH33" s="1046"/>
      <c r="AI33" s="1046"/>
      <c r="AJ33" s="1047"/>
      <c r="AK33" s="1006">
        <v>39</v>
      </c>
      <c r="AL33" s="997"/>
      <c r="AM33" s="997"/>
      <c r="AN33" s="997"/>
      <c r="AO33" s="997"/>
      <c r="AP33" s="997">
        <v>293</v>
      </c>
      <c r="AQ33" s="997"/>
      <c r="AR33" s="997"/>
      <c r="AS33" s="997"/>
      <c r="AT33" s="997"/>
      <c r="AU33" s="997">
        <v>293</v>
      </c>
      <c r="AV33" s="997"/>
      <c r="AW33" s="997"/>
      <c r="AX33" s="997"/>
      <c r="AY33" s="997"/>
      <c r="AZ33" s="997" t="s">
        <v>547</v>
      </c>
      <c r="BA33" s="997"/>
      <c r="BB33" s="997"/>
      <c r="BC33" s="997"/>
      <c r="BD33" s="997"/>
      <c r="BE33" s="1058" t="s">
        <v>549</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383</v>
      </c>
      <c r="C34" s="1064"/>
      <c r="D34" s="1064"/>
      <c r="E34" s="1064"/>
      <c r="F34" s="1064"/>
      <c r="G34" s="1064"/>
      <c r="H34" s="1064"/>
      <c r="I34" s="1064"/>
      <c r="J34" s="1064"/>
      <c r="K34" s="1064"/>
      <c r="L34" s="1064"/>
      <c r="M34" s="1064"/>
      <c r="N34" s="1064"/>
      <c r="O34" s="1064"/>
      <c r="P34" s="1065"/>
      <c r="Q34" s="1069">
        <v>52</v>
      </c>
      <c r="R34" s="1070"/>
      <c r="S34" s="1070"/>
      <c r="T34" s="1070"/>
      <c r="U34" s="1070"/>
      <c r="V34" s="1070">
        <v>51</v>
      </c>
      <c r="W34" s="1070"/>
      <c r="X34" s="1070"/>
      <c r="Y34" s="1070"/>
      <c r="Z34" s="1070"/>
      <c r="AA34" s="1070">
        <v>1</v>
      </c>
      <c r="AB34" s="1070"/>
      <c r="AC34" s="1070"/>
      <c r="AD34" s="1070"/>
      <c r="AE34" s="1071"/>
      <c r="AF34" s="1045">
        <v>1</v>
      </c>
      <c r="AG34" s="1046"/>
      <c r="AH34" s="1046"/>
      <c r="AI34" s="1046"/>
      <c r="AJ34" s="1047"/>
      <c r="AK34" s="1006">
        <v>24</v>
      </c>
      <c r="AL34" s="997"/>
      <c r="AM34" s="997"/>
      <c r="AN34" s="997"/>
      <c r="AO34" s="997"/>
      <c r="AP34" s="997">
        <v>80</v>
      </c>
      <c r="AQ34" s="997"/>
      <c r="AR34" s="997"/>
      <c r="AS34" s="997"/>
      <c r="AT34" s="997"/>
      <c r="AU34" s="997">
        <v>55</v>
      </c>
      <c r="AV34" s="997"/>
      <c r="AW34" s="997"/>
      <c r="AX34" s="997"/>
      <c r="AY34" s="997"/>
      <c r="AZ34" s="997" t="s">
        <v>547</v>
      </c>
      <c r="BA34" s="997"/>
      <c r="BB34" s="997"/>
      <c r="BC34" s="997"/>
      <c r="BD34" s="997"/>
      <c r="BE34" s="1058" t="s">
        <v>549</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384</v>
      </c>
      <c r="C35" s="1064"/>
      <c r="D35" s="1064"/>
      <c r="E35" s="1064"/>
      <c r="F35" s="1064"/>
      <c r="G35" s="1064"/>
      <c r="H35" s="1064"/>
      <c r="I35" s="1064"/>
      <c r="J35" s="1064"/>
      <c r="K35" s="1064"/>
      <c r="L35" s="1064"/>
      <c r="M35" s="1064"/>
      <c r="N35" s="1064"/>
      <c r="O35" s="1064"/>
      <c r="P35" s="1065"/>
      <c r="Q35" s="1069">
        <v>78</v>
      </c>
      <c r="R35" s="1070"/>
      <c r="S35" s="1070"/>
      <c r="T35" s="1070"/>
      <c r="U35" s="1070"/>
      <c r="V35" s="1070">
        <v>0</v>
      </c>
      <c r="W35" s="1070"/>
      <c r="X35" s="1070"/>
      <c r="Y35" s="1070"/>
      <c r="Z35" s="1070"/>
      <c r="AA35" s="1070">
        <v>78</v>
      </c>
      <c r="AB35" s="1070"/>
      <c r="AC35" s="1070"/>
      <c r="AD35" s="1070"/>
      <c r="AE35" s="1071"/>
      <c r="AF35" s="1045">
        <v>186</v>
      </c>
      <c r="AG35" s="1046"/>
      <c r="AH35" s="1046"/>
      <c r="AI35" s="1046"/>
      <c r="AJ35" s="1047"/>
      <c r="AK35" s="1006">
        <v>78</v>
      </c>
      <c r="AL35" s="997"/>
      <c r="AM35" s="997"/>
      <c r="AN35" s="997"/>
      <c r="AO35" s="997"/>
      <c r="AP35" s="997" t="s">
        <v>546</v>
      </c>
      <c r="AQ35" s="997"/>
      <c r="AR35" s="997"/>
      <c r="AS35" s="997"/>
      <c r="AT35" s="997"/>
      <c r="AU35" s="997" t="s">
        <v>546</v>
      </c>
      <c r="AV35" s="997"/>
      <c r="AW35" s="997"/>
      <c r="AX35" s="997"/>
      <c r="AY35" s="997"/>
      <c r="AZ35" s="997" t="s">
        <v>546</v>
      </c>
      <c r="BA35" s="997"/>
      <c r="BB35" s="997"/>
      <c r="BC35" s="997"/>
      <c r="BD35" s="997"/>
      <c r="BE35" s="1058" t="s">
        <v>381</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t="s">
        <v>550</v>
      </c>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f>SUM(AF28:AJ62)</f>
        <v>593</v>
      </c>
      <c r="AG63" s="985"/>
      <c r="AH63" s="985"/>
      <c r="AI63" s="985"/>
      <c r="AJ63" s="1056"/>
      <c r="AK63" s="1057"/>
      <c r="AL63" s="989"/>
      <c r="AM63" s="989"/>
      <c r="AN63" s="989"/>
      <c r="AO63" s="989"/>
      <c r="AP63" s="985">
        <f>SUM(AP28:AT35)</f>
        <v>2383</v>
      </c>
      <c r="AQ63" s="985"/>
      <c r="AR63" s="985"/>
      <c r="AS63" s="985"/>
      <c r="AT63" s="985"/>
      <c r="AU63" s="985">
        <f>SUM(AU28:AY35)</f>
        <v>1632</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388</v>
      </c>
      <c r="B66" s="1022"/>
      <c r="C66" s="1022"/>
      <c r="D66" s="1022"/>
      <c r="E66" s="1022"/>
      <c r="F66" s="1022"/>
      <c r="G66" s="1022"/>
      <c r="H66" s="1022"/>
      <c r="I66" s="1022"/>
      <c r="J66" s="1022"/>
      <c r="K66" s="1022"/>
      <c r="L66" s="1022"/>
      <c r="M66" s="1022"/>
      <c r="N66" s="1022"/>
      <c r="O66" s="1022"/>
      <c r="P66" s="1023"/>
      <c r="Q66" s="1027" t="s">
        <v>389</v>
      </c>
      <c r="R66" s="1028"/>
      <c r="S66" s="1028"/>
      <c r="T66" s="1028"/>
      <c r="U66" s="1029"/>
      <c r="V66" s="1027" t="s">
        <v>390</v>
      </c>
      <c r="W66" s="1028"/>
      <c r="X66" s="1028"/>
      <c r="Y66" s="1028"/>
      <c r="Z66" s="1029"/>
      <c r="AA66" s="1027" t="s">
        <v>391</v>
      </c>
      <c r="AB66" s="1028"/>
      <c r="AC66" s="1028"/>
      <c r="AD66" s="1028"/>
      <c r="AE66" s="1029"/>
      <c r="AF66" s="1033" t="s">
        <v>392</v>
      </c>
      <c r="AG66" s="1034"/>
      <c r="AH66" s="1034"/>
      <c r="AI66" s="1034"/>
      <c r="AJ66" s="1035"/>
      <c r="AK66" s="1027" t="s">
        <v>393</v>
      </c>
      <c r="AL66" s="1022"/>
      <c r="AM66" s="1022"/>
      <c r="AN66" s="1022"/>
      <c r="AO66" s="1023"/>
      <c r="AP66" s="1027" t="s">
        <v>394</v>
      </c>
      <c r="AQ66" s="1028"/>
      <c r="AR66" s="1028"/>
      <c r="AS66" s="1028"/>
      <c r="AT66" s="1029"/>
      <c r="AU66" s="1027" t="s">
        <v>395</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0" t="s">
        <v>552</v>
      </c>
      <c r="C68" s="1011"/>
      <c r="D68" s="1011"/>
      <c r="E68" s="1011"/>
      <c r="F68" s="1011"/>
      <c r="G68" s="1011"/>
      <c r="H68" s="1011"/>
      <c r="I68" s="1011"/>
      <c r="J68" s="1011"/>
      <c r="K68" s="1011"/>
      <c r="L68" s="1011"/>
      <c r="M68" s="1011"/>
      <c r="N68" s="1011"/>
      <c r="O68" s="1011"/>
      <c r="P68" s="1012"/>
      <c r="Q68" s="1013">
        <v>2</v>
      </c>
      <c r="R68" s="1014"/>
      <c r="S68" s="1014"/>
      <c r="T68" s="1014"/>
      <c r="U68" s="1014"/>
      <c r="V68" s="1014">
        <v>1</v>
      </c>
      <c r="W68" s="1014"/>
      <c r="X68" s="1014"/>
      <c r="Y68" s="1014"/>
      <c r="Z68" s="1014"/>
      <c r="AA68" s="1014">
        <v>1</v>
      </c>
      <c r="AB68" s="1014"/>
      <c r="AC68" s="1014"/>
      <c r="AD68" s="1014"/>
      <c r="AE68" s="1014"/>
      <c r="AF68" s="1014">
        <v>1</v>
      </c>
      <c r="AG68" s="1014"/>
      <c r="AH68" s="1014"/>
      <c r="AI68" s="1014"/>
      <c r="AJ68" s="1014"/>
      <c r="AK68" s="997" t="s">
        <v>546</v>
      </c>
      <c r="AL68" s="997"/>
      <c r="AM68" s="997"/>
      <c r="AN68" s="997"/>
      <c r="AO68" s="997"/>
      <c r="AP68" s="997" t="s">
        <v>546</v>
      </c>
      <c r="AQ68" s="997"/>
      <c r="AR68" s="997"/>
      <c r="AS68" s="997"/>
      <c r="AT68" s="997"/>
      <c r="AU68" s="997" t="s">
        <v>546</v>
      </c>
      <c r="AV68" s="997"/>
      <c r="AW68" s="997"/>
      <c r="AX68" s="997"/>
      <c r="AY68" s="997"/>
      <c r="AZ68" s="1008"/>
      <c r="BA68" s="1008"/>
      <c r="BB68" s="1008"/>
      <c r="BC68" s="1008"/>
      <c r="BD68" s="1009"/>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553</v>
      </c>
      <c r="C69" s="1001"/>
      <c r="D69" s="1001"/>
      <c r="E69" s="1001"/>
      <c r="F69" s="1001"/>
      <c r="G69" s="1001"/>
      <c r="H69" s="1001"/>
      <c r="I69" s="1001"/>
      <c r="J69" s="1001"/>
      <c r="K69" s="1001"/>
      <c r="L69" s="1001"/>
      <c r="M69" s="1001"/>
      <c r="N69" s="1001"/>
      <c r="O69" s="1001"/>
      <c r="P69" s="1002"/>
      <c r="Q69" s="1003">
        <v>2664</v>
      </c>
      <c r="R69" s="997"/>
      <c r="S69" s="997"/>
      <c r="T69" s="997"/>
      <c r="U69" s="997"/>
      <c r="V69" s="997">
        <v>2145</v>
      </c>
      <c r="W69" s="997"/>
      <c r="X69" s="997"/>
      <c r="Y69" s="997"/>
      <c r="Z69" s="997"/>
      <c r="AA69" s="997">
        <v>519</v>
      </c>
      <c r="AB69" s="997"/>
      <c r="AC69" s="997"/>
      <c r="AD69" s="997"/>
      <c r="AE69" s="997"/>
      <c r="AF69" s="997">
        <v>24</v>
      </c>
      <c r="AG69" s="997"/>
      <c r="AH69" s="997"/>
      <c r="AI69" s="997"/>
      <c r="AJ69" s="997"/>
      <c r="AK69" s="997">
        <v>67</v>
      </c>
      <c r="AL69" s="997"/>
      <c r="AM69" s="997"/>
      <c r="AN69" s="997"/>
      <c r="AO69" s="997"/>
      <c r="AP69" s="997">
        <v>434</v>
      </c>
      <c r="AQ69" s="997"/>
      <c r="AR69" s="997"/>
      <c r="AS69" s="997"/>
      <c r="AT69" s="997"/>
      <c r="AU69" s="997">
        <v>63</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554</v>
      </c>
      <c r="C70" s="1001"/>
      <c r="D70" s="1001"/>
      <c r="E70" s="1001"/>
      <c r="F70" s="1001"/>
      <c r="G70" s="1001"/>
      <c r="H70" s="1001"/>
      <c r="I70" s="1001"/>
      <c r="J70" s="1001"/>
      <c r="K70" s="1001"/>
      <c r="L70" s="1001"/>
      <c r="M70" s="1001"/>
      <c r="N70" s="1001"/>
      <c r="O70" s="1001"/>
      <c r="P70" s="1002"/>
      <c r="Q70" s="1003">
        <v>3112</v>
      </c>
      <c r="R70" s="997"/>
      <c r="S70" s="997"/>
      <c r="T70" s="997"/>
      <c r="U70" s="997"/>
      <c r="V70" s="997">
        <v>3176</v>
      </c>
      <c r="W70" s="997"/>
      <c r="X70" s="997"/>
      <c r="Y70" s="997"/>
      <c r="Z70" s="997"/>
      <c r="AA70" s="997">
        <v>-64</v>
      </c>
      <c r="AB70" s="997"/>
      <c r="AC70" s="997"/>
      <c r="AD70" s="997"/>
      <c r="AE70" s="997"/>
      <c r="AF70" s="997">
        <v>567</v>
      </c>
      <c r="AG70" s="997"/>
      <c r="AH70" s="997"/>
      <c r="AI70" s="997"/>
      <c r="AJ70" s="997"/>
      <c r="AK70" s="997">
        <v>413</v>
      </c>
      <c r="AL70" s="997"/>
      <c r="AM70" s="997"/>
      <c r="AN70" s="997"/>
      <c r="AO70" s="997"/>
      <c r="AP70" s="997">
        <v>2467</v>
      </c>
      <c r="AQ70" s="997"/>
      <c r="AR70" s="997"/>
      <c r="AS70" s="997"/>
      <c r="AT70" s="997"/>
      <c r="AU70" s="997">
        <v>370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555</v>
      </c>
      <c r="C71" s="1001"/>
      <c r="D71" s="1001"/>
      <c r="E71" s="1001"/>
      <c r="F71" s="1001"/>
      <c r="G71" s="1001"/>
      <c r="H71" s="1001"/>
      <c r="I71" s="1001"/>
      <c r="J71" s="1001"/>
      <c r="K71" s="1001"/>
      <c r="L71" s="1001"/>
      <c r="M71" s="1001"/>
      <c r="N71" s="1001"/>
      <c r="O71" s="1001"/>
      <c r="P71" s="1002"/>
      <c r="Q71" s="1003">
        <v>44</v>
      </c>
      <c r="R71" s="997"/>
      <c r="S71" s="997"/>
      <c r="T71" s="997"/>
      <c r="U71" s="997"/>
      <c r="V71" s="997">
        <v>44</v>
      </c>
      <c r="W71" s="997"/>
      <c r="X71" s="997"/>
      <c r="Y71" s="997"/>
      <c r="Z71" s="997"/>
      <c r="AA71" s="997">
        <v>0</v>
      </c>
      <c r="AB71" s="997"/>
      <c r="AC71" s="997"/>
      <c r="AD71" s="997"/>
      <c r="AE71" s="997"/>
      <c r="AF71" s="997">
        <v>15</v>
      </c>
      <c r="AG71" s="997"/>
      <c r="AH71" s="997"/>
      <c r="AI71" s="997"/>
      <c r="AJ71" s="997"/>
      <c r="AK71" s="997" t="s">
        <v>546</v>
      </c>
      <c r="AL71" s="997"/>
      <c r="AM71" s="997"/>
      <c r="AN71" s="997"/>
      <c r="AO71" s="997"/>
      <c r="AP71" s="997" t="s">
        <v>546</v>
      </c>
      <c r="AQ71" s="997"/>
      <c r="AR71" s="997"/>
      <c r="AS71" s="997"/>
      <c r="AT71" s="997"/>
      <c r="AU71" s="997" t="s">
        <v>546</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556</v>
      </c>
      <c r="C72" s="1001"/>
      <c r="D72" s="1001"/>
      <c r="E72" s="1001"/>
      <c r="F72" s="1001"/>
      <c r="G72" s="1001"/>
      <c r="H72" s="1001"/>
      <c r="I72" s="1001"/>
      <c r="J72" s="1001"/>
      <c r="K72" s="1001"/>
      <c r="L72" s="1001"/>
      <c r="M72" s="1001"/>
      <c r="N72" s="1001"/>
      <c r="O72" s="1001"/>
      <c r="P72" s="1002"/>
      <c r="Q72" s="1003">
        <v>15214</v>
      </c>
      <c r="R72" s="997"/>
      <c r="S72" s="997"/>
      <c r="T72" s="997"/>
      <c r="U72" s="997"/>
      <c r="V72" s="997">
        <v>14151</v>
      </c>
      <c r="W72" s="997"/>
      <c r="X72" s="997"/>
      <c r="Y72" s="997"/>
      <c r="Z72" s="997"/>
      <c r="AA72" s="997">
        <v>1064</v>
      </c>
      <c r="AB72" s="997"/>
      <c r="AC72" s="997"/>
      <c r="AD72" s="997"/>
      <c r="AE72" s="997"/>
      <c r="AF72" s="997">
        <v>1064</v>
      </c>
      <c r="AG72" s="997"/>
      <c r="AH72" s="997"/>
      <c r="AI72" s="997"/>
      <c r="AJ72" s="997"/>
      <c r="AK72" s="997">
        <v>50</v>
      </c>
      <c r="AL72" s="997"/>
      <c r="AM72" s="997"/>
      <c r="AN72" s="997"/>
      <c r="AO72" s="997"/>
      <c r="AP72" s="997" t="s">
        <v>546</v>
      </c>
      <c r="AQ72" s="997"/>
      <c r="AR72" s="997"/>
      <c r="AS72" s="997"/>
      <c r="AT72" s="997"/>
      <c r="AU72" s="997" t="s">
        <v>546</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557</v>
      </c>
      <c r="C73" s="1001"/>
      <c r="D73" s="1001"/>
      <c r="E73" s="1001"/>
      <c r="F73" s="1001"/>
      <c r="G73" s="1001"/>
      <c r="H73" s="1001"/>
      <c r="I73" s="1001"/>
      <c r="J73" s="1001"/>
      <c r="K73" s="1001"/>
      <c r="L73" s="1001"/>
      <c r="M73" s="1001"/>
      <c r="N73" s="1001"/>
      <c r="O73" s="1001"/>
      <c r="P73" s="1002"/>
      <c r="Q73" s="1003">
        <v>1079</v>
      </c>
      <c r="R73" s="997"/>
      <c r="S73" s="997"/>
      <c r="T73" s="997"/>
      <c r="U73" s="997"/>
      <c r="V73" s="997">
        <v>1077</v>
      </c>
      <c r="W73" s="997"/>
      <c r="X73" s="997"/>
      <c r="Y73" s="997"/>
      <c r="Z73" s="997"/>
      <c r="AA73" s="997">
        <v>2</v>
      </c>
      <c r="AB73" s="997"/>
      <c r="AC73" s="997"/>
      <c r="AD73" s="997"/>
      <c r="AE73" s="997"/>
      <c r="AF73" s="997">
        <v>2</v>
      </c>
      <c r="AG73" s="997"/>
      <c r="AH73" s="997"/>
      <c r="AI73" s="997"/>
      <c r="AJ73" s="997"/>
      <c r="AK73" s="997">
        <v>2</v>
      </c>
      <c r="AL73" s="997"/>
      <c r="AM73" s="997"/>
      <c r="AN73" s="997"/>
      <c r="AO73" s="997"/>
      <c r="AP73" s="997" t="s">
        <v>546</v>
      </c>
      <c r="AQ73" s="997"/>
      <c r="AR73" s="997"/>
      <c r="AS73" s="997"/>
      <c r="AT73" s="997"/>
      <c r="AU73" s="997" t="s">
        <v>546</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558</v>
      </c>
      <c r="C74" s="1001"/>
      <c r="D74" s="1001"/>
      <c r="E74" s="1001"/>
      <c r="F74" s="1001"/>
      <c r="G74" s="1001"/>
      <c r="H74" s="1001"/>
      <c r="I74" s="1001"/>
      <c r="J74" s="1001"/>
      <c r="K74" s="1001"/>
      <c r="L74" s="1001"/>
      <c r="M74" s="1001"/>
      <c r="N74" s="1001"/>
      <c r="O74" s="1001"/>
      <c r="P74" s="1002"/>
      <c r="Q74" s="1003">
        <v>173</v>
      </c>
      <c r="R74" s="997"/>
      <c r="S74" s="997"/>
      <c r="T74" s="997"/>
      <c r="U74" s="997"/>
      <c r="V74" s="997">
        <v>153</v>
      </c>
      <c r="W74" s="997"/>
      <c r="X74" s="997"/>
      <c r="Y74" s="997"/>
      <c r="Z74" s="997"/>
      <c r="AA74" s="997">
        <v>21</v>
      </c>
      <c r="AB74" s="997"/>
      <c r="AC74" s="997"/>
      <c r="AD74" s="997"/>
      <c r="AE74" s="997"/>
      <c r="AF74" s="997">
        <v>4</v>
      </c>
      <c r="AG74" s="997"/>
      <c r="AH74" s="997"/>
      <c r="AI74" s="997"/>
      <c r="AJ74" s="997"/>
      <c r="AK74" s="997" t="s">
        <v>546</v>
      </c>
      <c r="AL74" s="997"/>
      <c r="AM74" s="997"/>
      <c r="AN74" s="997"/>
      <c r="AO74" s="997"/>
      <c r="AP74" s="997" t="s">
        <v>546</v>
      </c>
      <c r="AQ74" s="997"/>
      <c r="AR74" s="997"/>
      <c r="AS74" s="997"/>
      <c r="AT74" s="997"/>
      <c r="AU74" s="997" t="s">
        <v>546</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559</v>
      </c>
      <c r="C75" s="1001"/>
      <c r="D75" s="1001"/>
      <c r="E75" s="1001"/>
      <c r="F75" s="1001"/>
      <c r="G75" s="1001"/>
      <c r="H75" s="1001"/>
      <c r="I75" s="1001"/>
      <c r="J75" s="1001"/>
      <c r="K75" s="1001"/>
      <c r="L75" s="1001"/>
      <c r="M75" s="1001"/>
      <c r="N75" s="1001"/>
      <c r="O75" s="1001"/>
      <c r="P75" s="1002"/>
      <c r="Q75" s="1004">
        <v>224</v>
      </c>
      <c r="R75" s="1005"/>
      <c r="S75" s="1005"/>
      <c r="T75" s="1005"/>
      <c r="U75" s="1006"/>
      <c r="V75" s="1007">
        <v>154</v>
      </c>
      <c r="W75" s="1005"/>
      <c r="X75" s="1005"/>
      <c r="Y75" s="1005"/>
      <c r="Z75" s="1006"/>
      <c r="AA75" s="1007">
        <v>71</v>
      </c>
      <c r="AB75" s="1005"/>
      <c r="AC75" s="1005"/>
      <c r="AD75" s="1005"/>
      <c r="AE75" s="1006"/>
      <c r="AF75" s="1007">
        <v>71</v>
      </c>
      <c r="AG75" s="1005"/>
      <c r="AH75" s="1005"/>
      <c r="AI75" s="1005"/>
      <c r="AJ75" s="1006"/>
      <c r="AK75" s="1007">
        <v>11</v>
      </c>
      <c r="AL75" s="1005"/>
      <c r="AM75" s="1005"/>
      <c r="AN75" s="1005"/>
      <c r="AO75" s="1006"/>
      <c r="AP75" s="997" t="s">
        <v>546</v>
      </c>
      <c r="AQ75" s="997"/>
      <c r="AR75" s="997"/>
      <c r="AS75" s="997"/>
      <c r="AT75" s="997"/>
      <c r="AU75" s="997" t="s">
        <v>546</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560</v>
      </c>
      <c r="C76" s="1001"/>
      <c r="D76" s="1001"/>
      <c r="E76" s="1001"/>
      <c r="F76" s="1001"/>
      <c r="G76" s="1001"/>
      <c r="H76" s="1001"/>
      <c r="I76" s="1001"/>
      <c r="J76" s="1001"/>
      <c r="K76" s="1001"/>
      <c r="L76" s="1001"/>
      <c r="M76" s="1001"/>
      <c r="N76" s="1001"/>
      <c r="O76" s="1001"/>
      <c r="P76" s="1002"/>
      <c r="Q76" s="1004">
        <v>247735</v>
      </c>
      <c r="R76" s="1005"/>
      <c r="S76" s="1005"/>
      <c r="T76" s="1005"/>
      <c r="U76" s="1006"/>
      <c r="V76" s="1007">
        <v>238729</v>
      </c>
      <c r="W76" s="1005"/>
      <c r="X76" s="1005"/>
      <c r="Y76" s="1005"/>
      <c r="Z76" s="1006"/>
      <c r="AA76" s="1007">
        <v>9005</v>
      </c>
      <c r="AB76" s="1005"/>
      <c r="AC76" s="1005"/>
      <c r="AD76" s="1005"/>
      <c r="AE76" s="1006"/>
      <c r="AF76" s="1007">
        <v>9005</v>
      </c>
      <c r="AG76" s="1005"/>
      <c r="AH76" s="1005"/>
      <c r="AI76" s="1005"/>
      <c r="AJ76" s="1006"/>
      <c r="AK76" s="1007">
        <v>6657</v>
      </c>
      <c r="AL76" s="1005"/>
      <c r="AM76" s="1005"/>
      <c r="AN76" s="1005"/>
      <c r="AO76" s="1006"/>
      <c r="AP76" s="997" t="s">
        <v>546</v>
      </c>
      <c r="AQ76" s="997"/>
      <c r="AR76" s="997"/>
      <c r="AS76" s="997"/>
      <c r="AT76" s="997"/>
      <c r="AU76" s="997" t="s">
        <v>546</v>
      </c>
      <c r="AV76" s="997"/>
      <c r="AW76" s="997"/>
      <c r="AX76" s="997"/>
      <c r="AY76" s="997"/>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396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SUM(AF68:AJ87)</f>
        <v>10753</v>
      </c>
      <c r="AG88" s="985"/>
      <c r="AH88" s="985"/>
      <c r="AI88" s="985"/>
      <c r="AJ88" s="985"/>
      <c r="AK88" s="989"/>
      <c r="AL88" s="989"/>
      <c r="AM88" s="989"/>
      <c r="AN88" s="989"/>
      <c r="AO88" s="989"/>
      <c r="AP88" s="985">
        <f t="shared" ref="AP88" si="0">SUM(AP68:AT87)</f>
        <v>2901</v>
      </c>
      <c r="AQ88" s="985"/>
      <c r="AR88" s="985"/>
      <c r="AS88" s="985"/>
      <c r="AT88" s="985"/>
      <c r="AU88" s="985">
        <f t="shared" ref="AU88" si="1">SUM(AU68:AY87)</f>
        <v>433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f>SUM(CR7:CV88)</f>
        <v>21</v>
      </c>
      <c r="CS102" s="977"/>
      <c r="CT102" s="977"/>
      <c r="CU102" s="977"/>
      <c r="CV102" s="978"/>
      <c r="CW102" s="976"/>
      <c r="CX102" s="977"/>
      <c r="CY102" s="977"/>
      <c r="CZ102" s="977"/>
      <c r="DA102" s="978"/>
      <c r="DB102" s="976">
        <f t="shared" ref="DB102" si="2">SUM(DB7:DF88)</f>
        <v>100</v>
      </c>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405</v>
      </c>
      <c r="AB109" s="918"/>
      <c r="AC109" s="918"/>
      <c r="AD109" s="918"/>
      <c r="AE109" s="919"/>
      <c r="AF109" s="920" t="s">
        <v>284</v>
      </c>
      <c r="AG109" s="918"/>
      <c r="AH109" s="918"/>
      <c r="AI109" s="918"/>
      <c r="AJ109" s="919"/>
      <c r="AK109" s="920" t="s">
        <v>283</v>
      </c>
      <c r="AL109" s="918"/>
      <c r="AM109" s="918"/>
      <c r="AN109" s="918"/>
      <c r="AO109" s="919"/>
      <c r="AP109" s="920" t="s">
        <v>406</v>
      </c>
      <c r="AQ109" s="918"/>
      <c r="AR109" s="918"/>
      <c r="AS109" s="918"/>
      <c r="AT109" s="949"/>
      <c r="AU109" s="917" t="s">
        <v>404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405</v>
      </c>
      <c r="BR109" s="918"/>
      <c r="BS109" s="918"/>
      <c r="BT109" s="918"/>
      <c r="BU109" s="919"/>
      <c r="BV109" s="920" t="s">
        <v>284</v>
      </c>
      <c r="BW109" s="918"/>
      <c r="BX109" s="918"/>
      <c r="BY109" s="918"/>
      <c r="BZ109" s="919"/>
      <c r="CA109" s="920" t="s">
        <v>283</v>
      </c>
      <c r="CB109" s="918"/>
      <c r="CC109" s="918"/>
      <c r="CD109" s="918"/>
      <c r="CE109" s="919"/>
      <c r="CF109" s="958" t="s">
        <v>406</v>
      </c>
      <c r="CG109" s="958"/>
      <c r="CH109" s="958"/>
      <c r="CI109" s="958"/>
      <c r="CJ109" s="958"/>
      <c r="CK109" s="920" t="s">
        <v>407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405</v>
      </c>
      <c r="DH109" s="918"/>
      <c r="DI109" s="918"/>
      <c r="DJ109" s="918"/>
      <c r="DK109" s="919"/>
      <c r="DL109" s="920" t="s">
        <v>284</v>
      </c>
      <c r="DM109" s="918"/>
      <c r="DN109" s="918"/>
      <c r="DO109" s="918"/>
      <c r="DP109" s="919"/>
      <c r="DQ109" s="920" t="s">
        <v>283</v>
      </c>
      <c r="DR109" s="918"/>
      <c r="DS109" s="918"/>
      <c r="DT109" s="918"/>
      <c r="DU109" s="919"/>
      <c r="DV109" s="920" t="s">
        <v>406</v>
      </c>
      <c r="DW109" s="918"/>
      <c r="DX109" s="918"/>
      <c r="DY109" s="918"/>
      <c r="DZ109" s="949"/>
    </row>
    <row r="110" spans="1:131" s="197" customFormat="1" ht="26.25" customHeight="1" x14ac:dyDescent="0.15">
      <c r="A110" s="787" t="s">
        <v>408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419615</v>
      </c>
      <c r="AB110" s="903"/>
      <c r="AC110" s="903"/>
      <c r="AD110" s="903"/>
      <c r="AE110" s="904"/>
      <c r="AF110" s="905">
        <v>417977</v>
      </c>
      <c r="AG110" s="903"/>
      <c r="AH110" s="903"/>
      <c r="AI110" s="903"/>
      <c r="AJ110" s="904"/>
      <c r="AK110" s="905">
        <v>438302</v>
      </c>
      <c r="AL110" s="903"/>
      <c r="AM110" s="903"/>
      <c r="AN110" s="903"/>
      <c r="AO110" s="904"/>
      <c r="AP110" s="906">
        <v>16.7</v>
      </c>
      <c r="AQ110" s="907"/>
      <c r="AR110" s="907"/>
      <c r="AS110" s="907"/>
      <c r="AT110" s="908"/>
      <c r="AU110" s="950" t="s">
        <v>61</v>
      </c>
      <c r="AV110" s="951"/>
      <c r="AW110" s="951"/>
      <c r="AX110" s="951"/>
      <c r="AY110" s="952"/>
      <c r="AZ110" s="846" t="s">
        <v>409</v>
      </c>
      <c r="BA110" s="788"/>
      <c r="BB110" s="788"/>
      <c r="BC110" s="788"/>
      <c r="BD110" s="788"/>
      <c r="BE110" s="788"/>
      <c r="BF110" s="788"/>
      <c r="BG110" s="788"/>
      <c r="BH110" s="788"/>
      <c r="BI110" s="788"/>
      <c r="BJ110" s="788"/>
      <c r="BK110" s="788"/>
      <c r="BL110" s="788"/>
      <c r="BM110" s="788"/>
      <c r="BN110" s="788"/>
      <c r="BO110" s="788"/>
      <c r="BP110" s="789"/>
      <c r="BQ110" s="829">
        <v>4408714</v>
      </c>
      <c r="BR110" s="830"/>
      <c r="BS110" s="830"/>
      <c r="BT110" s="830"/>
      <c r="BU110" s="830"/>
      <c r="BV110" s="830">
        <v>4335314</v>
      </c>
      <c r="BW110" s="830"/>
      <c r="BX110" s="830"/>
      <c r="BY110" s="830"/>
      <c r="BZ110" s="830"/>
      <c r="CA110" s="830">
        <v>4277446</v>
      </c>
      <c r="CB110" s="830"/>
      <c r="CC110" s="830"/>
      <c r="CD110" s="830"/>
      <c r="CE110" s="830"/>
      <c r="CF110" s="891">
        <v>163</v>
      </c>
      <c r="CG110" s="892"/>
      <c r="CH110" s="892"/>
      <c r="CI110" s="892"/>
      <c r="CJ110" s="892"/>
      <c r="CK110" s="946" t="s">
        <v>410</v>
      </c>
      <c r="CL110" s="894"/>
      <c r="CM110" s="899" t="s">
        <v>411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412</v>
      </c>
      <c r="DH110" s="830"/>
      <c r="DI110" s="830"/>
      <c r="DJ110" s="830"/>
      <c r="DK110" s="830"/>
      <c r="DL110" s="830" t="s">
        <v>412</v>
      </c>
      <c r="DM110" s="830"/>
      <c r="DN110" s="830"/>
      <c r="DO110" s="830"/>
      <c r="DP110" s="830"/>
      <c r="DQ110" s="830" t="s">
        <v>412</v>
      </c>
      <c r="DR110" s="830"/>
      <c r="DS110" s="830"/>
      <c r="DT110" s="830"/>
      <c r="DU110" s="830"/>
      <c r="DV110" s="831" t="s">
        <v>412</v>
      </c>
      <c r="DW110" s="831"/>
      <c r="DX110" s="831"/>
      <c r="DY110" s="831"/>
      <c r="DZ110" s="832"/>
    </row>
    <row r="111" spans="1:131" s="197" customFormat="1" ht="26.25" customHeight="1" x14ac:dyDescent="0.15">
      <c r="A111" s="808" t="s">
        <v>413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414</v>
      </c>
      <c r="BA111" s="798"/>
      <c r="BB111" s="798"/>
      <c r="BC111" s="798"/>
      <c r="BD111" s="798"/>
      <c r="BE111" s="798"/>
      <c r="BF111" s="798"/>
      <c r="BG111" s="798"/>
      <c r="BH111" s="798"/>
      <c r="BI111" s="798"/>
      <c r="BJ111" s="798"/>
      <c r="BK111" s="798"/>
      <c r="BL111" s="798"/>
      <c r="BM111" s="798"/>
      <c r="BN111" s="798"/>
      <c r="BO111" s="798"/>
      <c r="BP111" s="799"/>
      <c r="BQ111" s="800" t="s">
        <v>415</v>
      </c>
      <c r="BR111" s="801"/>
      <c r="BS111" s="801"/>
      <c r="BT111" s="801"/>
      <c r="BU111" s="801"/>
      <c r="BV111" s="801" t="s">
        <v>415</v>
      </c>
      <c r="BW111" s="801"/>
      <c r="BX111" s="801"/>
      <c r="BY111" s="801"/>
      <c r="BZ111" s="801"/>
      <c r="CA111" s="801" t="s">
        <v>415</v>
      </c>
      <c r="CB111" s="801"/>
      <c r="CC111" s="801"/>
      <c r="CD111" s="801"/>
      <c r="CE111" s="801"/>
      <c r="CF111" s="878" t="s">
        <v>415</v>
      </c>
      <c r="CG111" s="879"/>
      <c r="CH111" s="879"/>
      <c r="CI111" s="879"/>
      <c r="CJ111" s="879"/>
      <c r="CK111" s="947"/>
      <c r="CL111" s="896"/>
      <c r="CM111" s="833" t="s">
        <v>416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415</v>
      </c>
      <c r="DH111" s="801"/>
      <c r="DI111" s="801"/>
      <c r="DJ111" s="801"/>
      <c r="DK111" s="801"/>
      <c r="DL111" s="801" t="s">
        <v>415</v>
      </c>
      <c r="DM111" s="801"/>
      <c r="DN111" s="801"/>
      <c r="DO111" s="801"/>
      <c r="DP111" s="801"/>
      <c r="DQ111" s="801" t="s">
        <v>415</v>
      </c>
      <c r="DR111" s="801"/>
      <c r="DS111" s="801"/>
      <c r="DT111" s="801"/>
      <c r="DU111" s="801"/>
      <c r="DV111" s="853" t="s">
        <v>415</v>
      </c>
      <c r="DW111" s="853"/>
      <c r="DX111" s="853"/>
      <c r="DY111" s="853"/>
      <c r="DZ111" s="854"/>
    </row>
    <row r="112" spans="1:131" s="197" customFormat="1" ht="26.25" customHeight="1" x14ac:dyDescent="0.15">
      <c r="A112" s="932" t="s">
        <v>417</v>
      </c>
      <c r="B112" s="933"/>
      <c r="C112" s="798" t="s">
        <v>418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412</v>
      </c>
      <c r="AB112" s="814"/>
      <c r="AC112" s="814"/>
      <c r="AD112" s="814"/>
      <c r="AE112" s="815"/>
      <c r="AF112" s="816" t="s">
        <v>412</v>
      </c>
      <c r="AG112" s="814"/>
      <c r="AH112" s="814"/>
      <c r="AI112" s="814"/>
      <c r="AJ112" s="815"/>
      <c r="AK112" s="816" t="s">
        <v>412</v>
      </c>
      <c r="AL112" s="814"/>
      <c r="AM112" s="814"/>
      <c r="AN112" s="814"/>
      <c r="AO112" s="815"/>
      <c r="AP112" s="784" t="s">
        <v>412</v>
      </c>
      <c r="AQ112" s="785"/>
      <c r="AR112" s="785"/>
      <c r="AS112" s="785"/>
      <c r="AT112" s="786"/>
      <c r="AU112" s="953"/>
      <c r="AV112" s="954"/>
      <c r="AW112" s="954"/>
      <c r="AX112" s="954"/>
      <c r="AY112" s="955"/>
      <c r="AZ112" s="797" t="s">
        <v>419</v>
      </c>
      <c r="BA112" s="798"/>
      <c r="BB112" s="798"/>
      <c r="BC112" s="798"/>
      <c r="BD112" s="798"/>
      <c r="BE112" s="798"/>
      <c r="BF112" s="798"/>
      <c r="BG112" s="798"/>
      <c r="BH112" s="798"/>
      <c r="BI112" s="798"/>
      <c r="BJ112" s="798"/>
      <c r="BK112" s="798"/>
      <c r="BL112" s="798"/>
      <c r="BM112" s="798"/>
      <c r="BN112" s="798"/>
      <c r="BO112" s="798"/>
      <c r="BP112" s="799"/>
      <c r="BQ112" s="800">
        <v>1977837</v>
      </c>
      <c r="BR112" s="801"/>
      <c r="BS112" s="801"/>
      <c r="BT112" s="801"/>
      <c r="BU112" s="801"/>
      <c r="BV112" s="801">
        <v>1777554</v>
      </c>
      <c r="BW112" s="801"/>
      <c r="BX112" s="801"/>
      <c r="BY112" s="801"/>
      <c r="BZ112" s="801"/>
      <c r="CA112" s="801">
        <v>1631008</v>
      </c>
      <c r="CB112" s="801"/>
      <c r="CC112" s="801"/>
      <c r="CD112" s="801"/>
      <c r="CE112" s="801"/>
      <c r="CF112" s="878">
        <v>62.2</v>
      </c>
      <c r="CG112" s="879"/>
      <c r="CH112" s="879"/>
      <c r="CI112" s="879"/>
      <c r="CJ112" s="879"/>
      <c r="CK112" s="947"/>
      <c r="CL112" s="896"/>
      <c r="CM112" s="833" t="s">
        <v>420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412</v>
      </c>
      <c r="DH112" s="801"/>
      <c r="DI112" s="801"/>
      <c r="DJ112" s="801"/>
      <c r="DK112" s="801"/>
      <c r="DL112" s="801" t="s">
        <v>412</v>
      </c>
      <c r="DM112" s="801"/>
      <c r="DN112" s="801"/>
      <c r="DO112" s="801"/>
      <c r="DP112" s="801"/>
      <c r="DQ112" s="801" t="s">
        <v>412</v>
      </c>
      <c r="DR112" s="801"/>
      <c r="DS112" s="801"/>
      <c r="DT112" s="801"/>
      <c r="DU112" s="801"/>
      <c r="DV112" s="853" t="s">
        <v>412</v>
      </c>
      <c r="DW112" s="853"/>
      <c r="DX112" s="853"/>
      <c r="DY112" s="853"/>
      <c r="DZ112" s="854"/>
    </row>
    <row r="113" spans="1:130" s="197" customFormat="1" ht="26.25" customHeight="1" x14ac:dyDescent="0.15">
      <c r="A113" s="934"/>
      <c r="B113" s="935"/>
      <c r="C113" s="798" t="s">
        <v>421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170145</v>
      </c>
      <c r="AB113" s="939"/>
      <c r="AC113" s="939"/>
      <c r="AD113" s="939"/>
      <c r="AE113" s="940"/>
      <c r="AF113" s="941">
        <v>167903</v>
      </c>
      <c r="AG113" s="939"/>
      <c r="AH113" s="939"/>
      <c r="AI113" s="939"/>
      <c r="AJ113" s="940"/>
      <c r="AK113" s="941">
        <v>171762</v>
      </c>
      <c r="AL113" s="939"/>
      <c r="AM113" s="939"/>
      <c r="AN113" s="939"/>
      <c r="AO113" s="940"/>
      <c r="AP113" s="942">
        <v>6.5</v>
      </c>
      <c r="AQ113" s="943"/>
      <c r="AR113" s="943"/>
      <c r="AS113" s="943"/>
      <c r="AT113" s="944"/>
      <c r="AU113" s="953"/>
      <c r="AV113" s="954"/>
      <c r="AW113" s="954"/>
      <c r="AX113" s="954"/>
      <c r="AY113" s="955"/>
      <c r="AZ113" s="797" t="s">
        <v>422</v>
      </c>
      <c r="BA113" s="798"/>
      <c r="BB113" s="798"/>
      <c r="BC113" s="798"/>
      <c r="BD113" s="798"/>
      <c r="BE113" s="798"/>
      <c r="BF113" s="798"/>
      <c r="BG113" s="798"/>
      <c r="BH113" s="798"/>
      <c r="BI113" s="798"/>
      <c r="BJ113" s="798"/>
      <c r="BK113" s="798"/>
      <c r="BL113" s="798"/>
      <c r="BM113" s="798"/>
      <c r="BN113" s="798"/>
      <c r="BO113" s="798"/>
      <c r="BP113" s="799"/>
      <c r="BQ113" s="800">
        <v>517416</v>
      </c>
      <c r="BR113" s="801"/>
      <c r="BS113" s="801"/>
      <c r="BT113" s="801"/>
      <c r="BU113" s="801"/>
      <c r="BV113" s="801">
        <v>461501</v>
      </c>
      <c r="BW113" s="801"/>
      <c r="BX113" s="801"/>
      <c r="BY113" s="801"/>
      <c r="BZ113" s="801"/>
      <c r="CA113" s="801">
        <v>433180</v>
      </c>
      <c r="CB113" s="801"/>
      <c r="CC113" s="801"/>
      <c r="CD113" s="801"/>
      <c r="CE113" s="801"/>
      <c r="CF113" s="878">
        <v>16.5</v>
      </c>
      <c r="CG113" s="879"/>
      <c r="CH113" s="879"/>
      <c r="CI113" s="879"/>
      <c r="CJ113" s="879"/>
      <c r="CK113" s="947"/>
      <c r="CL113" s="896"/>
      <c r="CM113" s="833" t="s">
        <v>423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412</v>
      </c>
      <c r="DH113" s="814"/>
      <c r="DI113" s="814"/>
      <c r="DJ113" s="814"/>
      <c r="DK113" s="815"/>
      <c r="DL113" s="816" t="s">
        <v>412</v>
      </c>
      <c r="DM113" s="814"/>
      <c r="DN113" s="814"/>
      <c r="DO113" s="814"/>
      <c r="DP113" s="815"/>
      <c r="DQ113" s="816" t="s">
        <v>412</v>
      </c>
      <c r="DR113" s="814"/>
      <c r="DS113" s="814"/>
      <c r="DT113" s="814"/>
      <c r="DU113" s="815"/>
      <c r="DV113" s="784" t="s">
        <v>412</v>
      </c>
      <c r="DW113" s="785"/>
      <c r="DX113" s="785"/>
      <c r="DY113" s="785"/>
      <c r="DZ113" s="786"/>
    </row>
    <row r="114" spans="1:130" s="197" customFormat="1" ht="26.25" customHeight="1" x14ac:dyDescent="0.15">
      <c r="A114" s="934"/>
      <c r="B114" s="935"/>
      <c r="C114" s="798" t="s">
        <v>424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69524</v>
      </c>
      <c r="AB114" s="814"/>
      <c r="AC114" s="814"/>
      <c r="AD114" s="814"/>
      <c r="AE114" s="815"/>
      <c r="AF114" s="816">
        <v>66895</v>
      </c>
      <c r="AG114" s="814"/>
      <c r="AH114" s="814"/>
      <c r="AI114" s="814"/>
      <c r="AJ114" s="815"/>
      <c r="AK114" s="816">
        <v>58155</v>
      </c>
      <c r="AL114" s="814"/>
      <c r="AM114" s="814"/>
      <c r="AN114" s="814"/>
      <c r="AO114" s="815"/>
      <c r="AP114" s="784">
        <v>2.2000000000000002</v>
      </c>
      <c r="AQ114" s="785"/>
      <c r="AR114" s="785"/>
      <c r="AS114" s="785"/>
      <c r="AT114" s="786"/>
      <c r="AU114" s="953"/>
      <c r="AV114" s="954"/>
      <c r="AW114" s="954"/>
      <c r="AX114" s="954"/>
      <c r="AY114" s="955"/>
      <c r="AZ114" s="797" t="s">
        <v>425</v>
      </c>
      <c r="BA114" s="798"/>
      <c r="BB114" s="798"/>
      <c r="BC114" s="798"/>
      <c r="BD114" s="798"/>
      <c r="BE114" s="798"/>
      <c r="BF114" s="798"/>
      <c r="BG114" s="798"/>
      <c r="BH114" s="798"/>
      <c r="BI114" s="798"/>
      <c r="BJ114" s="798"/>
      <c r="BK114" s="798"/>
      <c r="BL114" s="798"/>
      <c r="BM114" s="798"/>
      <c r="BN114" s="798"/>
      <c r="BO114" s="798"/>
      <c r="BP114" s="799"/>
      <c r="BQ114" s="800">
        <v>932548</v>
      </c>
      <c r="BR114" s="801"/>
      <c r="BS114" s="801"/>
      <c r="BT114" s="801"/>
      <c r="BU114" s="801"/>
      <c r="BV114" s="801">
        <v>868509</v>
      </c>
      <c r="BW114" s="801"/>
      <c r="BX114" s="801"/>
      <c r="BY114" s="801"/>
      <c r="BZ114" s="801"/>
      <c r="CA114" s="801">
        <v>838621</v>
      </c>
      <c r="CB114" s="801"/>
      <c r="CC114" s="801"/>
      <c r="CD114" s="801"/>
      <c r="CE114" s="801"/>
      <c r="CF114" s="878">
        <v>32</v>
      </c>
      <c r="CG114" s="879"/>
      <c r="CH114" s="879"/>
      <c r="CI114" s="879"/>
      <c r="CJ114" s="879"/>
      <c r="CK114" s="947"/>
      <c r="CL114" s="896"/>
      <c r="CM114" s="833" t="s">
        <v>426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412</v>
      </c>
      <c r="DH114" s="814"/>
      <c r="DI114" s="814"/>
      <c r="DJ114" s="814"/>
      <c r="DK114" s="815"/>
      <c r="DL114" s="816" t="s">
        <v>412</v>
      </c>
      <c r="DM114" s="814"/>
      <c r="DN114" s="814"/>
      <c r="DO114" s="814"/>
      <c r="DP114" s="815"/>
      <c r="DQ114" s="816" t="s">
        <v>412</v>
      </c>
      <c r="DR114" s="814"/>
      <c r="DS114" s="814"/>
      <c r="DT114" s="814"/>
      <c r="DU114" s="815"/>
      <c r="DV114" s="784" t="s">
        <v>412</v>
      </c>
      <c r="DW114" s="785"/>
      <c r="DX114" s="785"/>
      <c r="DY114" s="785"/>
      <c r="DZ114" s="786"/>
    </row>
    <row r="115" spans="1:130" s="197" customFormat="1" ht="26.25" customHeight="1" x14ac:dyDescent="0.15">
      <c r="A115" s="934"/>
      <c r="B115" s="935"/>
      <c r="C115" s="798" t="s">
        <v>427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151</v>
      </c>
      <c r="AB115" s="939"/>
      <c r="AC115" s="939"/>
      <c r="AD115" s="939"/>
      <c r="AE115" s="940"/>
      <c r="AF115" s="941">
        <v>108</v>
      </c>
      <c r="AG115" s="939"/>
      <c r="AH115" s="939"/>
      <c r="AI115" s="939"/>
      <c r="AJ115" s="940"/>
      <c r="AK115" s="941">
        <v>87</v>
      </c>
      <c r="AL115" s="939"/>
      <c r="AM115" s="939"/>
      <c r="AN115" s="939"/>
      <c r="AO115" s="940"/>
      <c r="AP115" s="942">
        <v>0</v>
      </c>
      <c r="AQ115" s="943"/>
      <c r="AR115" s="943"/>
      <c r="AS115" s="943"/>
      <c r="AT115" s="944"/>
      <c r="AU115" s="953"/>
      <c r="AV115" s="954"/>
      <c r="AW115" s="954"/>
      <c r="AX115" s="954"/>
      <c r="AY115" s="955"/>
      <c r="AZ115" s="797" t="s">
        <v>428</v>
      </c>
      <c r="BA115" s="798"/>
      <c r="BB115" s="798"/>
      <c r="BC115" s="798"/>
      <c r="BD115" s="798"/>
      <c r="BE115" s="798"/>
      <c r="BF115" s="798"/>
      <c r="BG115" s="798"/>
      <c r="BH115" s="798"/>
      <c r="BI115" s="798"/>
      <c r="BJ115" s="798"/>
      <c r="BK115" s="798"/>
      <c r="BL115" s="798"/>
      <c r="BM115" s="798"/>
      <c r="BN115" s="798"/>
      <c r="BO115" s="798"/>
      <c r="BP115" s="799"/>
      <c r="BQ115" s="800" t="s">
        <v>412</v>
      </c>
      <c r="BR115" s="801"/>
      <c r="BS115" s="801"/>
      <c r="BT115" s="801"/>
      <c r="BU115" s="801"/>
      <c r="BV115" s="801" t="s">
        <v>412</v>
      </c>
      <c r="BW115" s="801"/>
      <c r="BX115" s="801"/>
      <c r="BY115" s="801"/>
      <c r="BZ115" s="801"/>
      <c r="CA115" s="801" t="s">
        <v>412</v>
      </c>
      <c r="CB115" s="801"/>
      <c r="CC115" s="801"/>
      <c r="CD115" s="801"/>
      <c r="CE115" s="801"/>
      <c r="CF115" s="878" t="s">
        <v>412</v>
      </c>
      <c r="CG115" s="879"/>
      <c r="CH115" s="879"/>
      <c r="CI115" s="879"/>
      <c r="CJ115" s="879"/>
      <c r="CK115" s="947"/>
      <c r="CL115" s="896"/>
      <c r="CM115" s="797" t="s">
        <v>429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412</v>
      </c>
      <c r="DH115" s="814"/>
      <c r="DI115" s="814"/>
      <c r="DJ115" s="814"/>
      <c r="DK115" s="815"/>
      <c r="DL115" s="816" t="s">
        <v>412</v>
      </c>
      <c r="DM115" s="814"/>
      <c r="DN115" s="814"/>
      <c r="DO115" s="814"/>
      <c r="DP115" s="815"/>
      <c r="DQ115" s="816" t="s">
        <v>412</v>
      </c>
      <c r="DR115" s="814"/>
      <c r="DS115" s="814"/>
      <c r="DT115" s="814"/>
      <c r="DU115" s="815"/>
      <c r="DV115" s="784" t="s">
        <v>412</v>
      </c>
      <c r="DW115" s="785"/>
      <c r="DX115" s="785"/>
      <c r="DY115" s="785"/>
      <c r="DZ115" s="786"/>
    </row>
    <row r="116" spans="1:130" s="197" customFormat="1" ht="26.25" customHeight="1" x14ac:dyDescent="0.15">
      <c r="A116" s="936"/>
      <c r="B116" s="937"/>
      <c r="C116" s="876" t="s">
        <v>430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412</v>
      </c>
      <c r="AB116" s="814"/>
      <c r="AC116" s="814"/>
      <c r="AD116" s="814"/>
      <c r="AE116" s="815"/>
      <c r="AF116" s="816" t="s">
        <v>412</v>
      </c>
      <c r="AG116" s="814"/>
      <c r="AH116" s="814"/>
      <c r="AI116" s="814"/>
      <c r="AJ116" s="815"/>
      <c r="AK116" s="816" t="s">
        <v>412</v>
      </c>
      <c r="AL116" s="814"/>
      <c r="AM116" s="814"/>
      <c r="AN116" s="814"/>
      <c r="AO116" s="815"/>
      <c r="AP116" s="784" t="s">
        <v>412</v>
      </c>
      <c r="AQ116" s="785"/>
      <c r="AR116" s="785"/>
      <c r="AS116" s="785"/>
      <c r="AT116" s="786"/>
      <c r="AU116" s="953"/>
      <c r="AV116" s="954"/>
      <c r="AW116" s="954"/>
      <c r="AX116" s="954"/>
      <c r="AY116" s="955"/>
      <c r="AZ116" s="797" t="s">
        <v>431</v>
      </c>
      <c r="BA116" s="798"/>
      <c r="BB116" s="798"/>
      <c r="BC116" s="798"/>
      <c r="BD116" s="798"/>
      <c r="BE116" s="798"/>
      <c r="BF116" s="798"/>
      <c r="BG116" s="798"/>
      <c r="BH116" s="798"/>
      <c r="BI116" s="798"/>
      <c r="BJ116" s="798"/>
      <c r="BK116" s="798"/>
      <c r="BL116" s="798"/>
      <c r="BM116" s="798"/>
      <c r="BN116" s="798"/>
      <c r="BO116" s="798"/>
      <c r="BP116" s="799"/>
      <c r="BQ116" s="800" t="s">
        <v>412</v>
      </c>
      <c r="BR116" s="801"/>
      <c r="BS116" s="801"/>
      <c r="BT116" s="801"/>
      <c r="BU116" s="801"/>
      <c r="BV116" s="801" t="s">
        <v>412</v>
      </c>
      <c r="BW116" s="801"/>
      <c r="BX116" s="801"/>
      <c r="BY116" s="801"/>
      <c r="BZ116" s="801"/>
      <c r="CA116" s="801" t="s">
        <v>412</v>
      </c>
      <c r="CB116" s="801"/>
      <c r="CC116" s="801"/>
      <c r="CD116" s="801"/>
      <c r="CE116" s="801"/>
      <c r="CF116" s="878" t="s">
        <v>412</v>
      </c>
      <c r="CG116" s="879"/>
      <c r="CH116" s="879"/>
      <c r="CI116" s="879"/>
      <c r="CJ116" s="879"/>
      <c r="CK116" s="947"/>
      <c r="CL116" s="896"/>
      <c r="CM116" s="833" t="s">
        <v>432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412</v>
      </c>
      <c r="DH116" s="814"/>
      <c r="DI116" s="814"/>
      <c r="DJ116" s="814"/>
      <c r="DK116" s="815"/>
      <c r="DL116" s="816" t="s">
        <v>412</v>
      </c>
      <c r="DM116" s="814"/>
      <c r="DN116" s="814"/>
      <c r="DO116" s="814"/>
      <c r="DP116" s="815"/>
      <c r="DQ116" s="816" t="s">
        <v>412</v>
      </c>
      <c r="DR116" s="814"/>
      <c r="DS116" s="814"/>
      <c r="DT116" s="814"/>
      <c r="DU116" s="815"/>
      <c r="DV116" s="784" t="s">
        <v>412</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433</v>
      </c>
      <c r="Z117" s="919"/>
      <c r="AA117" s="924">
        <v>659435</v>
      </c>
      <c r="AB117" s="925"/>
      <c r="AC117" s="925"/>
      <c r="AD117" s="925"/>
      <c r="AE117" s="926"/>
      <c r="AF117" s="928">
        <v>652883</v>
      </c>
      <c r="AG117" s="925"/>
      <c r="AH117" s="925"/>
      <c r="AI117" s="925"/>
      <c r="AJ117" s="926"/>
      <c r="AK117" s="928">
        <v>668306</v>
      </c>
      <c r="AL117" s="925"/>
      <c r="AM117" s="925"/>
      <c r="AN117" s="925"/>
      <c r="AO117" s="926"/>
      <c r="AP117" s="929"/>
      <c r="AQ117" s="930"/>
      <c r="AR117" s="930"/>
      <c r="AS117" s="930"/>
      <c r="AT117" s="931"/>
      <c r="AU117" s="953"/>
      <c r="AV117" s="954"/>
      <c r="AW117" s="954"/>
      <c r="AX117" s="954"/>
      <c r="AY117" s="955"/>
      <c r="AZ117" s="875" t="s">
        <v>434</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405</v>
      </c>
      <c r="AB118" s="918"/>
      <c r="AC118" s="918"/>
      <c r="AD118" s="918"/>
      <c r="AE118" s="919"/>
      <c r="AF118" s="920" t="s">
        <v>284</v>
      </c>
      <c r="AG118" s="918"/>
      <c r="AH118" s="918"/>
      <c r="AI118" s="918"/>
      <c r="AJ118" s="919"/>
      <c r="AK118" s="920" t="s">
        <v>283</v>
      </c>
      <c r="AL118" s="918"/>
      <c r="AM118" s="918"/>
      <c r="AN118" s="918"/>
      <c r="AO118" s="919"/>
      <c r="AP118" s="921" t="s">
        <v>406</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436</v>
      </c>
      <c r="BP118" s="868"/>
      <c r="BQ118" s="887">
        <v>7836515</v>
      </c>
      <c r="BR118" s="888"/>
      <c r="BS118" s="888"/>
      <c r="BT118" s="888"/>
      <c r="BU118" s="888"/>
      <c r="BV118" s="888">
        <v>7442878</v>
      </c>
      <c r="BW118" s="888"/>
      <c r="BX118" s="888"/>
      <c r="BY118" s="888"/>
      <c r="BZ118" s="888"/>
      <c r="CA118" s="888">
        <v>7180255</v>
      </c>
      <c r="CB118" s="888"/>
      <c r="CC118" s="888"/>
      <c r="CD118" s="888"/>
      <c r="CE118" s="888"/>
      <c r="CF118" s="773"/>
      <c r="CG118" s="774"/>
      <c r="CH118" s="774"/>
      <c r="CI118" s="774"/>
      <c r="CJ118" s="871"/>
      <c r="CK118" s="947"/>
      <c r="CL118" s="896"/>
      <c r="CM118" s="833" t="s">
        <v>437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410</v>
      </c>
      <c r="B119" s="894"/>
      <c r="C119" s="899" t="s">
        <v>411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438</v>
      </c>
      <c r="AV119" s="910"/>
      <c r="AW119" s="910"/>
      <c r="AX119" s="910"/>
      <c r="AY119" s="911"/>
      <c r="AZ119" s="846" t="s">
        <v>439</v>
      </c>
      <c r="BA119" s="788"/>
      <c r="BB119" s="788"/>
      <c r="BC119" s="788"/>
      <c r="BD119" s="788"/>
      <c r="BE119" s="788"/>
      <c r="BF119" s="788"/>
      <c r="BG119" s="788"/>
      <c r="BH119" s="788"/>
      <c r="BI119" s="788"/>
      <c r="BJ119" s="788"/>
      <c r="BK119" s="788"/>
      <c r="BL119" s="788"/>
      <c r="BM119" s="788"/>
      <c r="BN119" s="788"/>
      <c r="BO119" s="788"/>
      <c r="BP119" s="789"/>
      <c r="BQ119" s="829">
        <v>2510362</v>
      </c>
      <c r="BR119" s="830"/>
      <c r="BS119" s="830"/>
      <c r="BT119" s="830"/>
      <c r="BU119" s="830"/>
      <c r="BV119" s="830">
        <v>2860476</v>
      </c>
      <c r="BW119" s="830"/>
      <c r="BX119" s="830"/>
      <c r="BY119" s="830"/>
      <c r="BZ119" s="830"/>
      <c r="CA119" s="830">
        <v>2826441</v>
      </c>
      <c r="CB119" s="830"/>
      <c r="CC119" s="830"/>
      <c r="CD119" s="830"/>
      <c r="CE119" s="830"/>
      <c r="CF119" s="891">
        <v>107.7</v>
      </c>
      <c r="CG119" s="892"/>
      <c r="CH119" s="892"/>
      <c r="CI119" s="892"/>
      <c r="CJ119" s="892"/>
      <c r="CK119" s="948"/>
      <c r="CL119" s="898"/>
      <c r="CM119" s="855" t="s">
        <v>440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416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441</v>
      </c>
      <c r="BA120" s="798"/>
      <c r="BB120" s="798"/>
      <c r="BC120" s="798"/>
      <c r="BD120" s="798"/>
      <c r="BE120" s="798"/>
      <c r="BF120" s="798"/>
      <c r="BG120" s="798"/>
      <c r="BH120" s="798"/>
      <c r="BI120" s="798"/>
      <c r="BJ120" s="798"/>
      <c r="BK120" s="798"/>
      <c r="BL120" s="798"/>
      <c r="BM120" s="798"/>
      <c r="BN120" s="798"/>
      <c r="BO120" s="798"/>
      <c r="BP120" s="799"/>
      <c r="BQ120" s="800">
        <v>377044</v>
      </c>
      <c r="BR120" s="801"/>
      <c r="BS120" s="801"/>
      <c r="BT120" s="801"/>
      <c r="BU120" s="801"/>
      <c r="BV120" s="801">
        <v>350457</v>
      </c>
      <c r="BW120" s="801"/>
      <c r="BX120" s="801"/>
      <c r="BY120" s="801"/>
      <c r="BZ120" s="801"/>
      <c r="CA120" s="801">
        <v>311891</v>
      </c>
      <c r="CB120" s="801"/>
      <c r="CC120" s="801"/>
      <c r="CD120" s="801"/>
      <c r="CE120" s="801"/>
      <c r="CF120" s="878">
        <v>11.9</v>
      </c>
      <c r="CG120" s="879"/>
      <c r="CH120" s="879"/>
      <c r="CI120" s="879"/>
      <c r="CJ120" s="879"/>
      <c r="CK120" s="880" t="s">
        <v>442</v>
      </c>
      <c r="CL120" s="840"/>
      <c r="CM120" s="840"/>
      <c r="CN120" s="840"/>
      <c r="CO120" s="841"/>
      <c r="CP120" s="884" t="s">
        <v>443</v>
      </c>
      <c r="CQ120" s="885"/>
      <c r="CR120" s="885"/>
      <c r="CS120" s="885"/>
      <c r="CT120" s="885"/>
      <c r="CU120" s="885"/>
      <c r="CV120" s="885"/>
      <c r="CW120" s="885"/>
      <c r="CX120" s="885"/>
      <c r="CY120" s="885"/>
      <c r="CZ120" s="885"/>
      <c r="DA120" s="885"/>
      <c r="DB120" s="885"/>
      <c r="DC120" s="885"/>
      <c r="DD120" s="885"/>
      <c r="DE120" s="885"/>
      <c r="DF120" s="886"/>
      <c r="DG120" s="829">
        <v>1439638</v>
      </c>
      <c r="DH120" s="830"/>
      <c r="DI120" s="830"/>
      <c r="DJ120" s="830"/>
      <c r="DK120" s="830"/>
      <c r="DL120" s="830">
        <v>1344583</v>
      </c>
      <c r="DM120" s="830"/>
      <c r="DN120" s="830"/>
      <c r="DO120" s="830"/>
      <c r="DP120" s="830"/>
      <c r="DQ120" s="830">
        <v>1239510</v>
      </c>
      <c r="DR120" s="830"/>
      <c r="DS120" s="830"/>
      <c r="DT120" s="830"/>
      <c r="DU120" s="830"/>
      <c r="DV120" s="831">
        <v>47.2</v>
      </c>
      <c r="DW120" s="831"/>
      <c r="DX120" s="831"/>
      <c r="DY120" s="831"/>
      <c r="DZ120" s="832"/>
    </row>
    <row r="121" spans="1:130" s="197" customFormat="1" ht="26.25" customHeight="1" x14ac:dyDescent="0.15">
      <c r="A121" s="895"/>
      <c r="B121" s="896"/>
      <c r="C121" s="872" t="s">
        <v>444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445</v>
      </c>
      <c r="BA121" s="876"/>
      <c r="BB121" s="876"/>
      <c r="BC121" s="876"/>
      <c r="BD121" s="876"/>
      <c r="BE121" s="876"/>
      <c r="BF121" s="876"/>
      <c r="BG121" s="876"/>
      <c r="BH121" s="876"/>
      <c r="BI121" s="876"/>
      <c r="BJ121" s="876"/>
      <c r="BK121" s="876"/>
      <c r="BL121" s="876"/>
      <c r="BM121" s="876"/>
      <c r="BN121" s="876"/>
      <c r="BO121" s="876"/>
      <c r="BP121" s="877"/>
      <c r="BQ121" s="887">
        <v>3960297</v>
      </c>
      <c r="BR121" s="888"/>
      <c r="BS121" s="888"/>
      <c r="BT121" s="888"/>
      <c r="BU121" s="888"/>
      <c r="BV121" s="888">
        <v>3952760</v>
      </c>
      <c r="BW121" s="888"/>
      <c r="BX121" s="888"/>
      <c r="BY121" s="888"/>
      <c r="BZ121" s="888"/>
      <c r="CA121" s="888">
        <v>3802275</v>
      </c>
      <c r="CB121" s="888"/>
      <c r="CC121" s="888"/>
      <c r="CD121" s="888"/>
      <c r="CE121" s="888"/>
      <c r="CF121" s="889">
        <v>144.9</v>
      </c>
      <c r="CG121" s="890"/>
      <c r="CH121" s="890"/>
      <c r="CI121" s="890"/>
      <c r="CJ121" s="890"/>
      <c r="CK121" s="881"/>
      <c r="CL121" s="842"/>
      <c r="CM121" s="842"/>
      <c r="CN121" s="842"/>
      <c r="CO121" s="843"/>
      <c r="CP121" s="858" t="s">
        <v>446</v>
      </c>
      <c r="CQ121" s="859"/>
      <c r="CR121" s="859"/>
      <c r="CS121" s="859"/>
      <c r="CT121" s="859"/>
      <c r="CU121" s="859"/>
      <c r="CV121" s="859"/>
      <c r="CW121" s="859"/>
      <c r="CX121" s="859"/>
      <c r="CY121" s="859"/>
      <c r="CZ121" s="859"/>
      <c r="DA121" s="859"/>
      <c r="DB121" s="859"/>
      <c r="DC121" s="859"/>
      <c r="DD121" s="859"/>
      <c r="DE121" s="859"/>
      <c r="DF121" s="860"/>
      <c r="DG121" s="800">
        <v>333813</v>
      </c>
      <c r="DH121" s="801"/>
      <c r="DI121" s="801"/>
      <c r="DJ121" s="801"/>
      <c r="DK121" s="801"/>
      <c r="DL121" s="801">
        <v>313968</v>
      </c>
      <c r="DM121" s="801"/>
      <c r="DN121" s="801"/>
      <c r="DO121" s="801"/>
      <c r="DP121" s="801"/>
      <c r="DQ121" s="801">
        <v>292768</v>
      </c>
      <c r="DR121" s="801"/>
      <c r="DS121" s="801"/>
      <c r="DT121" s="801"/>
      <c r="DU121" s="801"/>
      <c r="DV121" s="853">
        <v>11.2</v>
      </c>
      <c r="DW121" s="853"/>
      <c r="DX121" s="853"/>
      <c r="DY121" s="853"/>
      <c r="DZ121" s="854"/>
    </row>
    <row r="122" spans="1:130" s="197" customFormat="1" ht="26.25" customHeight="1" x14ac:dyDescent="0.15">
      <c r="A122" s="895"/>
      <c r="B122" s="896"/>
      <c r="C122" s="833" t="s">
        <v>426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447</v>
      </c>
      <c r="BP122" s="868"/>
      <c r="BQ122" s="869">
        <v>6847703</v>
      </c>
      <c r="BR122" s="870"/>
      <c r="BS122" s="870"/>
      <c r="BT122" s="870"/>
      <c r="BU122" s="870"/>
      <c r="BV122" s="870">
        <v>7163693</v>
      </c>
      <c r="BW122" s="870"/>
      <c r="BX122" s="870"/>
      <c r="BY122" s="870"/>
      <c r="BZ122" s="870"/>
      <c r="CA122" s="870">
        <v>6940607</v>
      </c>
      <c r="CB122" s="870"/>
      <c r="CC122" s="870"/>
      <c r="CD122" s="870"/>
      <c r="CE122" s="870"/>
      <c r="CF122" s="773"/>
      <c r="CG122" s="774"/>
      <c r="CH122" s="774"/>
      <c r="CI122" s="774"/>
      <c r="CJ122" s="871"/>
      <c r="CK122" s="881"/>
      <c r="CL122" s="842"/>
      <c r="CM122" s="842"/>
      <c r="CN122" s="842"/>
      <c r="CO122" s="843"/>
      <c r="CP122" s="858" t="s">
        <v>448</v>
      </c>
      <c r="CQ122" s="859"/>
      <c r="CR122" s="859"/>
      <c r="CS122" s="859"/>
      <c r="CT122" s="859"/>
      <c r="CU122" s="859"/>
      <c r="CV122" s="859"/>
      <c r="CW122" s="859"/>
      <c r="CX122" s="859"/>
      <c r="CY122" s="859"/>
      <c r="CZ122" s="859"/>
      <c r="DA122" s="859"/>
      <c r="DB122" s="859"/>
      <c r="DC122" s="859"/>
      <c r="DD122" s="859"/>
      <c r="DE122" s="859"/>
      <c r="DF122" s="860"/>
      <c r="DG122" s="800">
        <v>70760</v>
      </c>
      <c r="DH122" s="801"/>
      <c r="DI122" s="801"/>
      <c r="DJ122" s="801"/>
      <c r="DK122" s="801"/>
      <c r="DL122" s="801">
        <v>41713</v>
      </c>
      <c r="DM122" s="801"/>
      <c r="DN122" s="801"/>
      <c r="DO122" s="801"/>
      <c r="DP122" s="801"/>
      <c r="DQ122" s="801">
        <v>55228</v>
      </c>
      <c r="DR122" s="801"/>
      <c r="DS122" s="801"/>
      <c r="DT122" s="801"/>
      <c r="DU122" s="801"/>
      <c r="DV122" s="853">
        <v>2.1</v>
      </c>
      <c r="DW122" s="853"/>
      <c r="DX122" s="853"/>
      <c r="DY122" s="853"/>
      <c r="DZ122" s="854"/>
    </row>
    <row r="123" spans="1:130" s="197" customFormat="1" ht="26.25" customHeight="1" thickBot="1" x14ac:dyDescent="0.2">
      <c r="A123" s="895"/>
      <c r="B123" s="896"/>
      <c r="C123" s="833" t="s">
        <v>432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37.299999999999997</v>
      </c>
      <c r="BR123" s="862"/>
      <c r="BS123" s="862"/>
      <c r="BT123" s="862"/>
      <c r="BU123" s="862"/>
      <c r="BV123" s="862">
        <v>10.7</v>
      </c>
      <c r="BW123" s="862"/>
      <c r="BX123" s="862"/>
      <c r="BY123" s="862"/>
      <c r="BZ123" s="862"/>
      <c r="CA123" s="862">
        <v>9.1</v>
      </c>
      <c r="CB123" s="862"/>
      <c r="CC123" s="862"/>
      <c r="CD123" s="862"/>
      <c r="CE123" s="862"/>
      <c r="CF123" s="760"/>
      <c r="CG123" s="761"/>
      <c r="CH123" s="761"/>
      <c r="CI123" s="761"/>
      <c r="CJ123" s="863"/>
      <c r="CK123" s="881"/>
      <c r="CL123" s="842"/>
      <c r="CM123" s="842"/>
      <c r="CN123" s="842"/>
      <c r="CO123" s="843"/>
      <c r="CP123" s="858" t="s">
        <v>450</v>
      </c>
      <c r="CQ123" s="859"/>
      <c r="CR123" s="859"/>
      <c r="CS123" s="859"/>
      <c r="CT123" s="859"/>
      <c r="CU123" s="859"/>
      <c r="CV123" s="859"/>
      <c r="CW123" s="859"/>
      <c r="CX123" s="859"/>
      <c r="CY123" s="859"/>
      <c r="CZ123" s="859"/>
      <c r="DA123" s="859"/>
      <c r="DB123" s="859"/>
      <c r="DC123" s="859"/>
      <c r="DD123" s="859"/>
      <c r="DE123" s="859"/>
      <c r="DF123" s="860"/>
      <c r="DG123" s="813">
        <v>133626</v>
      </c>
      <c r="DH123" s="814"/>
      <c r="DI123" s="814"/>
      <c r="DJ123" s="814"/>
      <c r="DK123" s="815"/>
      <c r="DL123" s="816">
        <v>77290</v>
      </c>
      <c r="DM123" s="814"/>
      <c r="DN123" s="814"/>
      <c r="DO123" s="814"/>
      <c r="DP123" s="815"/>
      <c r="DQ123" s="816">
        <v>43502</v>
      </c>
      <c r="DR123" s="814"/>
      <c r="DS123" s="814"/>
      <c r="DT123" s="814"/>
      <c r="DU123" s="815"/>
      <c r="DV123" s="784">
        <v>1.7</v>
      </c>
      <c r="DW123" s="785"/>
      <c r="DX123" s="785"/>
      <c r="DY123" s="785"/>
      <c r="DZ123" s="786"/>
    </row>
    <row r="124" spans="1:130" s="197" customFormat="1" ht="26.25" customHeight="1" x14ac:dyDescent="0.15">
      <c r="A124" s="895"/>
      <c r="B124" s="896"/>
      <c r="C124" s="833" t="s">
        <v>435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451</v>
      </c>
      <c r="AB124" s="814"/>
      <c r="AC124" s="814"/>
      <c r="AD124" s="814"/>
      <c r="AE124" s="815"/>
      <c r="AF124" s="816" t="s">
        <v>451</v>
      </c>
      <c r="AG124" s="814"/>
      <c r="AH124" s="814"/>
      <c r="AI124" s="814"/>
      <c r="AJ124" s="815"/>
      <c r="AK124" s="816" t="s">
        <v>451</v>
      </c>
      <c r="AL124" s="814"/>
      <c r="AM124" s="814"/>
      <c r="AN124" s="814"/>
      <c r="AO124" s="815"/>
      <c r="AP124" s="784" t="s">
        <v>451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452</v>
      </c>
      <c r="CQ124" s="859"/>
      <c r="CR124" s="859"/>
      <c r="CS124" s="859"/>
      <c r="CT124" s="859"/>
      <c r="CU124" s="859"/>
      <c r="CV124" s="859"/>
      <c r="CW124" s="859"/>
      <c r="CX124" s="859"/>
      <c r="CY124" s="859"/>
      <c r="CZ124" s="859"/>
      <c r="DA124" s="859"/>
      <c r="DB124" s="859"/>
      <c r="DC124" s="859"/>
      <c r="DD124" s="859"/>
      <c r="DE124" s="859"/>
      <c r="DF124" s="860"/>
      <c r="DG124" s="746" t="s">
        <v>451</v>
      </c>
      <c r="DH124" s="747"/>
      <c r="DI124" s="747"/>
      <c r="DJ124" s="747"/>
      <c r="DK124" s="748"/>
      <c r="DL124" s="749" t="s">
        <v>451</v>
      </c>
      <c r="DM124" s="747"/>
      <c r="DN124" s="747"/>
      <c r="DO124" s="747"/>
      <c r="DP124" s="748"/>
      <c r="DQ124" s="749" t="s">
        <v>451</v>
      </c>
      <c r="DR124" s="747"/>
      <c r="DS124" s="747"/>
      <c r="DT124" s="747"/>
      <c r="DU124" s="748"/>
      <c r="DV124" s="837" t="s">
        <v>451</v>
      </c>
      <c r="DW124" s="838"/>
      <c r="DX124" s="838"/>
      <c r="DY124" s="838"/>
      <c r="DZ124" s="839"/>
    </row>
    <row r="125" spans="1:130" s="197" customFormat="1" ht="26.25" customHeight="1" thickBot="1" x14ac:dyDescent="0.2">
      <c r="A125" s="895"/>
      <c r="B125" s="896"/>
      <c r="C125" s="833" t="s">
        <v>437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451</v>
      </c>
      <c r="AB125" s="814"/>
      <c r="AC125" s="814"/>
      <c r="AD125" s="814"/>
      <c r="AE125" s="815"/>
      <c r="AF125" s="816" t="s">
        <v>451</v>
      </c>
      <c r="AG125" s="814"/>
      <c r="AH125" s="814"/>
      <c r="AI125" s="814"/>
      <c r="AJ125" s="815"/>
      <c r="AK125" s="816" t="s">
        <v>451</v>
      </c>
      <c r="AL125" s="814"/>
      <c r="AM125" s="814"/>
      <c r="AN125" s="814"/>
      <c r="AO125" s="815"/>
      <c r="AP125" s="784" t="s">
        <v>451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453</v>
      </c>
      <c r="CL125" s="840"/>
      <c r="CM125" s="840"/>
      <c r="CN125" s="840"/>
      <c r="CO125" s="841"/>
      <c r="CP125" s="846" t="s">
        <v>454</v>
      </c>
      <c r="CQ125" s="788"/>
      <c r="CR125" s="788"/>
      <c r="CS125" s="788"/>
      <c r="CT125" s="788"/>
      <c r="CU125" s="788"/>
      <c r="CV125" s="788"/>
      <c r="CW125" s="788"/>
      <c r="CX125" s="788"/>
      <c r="CY125" s="788"/>
      <c r="CZ125" s="788"/>
      <c r="DA125" s="788"/>
      <c r="DB125" s="788"/>
      <c r="DC125" s="788"/>
      <c r="DD125" s="788"/>
      <c r="DE125" s="788"/>
      <c r="DF125" s="789"/>
      <c r="DG125" s="829" t="s">
        <v>451</v>
      </c>
      <c r="DH125" s="830"/>
      <c r="DI125" s="830"/>
      <c r="DJ125" s="830"/>
      <c r="DK125" s="830"/>
      <c r="DL125" s="830" t="s">
        <v>451</v>
      </c>
      <c r="DM125" s="830"/>
      <c r="DN125" s="830"/>
      <c r="DO125" s="830"/>
      <c r="DP125" s="830"/>
      <c r="DQ125" s="830" t="s">
        <v>451</v>
      </c>
      <c r="DR125" s="830"/>
      <c r="DS125" s="830"/>
      <c r="DT125" s="830"/>
      <c r="DU125" s="830"/>
      <c r="DV125" s="831" t="s">
        <v>451</v>
      </c>
      <c r="DW125" s="831"/>
      <c r="DX125" s="831"/>
      <c r="DY125" s="831"/>
      <c r="DZ125" s="832"/>
    </row>
    <row r="126" spans="1:130" s="197" customFormat="1" ht="26.25" customHeight="1" x14ac:dyDescent="0.15">
      <c r="A126" s="895"/>
      <c r="B126" s="896"/>
      <c r="C126" s="833" t="s">
        <v>440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451</v>
      </c>
      <c r="AB126" s="814"/>
      <c r="AC126" s="814"/>
      <c r="AD126" s="814"/>
      <c r="AE126" s="815"/>
      <c r="AF126" s="816" t="s">
        <v>451</v>
      </c>
      <c r="AG126" s="814"/>
      <c r="AH126" s="814"/>
      <c r="AI126" s="814"/>
      <c r="AJ126" s="815"/>
      <c r="AK126" s="816" t="s">
        <v>451</v>
      </c>
      <c r="AL126" s="814"/>
      <c r="AM126" s="814"/>
      <c r="AN126" s="814"/>
      <c r="AO126" s="815"/>
      <c r="AP126" s="784" t="s">
        <v>451</v>
      </c>
      <c r="AQ126" s="785"/>
      <c r="AR126" s="785"/>
      <c r="AS126" s="785"/>
      <c r="AT126" s="786"/>
      <c r="AU126" s="233"/>
      <c r="AV126" s="233"/>
      <c r="AW126" s="233"/>
      <c r="AX126" s="836" t="s">
        <v>455</v>
      </c>
      <c r="AY126" s="794"/>
      <c r="AZ126" s="794"/>
      <c r="BA126" s="794"/>
      <c r="BB126" s="794"/>
      <c r="BC126" s="794"/>
      <c r="BD126" s="794"/>
      <c r="BE126" s="795"/>
      <c r="BF126" s="793" t="s">
        <v>456</v>
      </c>
      <c r="BG126" s="794"/>
      <c r="BH126" s="794"/>
      <c r="BI126" s="794"/>
      <c r="BJ126" s="794"/>
      <c r="BK126" s="794"/>
      <c r="BL126" s="795"/>
      <c r="BM126" s="793" t="s">
        <v>457</v>
      </c>
      <c r="BN126" s="794"/>
      <c r="BO126" s="794"/>
      <c r="BP126" s="794"/>
      <c r="BQ126" s="794"/>
      <c r="BR126" s="794"/>
      <c r="BS126" s="795"/>
      <c r="BT126" s="793" t="s">
        <v>458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459</v>
      </c>
      <c r="CQ126" s="798"/>
      <c r="CR126" s="798"/>
      <c r="CS126" s="798"/>
      <c r="CT126" s="798"/>
      <c r="CU126" s="798"/>
      <c r="CV126" s="798"/>
      <c r="CW126" s="798"/>
      <c r="CX126" s="798"/>
      <c r="CY126" s="798"/>
      <c r="CZ126" s="798"/>
      <c r="DA126" s="798"/>
      <c r="DB126" s="798"/>
      <c r="DC126" s="798"/>
      <c r="DD126" s="798"/>
      <c r="DE126" s="798"/>
      <c r="DF126" s="799"/>
      <c r="DG126" s="800" t="s">
        <v>451</v>
      </c>
      <c r="DH126" s="801"/>
      <c r="DI126" s="801"/>
      <c r="DJ126" s="801"/>
      <c r="DK126" s="801"/>
      <c r="DL126" s="801" t="s">
        <v>451</v>
      </c>
      <c r="DM126" s="801"/>
      <c r="DN126" s="801"/>
      <c r="DO126" s="801"/>
      <c r="DP126" s="801"/>
      <c r="DQ126" s="801" t="s">
        <v>451</v>
      </c>
      <c r="DR126" s="801"/>
      <c r="DS126" s="801"/>
      <c r="DT126" s="801"/>
      <c r="DU126" s="801"/>
      <c r="DV126" s="853" t="s">
        <v>451</v>
      </c>
      <c r="DW126" s="853"/>
      <c r="DX126" s="853"/>
      <c r="DY126" s="853"/>
      <c r="DZ126" s="854"/>
    </row>
    <row r="127" spans="1:130" s="197" customFormat="1" ht="26.25" customHeight="1" thickBot="1" x14ac:dyDescent="0.2">
      <c r="A127" s="897"/>
      <c r="B127" s="898"/>
      <c r="C127" s="855" t="s">
        <v>460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151</v>
      </c>
      <c r="AB127" s="814"/>
      <c r="AC127" s="814"/>
      <c r="AD127" s="814"/>
      <c r="AE127" s="815"/>
      <c r="AF127" s="816">
        <v>108</v>
      </c>
      <c r="AG127" s="814"/>
      <c r="AH127" s="814"/>
      <c r="AI127" s="814"/>
      <c r="AJ127" s="815"/>
      <c r="AK127" s="816">
        <v>87</v>
      </c>
      <c r="AL127" s="814"/>
      <c r="AM127" s="814"/>
      <c r="AN127" s="814"/>
      <c r="AO127" s="815"/>
      <c r="AP127" s="784">
        <v>0</v>
      </c>
      <c r="AQ127" s="785"/>
      <c r="AR127" s="785"/>
      <c r="AS127" s="785"/>
      <c r="AT127" s="786"/>
      <c r="AU127" s="233"/>
      <c r="AV127" s="233"/>
      <c r="AW127" s="233"/>
      <c r="AX127" s="787" t="s">
        <v>461</v>
      </c>
      <c r="AY127" s="788"/>
      <c r="AZ127" s="788"/>
      <c r="BA127" s="788"/>
      <c r="BB127" s="788"/>
      <c r="BC127" s="788"/>
      <c r="BD127" s="788"/>
      <c r="BE127" s="789"/>
      <c r="BF127" s="790" t="s">
        <v>451</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462</v>
      </c>
      <c r="CQ127" s="782"/>
      <c r="CR127" s="782"/>
      <c r="CS127" s="782"/>
      <c r="CT127" s="782"/>
      <c r="CU127" s="782"/>
      <c r="CV127" s="782"/>
      <c r="CW127" s="782"/>
      <c r="CX127" s="782"/>
      <c r="CY127" s="782"/>
      <c r="CZ127" s="782"/>
      <c r="DA127" s="782"/>
      <c r="DB127" s="782"/>
      <c r="DC127" s="782"/>
      <c r="DD127" s="782"/>
      <c r="DE127" s="782"/>
      <c r="DF127" s="783"/>
      <c r="DG127" s="849" t="s">
        <v>463</v>
      </c>
      <c r="DH127" s="850"/>
      <c r="DI127" s="850"/>
      <c r="DJ127" s="850"/>
      <c r="DK127" s="850"/>
      <c r="DL127" s="850" t="s">
        <v>464</v>
      </c>
      <c r="DM127" s="850"/>
      <c r="DN127" s="850"/>
      <c r="DO127" s="850"/>
      <c r="DP127" s="850"/>
      <c r="DQ127" s="850" t="s">
        <v>464</v>
      </c>
      <c r="DR127" s="850"/>
      <c r="DS127" s="850"/>
      <c r="DT127" s="850"/>
      <c r="DU127" s="850"/>
      <c r="DV127" s="851" t="s">
        <v>464</v>
      </c>
      <c r="DW127" s="851"/>
      <c r="DX127" s="851"/>
      <c r="DY127" s="851"/>
      <c r="DZ127" s="852"/>
    </row>
    <row r="128" spans="1:130" s="197" customFormat="1" ht="26.25" customHeight="1" x14ac:dyDescent="0.15">
      <c r="A128" s="825" t="s">
        <v>465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466</v>
      </c>
      <c r="X128" s="827"/>
      <c r="Y128" s="827"/>
      <c r="Z128" s="828"/>
      <c r="AA128" s="753">
        <v>34557</v>
      </c>
      <c r="AB128" s="754"/>
      <c r="AC128" s="754"/>
      <c r="AD128" s="754"/>
      <c r="AE128" s="755"/>
      <c r="AF128" s="756">
        <v>35817</v>
      </c>
      <c r="AG128" s="754"/>
      <c r="AH128" s="754"/>
      <c r="AI128" s="754"/>
      <c r="AJ128" s="755"/>
      <c r="AK128" s="756">
        <v>35628</v>
      </c>
      <c r="AL128" s="754"/>
      <c r="AM128" s="754"/>
      <c r="AN128" s="754"/>
      <c r="AO128" s="755"/>
      <c r="AP128" s="757"/>
      <c r="AQ128" s="758"/>
      <c r="AR128" s="758"/>
      <c r="AS128" s="758"/>
      <c r="AT128" s="759"/>
      <c r="AU128" s="235"/>
      <c r="AV128" s="235"/>
      <c r="AW128" s="235"/>
      <c r="AX128" s="802" t="s">
        <v>467</v>
      </c>
      <c r="AY128" s="798"/>
      <c r="AZ128" s="798"/>
      <c r="BA128" s="798"/>
      <c r="BB128" s="798"/>
      <c r="BC128" s="798"/>
      <c r="BD128" s="798"/>
      <c r="BE128" s="799"/>
      <c r="BF128" s="820" t="s">
        <v>451</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468</v>
      </c>
      <c r="X129" s="811"/>
      <c r="Y129" s="811"/>
      <c r="Z129" s="812"/>
      <c r="AA129" s="813">
        <v>3008486</v>
      </c>
      <c r="AB129" s="814"/>
      <c r="AC129" s="814"/>
      <c r="AD129" s="814"/>
      <c r="AE129" s="815"/>
      <c r="AF129" s="816">
        <v>2977607</v>
      </c>
      <c r="AG129" s="814"/>
      <c r="AH129" s="814"/>
      <c r="AI129" s="814"/>
      <c r="AJ129" s="815"/>
      <c r="AK129" s="816">
        <v>2991300</v>
      </c>
      <c r="AL129" s="814"/>
      <c r="AM129" s="814"/>
      <c r="AN129" s="814"/>
      <c r="AO129" s="815"/>
      <c r="AP129" s="817"/>
      <c r="AQ129" s="818"/>
      <c r="AR129" s="818"/>
      <c r="AS129" s="818"/>
      <c r="AT129" s="819"/>
      <c r="AU129" s="235"/>
      <c r="AV129" s="235"/>
      <c r="AW129" s="235"/>
      <c r="AX129" s="802" t="s">
        <v>469</v>
      </c>
      <c r="AY129" s="798"/>
      <c r="AZ129" s="798"/>
      <c r="BA129" s="798"/>
      <c r="BB129" s="798"/>
      <c r="BC129" s="798"/>
      <c r="BD129" s="798"/>
      <c r="BE129" s="799"/>
      <c r="BF129" s="803">
        <v>9.6999999999999993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470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471</v>
      </c>
      <c r="X130" s="811"/>
      <c r="Y130" s="811"/>
      <c r="Z130" s="812"/>
      <c r="AA130" s="813">
        <v>362244</v>
      </c>
      <c r="AB130" s="814"/>
      <c r="AC130" s="814"/>
      <c r="AD130" s="814"/>
      <c r="AE130" s="815"/>
      <c r="AF130" s="816">
        <v>375046</v>
      </c>
      <c r="AG130" s="814"/>
      <c r="AH130" s="814"/>
      <c r="AI130" s="814"/>
      <c r="AJ130" s="815"/>
      <c r="AK130" s="816">
        <v>367658</v>
      </c>
      <c r="AL130" s="814"/>
      <c r="AM130" s="814"/>
      <c r="AN130" s="814"/>
      <c r="AO130" s="815"/>
      <c r="AP130" s="817"/>
      <c r="AQ130" s="818"/>
      <c r="AR130" s="818"/>
      <c r="AS130" s="818"/>
      <c r="AT130" s="819"/>
      <c r="AU130" s="235"/>
      <c r="AV130" s="235"/>
      <c r="AW130" s="235"/>
      <c r="AX130" s="781" t="s">
        <v>472</v>
      </c>
      <c r="AY130" s="782"/>
      <c r="AZ130" s="782"/>
      <c r="BA130" s="782"/>
      <c r="BB130" s="782"/>
      <c r="BC130" s="782"/>
      <c r="BD130" s="782"/>
      <c r="BE130" s="783"/>
      <c r="BF130" s="735">
        <v>9.1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473</v>
      </c>
      <c r="X131" s="744"/>
      <c r="Y131" s="744"/>
      <c r="Z131" s="745"/>
      <c r="AA131" s="746">
        <v>2646242</v>
      </c>
      <c r="AB131" s="747"/>
      <c r="AC131" s="747"/>
      <c r="AD131" s="747"/>
      <c r="AE131" s="748"/>
      <c r="AF131" s="749">
        <v>2602561</v>
      </c>
      <c r="AG131" s="747"/>
      <c r="AH131" s="747"/>
      <c r="AI131" s="747"/>
      <c r="AJ131" s="748"/>
      <c r="AK131" s="749">
        <v>2623642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475</v>
      </c>
      <c r="W132" s="767"/>
      <c r="X132" s="767"/>
      <c r="Y132" s="767"/>
      <c r="Z132" s="768"/>
      <c r="AA132" s="769">
        <v>9.9247914589999997</v>
      </c>
      <c r="AB132" s="770"/>
      <c r="AC132" s="770"/>
      <c r="AD132" s="770"/>
      <c r="AE132" s="771"/>
      <c r="AF132" s="772">
        <v>9.2993017259999995</v>
      </c>
      <c r="AG132" s="770"/>
      <c r="AH132" s="770"/>
      <c r="AI132" s="770"/>
      <c r="AJ132" s="771"/>
      <c r="AK132" s="772">
        <v>10.101225700000001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476</v>
      </c>
      <c r="W133" s="776"/>
      <c r="X133" s="776"/>
      <c r="Y133" s="776"/>
      <c r="Z133" s="777"/>
      <c r="AA133" s="778">
        <v>11.3</v>
      </c>
      <c r="AB133" s="779"/>
      <c r="AC133" s="779"/>
      <c r="AD133" s="779"/>
      <c r="AE133" s="780"/>
      <c r="AF133" s="778">
        <v>9.9</v>
      </c>
      <c r="AG133" s="779"/>
      <c r="AH133" s="779"/>
      <c r="AI133" s="779"/>
      <c r="AJ133" s="780"/>
      <c r="AK133" s="778">
        <v>9.6999999999999993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AF32:AJ32"/>
    <mergeCell ref="AF34:AJ34"/>
    <mergeCell ref="AF35:AJ35"/>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AU9:AY9"/>
    <mergeCell ref="BS9:CG9"/>
    <mergeCell ref="CH9:CL9"/>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BE31:BI31"/>
    <mergeCell ref="BS31:CG31"/>
    <mergeCell ref="CH31:CL31"/>
    <mergeCell ref="CM31:CQ31"/>
    <mergeCell ref="DL30:DP30"/>
    <mergeCell ref="DQ30:DU30"/>
    <mergeCell ref="DV30:DZ30"/>
    <mergeCell ref="B31:P31"/>
    <mergeCell ref="Q31:U31"/>
    <mergeCell ref="V31:Z31"/>
    <mergeCell ref="AA31:AE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AF31:AJ31"/>
    <mergeCell ref="DB32:DF32"/>
    <mergeCell ref="DG32:DK32"/>
    <mergeCell ref="DL32:DP32"/>
    <mergeCell ref="DQ32:DU32"/>
    <mergeCell ref="DV32:DZ32"/>
    <mergeCell ref="B33:P33"/>
    <mergeCell ref="Q33:U33"/>
    <mergeCell ref="V33:Z33"/>
    <mergeCell ref="AA33:AE33"/>
    <mergeCell ref="BE32:BI32"/>
    <mergeCell ref="BS32:CG32"/>
    <mergeCell ref="CH32:CL32"/>
    <mergeCell ref="CM32:CQ32"/>
    <mergeCell ref="CR32:CV32"/>
    <mergeCell ref="CW32:DA32"/>
    <mergeCell ref="DV31:DZ31"/>
    <mergeCell ref="B32:P32"/>
    <mergeCell ref="Q32:U32"/>
    <mergeCell ref="V32:Z32"/>
    <mergeCell ref="AA32:AE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AZ34:BD34"/>
    <mergeCell ref="BE34:BI34"/>
    <mergeCell ref="BS34:CG34"/>
    <mergeCell ref="CH34:CL34"/>
    <mergeCell ref="CM34:CQ34"/>
    <mergeCell ref="DL33:DP33"/>
    <mergeCell ref="DQ33:DU33"/>
    <mergeCell ref="DV33:DZ33"/>
    <mergeCell ref="B34:P34"/>
    <mergeCell ref="Q34:U34"/>
    <mergeCell ref="V34:Z34"/>
    <mergeCell ref="AA34:AE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AF33:AJ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K35:AO35"/>
    <mergeCell ref="AP35:AT35"/>
    <mergeCell ref="AU35:AY35"/>
    <mergeCell ref="AZ35:BD35"/>
    <mergeCell ref="CR34:CV34"/>
    <mergeCell ref="CW34:DA34"/>
    <mergeCell ref="DB34:DF34"/>
    <mergeCell ref="DG34:DK34"/>
    <mergeCell ref="DL34:DP34"/>
    <mergeCell ref="DQ34:DU34"/>
    <mergeCell ref="AU34:AY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477</v>
      </c>
      <c r="B5" s="246"/>
      <c r="C5" s="246"/>
      <c r="D5" s="246"/>
      <c r="E5" s="246"/>
      <c r="F5" s="246"/>
      <c r="G5" s="246"/>
      <c r="H5" s="246"/>
      <c r="I5" s="246"/>
      <c r="J5" s="246"/>
      <c r="K5" s="246"/>
      <c r="L5" s="246"/>
      <c r="M5" s="246"/>
      <c r="N5" s="246"/>
      <c r="O5" s="247"/>
    </row>
    <row r="6" spans="1:16" x14ac:dyDescent="0.15">
      <c r="A6" s="248"/>
      <c r="B6" s="244"/>
      <c r="C6" s="244"/>
      <c r="D6" s="244"/>
      <c r="E6" s="244"/>
      <c r="F6" s="244"/>
      <c r="G6" s="249" t="s">
        <v>478</v>
      </c>
      <c r="H6" s="249"/>
      <c r="I6" s="249"/>
      <c r="J6" s="249"/>
      <c r="K6" s="244"/>
      <c r="L6" s="244"/>
      <c r="M6" s="244"/>
      <c r="N6" s="244"/>
    </row>
    <row r="7" spans="1:16" x14ac:dyDescent="0.15">
      <c r="A7" s="248"/>
      <c r="B7" s="244"/>
      <c r="C7" s="244"/>
      <c r="D7" s="244"/>
      <c r="E7" s="244"/>
      <c r="F7" s="244"/>
      <c r="G7" s="251"/>
      <c r="H7" s="252"/>
      <c r="I7" s="252"/>
      <c r="J7" s="253"/>
      <c r="K7" s="1148" t="s">
        <v>479</v>
      </c>
      <c r="L7" s="254"/>
      <c r="M7" s="255" t="s">
        <v>480</v>
      </c>
      <c r="N7" s="256"/>
    </row>
    <row r="8" spans="1:16" x14ac:dyDescent="0.15">
      <c r="A8" s="248"/>
      <c r="B8" s="244"/>
      <c r="C8" s="244"/>
      <c r="D8" s="244"/>
      <c r="E8" s="244"/>
      <c r="F8" s="244"/>
      <c r="G8" s="257"/>
      <c r="H8" s="258"/>
      <c r="I8" s="258"/>
      <c r="J8" s="259"/>
      <c r="K8" s="1149"/>
      <c r="L8" s="260" t="s">
        <v>481</v>
      </c>
      <c r="M8" s="261" t="s">
        <v>482</v>
      </c>
      <c r="N8" s="262" t="s">
        <v>483</v>
      </c>
    </row>
    <row r="9" spans="1:16" x14ac:dyDescent="0.15">
      <c r="A9" s="248"/>
      <c r="B9" s="244"/>
      <c r="C9" s="244"/>
      <c r="D9" s="244"/>
      <c r="E9" s="244"/>
      <c r="F9" s="244"/>
      <c r="G9" s="1162" t="s">
        <v>484</v>
      </c>
      <c r="H9" s="1163"/>
      <c r="I9" s="1163"/>
      <c r="J9" s="1164"/>
      <c r="K9" s="263">
        <v>863114</v>
      </c>
      <c r="L9" s="264">
        <v>101746</v>
      </c>
      <c r="M9" s="265">
        <v>114146</v>
      </c>
      <c r="N9" s="266">
        <v>-10.9</v>
      </c>
    </row>
    <row r="10" spans="1:16" x14ac:dyDescent="0.15">
      <c r="A10" s="248"/>
      <c r="B10" s="244"/>
      <c r="C10" s="244"/>
      <c r="D10" s="244"/>
      <c r="E10" s="244"/>
      <c r="F10" s="244"/>
      <c r="G10" s="1162" t="s">
        <v>485</v>
      </c>
      <c r="H10" s="1163"/>
      <c r="I10" s="1163"/>
      <c r="J10" s="1164"/>
      <c r="K10" s="267">
        <v>12949</v>
      </c>
      <c r="L10" s="268">
        <v>1526</v>
      </c>
      <c r="M10" s="269">
        <v>10658</v>
      </c>
      <c r="N10" s="270">
        <v>-85.7</v>
      </c>
    </row>
    <row r="11" spans="1:16" ht="13.5" customHeight="1" x14ac:dyDescent="0.15">
      <c r="A11" s="248"/>
      <c r="B11" s="244"/>
      <c r="C11" s="244"/>
      <c r="D11" s="244"/>
      <c r="E11" s="244"/>
      <c r="F11" s="244"/>
      <c r="G11" s="1162" t="s">
        <v>486</v>
      </c>
      <c r="H11" s="1163"/>
      <c r="I11" s="1163"/>
      <c r="J11" s="1164"/>
      <c r="K11" s="267">
        <v>138205</v>
      </c>
      <c r="L11" s="268">
        <v>16292</v>
      </c>
      <c r="M11" s="269">
        <v>17529</v>
      </c>
      <c r="N11" s="270">
        <v>-7.1</v>
      </c>
    </row>
    <row r="12" spans="1:16" ht="13.5" customHeight="1" x14ac:dyDescent="0.15">
      <c r="A12" s="248"/>
      <c r="B12" s="244"/>
      <c r="C12" s="244"/>
      <c r="D12" s="244"/>
      <c r="E12" s="244"/>
      <c r="F12" s="244"/>
      <c r="G12" s="1162" t="s">
        <v>487</v>
      </c>
      <c r="H12" s="1163"/>
      <c r="I12" s="1163"/>
      <c r="J12" s="1164"/>
      <c r="K12" s="267">
        <v>1167</v>
      </c>
      <c r="L12" s="268">
        <v>138</v>
      </c>
      <c r="M12" s="269">
        <v>1257</v>
      </c>
      <c r="N12" s="270">
        <v>-89</v>
      </c>
    </row>
    <row r="13" spans="1:16" ht="13.5" customHeight="1" x14ac:dyDescent="0.15">
      <c r="A13" s="248"/>
      <c r="B13" s="244"/>
      <c r="C13" s="244"/>
      <c r="D13" s="244"/>
      <c r="E13" s="244"/>
      <c r="F13" s="244"/>
      <c r="G13" s="1162" t="s">
        <v>488</v>
      </c>
      <c r="H13" s="1163"/>
      <c r="I13" s="1163"/>
      <c r="J13" s="1164"/>
      <c r="K13" s="267" t="s">
        <v>489</v>
      </c>
      <c r="L13" s="268" t="s">
        <v>489</v>
      </c>
      <c r="M13" s="269" t="s">
        <v>489</v>
      </c>
      <c r="N13" s="270" t="s">
        <v>489</v>
      </c>
    </row>
    <row r="14" spans="1:16" ht="13.5" customHeight="1" x14ac:dyDescent="0.15">
      <c r="A14" s="248"/>
      <c r="B14" s="244"/>
      <c r="C14" s="244"/>
      <c r="D14" s="244"/>
      <c r="E14" s="244"/>
      <c r="F14" s="244"/>
      <c r="G14" s="1162" t="s">
        <v>490</v>
      </c>
      <c r="H14" s="1163"/>
      <c r="I14" s="1163"/>
      <c r="J14" s="1164"/>
      <c r="K14" s="267">
        <v>43882</v>
      </c>
      <c r="L14" s="268">
        <v>5173</v>
      </c>
      <c r="M14" s="269">
        <v>5389</v>
      </c>
      <c r="N14" s="270">
        <v>-4</v>
      </c>
    </row>
    <row r="15" spans="1:16" ht="13.5" customHeight="1" x14ac:dyDescent="0.15">
      <c r="A15" s="248"/>
      <c r="B15" s="244"/>
      <c r="C15" s="244"/>
      <c r="D15" s="244"/>
      <c r="E15" s="244"/>
      <c r="F15" s="244"/>
      <c r="G15" s="1162" t="s">
        <v>491</v>
      </c>
      <c r="H15" s="1163"/>
      <c r="I15" s="1163"/>
      <c r="J15" s="1164"/>
      <c r="K15" s="267">
        <v>1032</v>
      </c>
      <c r="L15" s="268">
        <v>122</v>
      </c>
      <c r="M15" s="269">
        <v>2513</v>
      </c>
      <c r="N15" s="270">
        <v>-95.1</v>
      </c>
    </row>
    <row r="16" spans="1:16" x14ac:dyDescent="0.15">
      <c r="A16" s="248"/>
      <c r="B16" s="244"/>
      <c r="C16" s="244"/>
      <c r="D16" s="244"/>
      <c r="E16" s="244"/>
      <c r="F16" s="244"/>
      <c r="G16" s="1165" t="s">
        <v>492</v>
      </c>
      <c r="H16" s="1166"/>
      <c r="I16" s="1166"/>
      <c r="J16" s="1167"/>
      <c r="K16" s="268">
        <v>-87272</v>
      </c>
      <c r="L16" s="268">
        <v>-10288</v>
      </c>
      <c r="M16" s="269">
        <v>-11876</v>
      </c>
      <c r="N16" s="270">
        <v>-13.4</v>
      </c>
    </row>
    <row r="17" spans="1:16" x14ac:dyDescent="0.15">
      <c r="A17" s="248"/>
      <c r="B17" s="244"/>
      <c r="C17" s="244"/>
      <c r="D17" s="244"/>
      <c r="E17" s="244"/>
      <c r="F17" s="244"/>
      <c r="G17" s="1165" t="s">
        <v>167</v>
      </c>
      <c r="H17" s="1166"/>
      <c r="I17" s="1166"/>
      <c r="J17" s="1167"/>
      <c r="K17" s="268">
        <v>973077</v>
      </c>
      <c r="L17" s="268">
        <v>114709</v>
      </c>
      <c r="M17" s="269">
        <v>139615</v>
      </c>
      <c r="N17" s="270">
        <v>-17.8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493</v>
      </c>
      <c r="H19" s="244"/>
      <c r="I19" s="244"/>
      <c r="J19" s="244"/>
      <c r="K19" s="244"/>
      <c r="L19" s="244"/>
      <c r="M19" s="244"/>
      <c r="N19" s="244"/>
    </row>
    <row r="20" spans="1:16" x14ac:dyDescent="0.15">
      <c r="A20" s="248"/>
      <c r="B20" s="244"/>
      <c r="C20" s="244"/>
      <c r="D20" s="244"/>
      <c r="E20" s="244"/>
      <c r="F20" s="244"/>
      <c r="G20" s="272"/>
      <c r="H20" s="273"/>
      <c r="I20" s="273"/>
      <c r="J20" s="274"/>
      <c r="K20" s="275" t="s">
        <v>494</v>
      </c>
      <c r="L20" s="276" t="s">
        <v>495</v>
      </c>
      <c r="M20" s="277" t="s">
        <v>496</v>
      </c>
      <c r="N20" s="278"/>
    </row>
    <row r="21" spans="1:16" s="284" customFormat="1" x14ac:dyDescent="0.15">
      <c r="A21" s="279"/>
      <c r="B21" s="249"/>
      <c r="C21" s="249"/>
      <c r="D21" s="249"/>
      <c r="E21" s="249"/>
      <c r="F21" s="249"/>
      <c r="G21" s="1159" t="s">
        <v>497</v>
      </c>
      <c r="H21" s="1160"/>
      <c r="I21" s="1160"/>
      <c r="J21" s="1161"/>
      <c r="K21" s="280">
        <v>11.91</v>
      </c>
      <c r="L21" s="281">
        <v>13.07</v>
      </c>
      <c r="M21" s="282">
        <v>-1.1599999999999999</v>
      </c>
      <c r="N21" s="249"/>
      <c r="O21" s="283"/>
      <c r="P21" s="279"/>
    </row>
    <row r="22" spans="1:16" s="284" customFormat="1" x14ac:dyDescent="0.15">
      <c r="A22" s="279"/>
      <c r="B22" s="249"/>
      <c r="C22" s="249"/>
      <c r="D22" s="249"/>
      <c r="E22" s="249"/>
      <c r="F22" s="249"/>
      <c r="G22" s="1159" t="s">
        <v>498</v>
      </c>
      <c r="H22" s="1160"/>
      <c r="I22" s="1160"/>
      <c r="J22" s="1161"/>
      <c r="K22" s="285">
        <v>93.2</v>
      </c>
      <c r="L22" s="286">
        <v>95</v>
      </c>
      <c r="M22" s="287">
        <v>-1.8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501</v>
      </c>
      <c r="H29" s="249"/>
      <c r="I29" s="249"/>
      <c r="J29" s="249"/>
      <c r="K29" s="244"/>
      <c r="L29" s="244"/>
      <c r="M29" s="244"/>
      <c r="N29" s="244"/>
      <c r="O29" s="293"/>
    </row>
    <row r="30" spans="1:16" x14ac:dyDescent="0.15">
      <c r="A30" s="248"/>
      <c r="B30" s="244"/>
      <c r="C30" s="244"/>
      <c r="D30" s="244"/>
      <c r="E30" s="244"/>
      <c r="F30" s="244"/>
      <c r="G30" s="251"/>
      <c r="H30" s="252"/>
      <c r="I30" s="252"/>
      <c r="J30" s="253"/>
      <c r="K30" s="1148" t="s">
        <v>479</v>
      </c>
      <c r="L30" s="254"/>
      <c r="M30" s="255" t="s">
        <v>480</v>
      </c>
      <c r="N30" s="256"/>
    </row>
    <row r="31" spans="1:16" x14ac:dyDescent="0.15">
      <c r="A31" s="248"/>
      <c r="B31" s="244"/>
      <c r="C31" s="244"/>
      <c r="D31" s="244"/>
      <c r="E31" s="244"/>
      <c r="F31" s="244"/>
      <c r="G31" s="257"/>
      <c r="H31" s="258"/>
      <c r="I31" s="258"/>
      <c r="J31" s="259"/>
      <c r="K31" s="1149"/>
      <c r="L31" s="260" t="s">
        <v>481</v>
      </c>
      <c r="M31" s="261" t="s">
        <v>482</v>
      </c>
      <c r="N31" s="262" t="s">
        <v>483</v>
      </c>
    </row>
    <row r="32" spans="1:16" ht="27" customHeight="1" x14ac:dyDescent="0.15">
      <c r="A32" s="248"/>
      <c r="B32" s="244"/>
      <c r="C32" s="244"/>
      <c r="D32" s="244"/>
      <c r="E32" s="244"/>
      <c r="F32" s="244"/>
      <c r="G32" s="1150" t="s">
        <v>502</v>
      </c>
      <c r="H32" s="1151"/>
      <c r="I32" s="1151"/>
      <c r="J32" s="1152"/>
      <c r="K32" s="294">
        <v>438302</v>
      </c>
      <c r="L32" s="294">
        <v>51668</v>
      </c>
      <c r="M32" s="295">
        <v>64386</v>
      </c>
      <c r="N32" s="296">
        <v>-19.8</v>
      </c>
    </row>
    <row r="33" spans="1:16" ht="13.5" customHeight="1" x14ac:dyDescent="0.15">
      <c r="A33" s="248"/>
      <c r="B33" s="244"/>
      <c r="C33" s="244"/>
      <c r="D33" s="244"/>
      <c r="E33" s="244"/>
      <c r="F33" s="244"/>
      <c r="G33" s="1150" t="s">
        <v>503</v>
      </c>
      <c r="H33" s="1151"/>
      <c r="I33" s="1151"/>
      <c r="J33" s="1152"/>
      <c r="K33" s="294" t="s">
        <v>489</v>
      </c>
      <c r="L33" s="294" t="s">
        <v>489</v>
      </c>
      <c r="M33" s="295" t="s">
        <v>489</v>
      </c>
      <c r="N33" s="296" t="s">
        <v>489</v>
      </c>
    </row>
    <row r="34" spans="1:16" ht="27" customHeight="1" x14ac:dyDescent="0.15">
      <c r="A34" s="248"/>
      <c r="B34" s="244"/>
      <c r="C34" s="244"/>
      <c r="D34" s="244"/>
      <c r="E34" s="244"/>
      <c r="F34" s="244"/>
      <c r="G34" s="1150" t="s">
        <v>504</v>
      </c>
      <c r="H34" s="1151"/>
      <c r="I34" s="1151"/>
      <c r="J34" s="1152"/>
      <c r="K34" s="294" t="s">
        <v>489</v>
      </c>
      <c r="L34" s="294" t="s">
        <v>489</v>
      </c>
      <c r="M34" s="295">
        <v>1</v>
      </c>
      <c r="N34" s="296" t="s">
        <v>489</v>
      </c>
    </row>
    <row r="35" spans="1:16" ht="27" customHeight="1" x14ac:dyDescent="0.15">
      <c r="A35" s="248"/>
      <c r="B35" s="244"/>
      <c r="C35" s="244"/>
      <c r="D35" s="244"/>
      <c r="E35" s="244"/>
      <c r="F35" s="244"/>
      <c r="G35" s="1150" t="s">
        <v>505</v>
      </c>
      <c r="H35" s="1151"/>
      <c r="I35" s="1151"/>
      <c r="J35" s="1152"/>
      <c r="K35" s="294">
        <v>171762</v>
      </c>
      <c r="L35" s="294">
        <v>20248</v>
      </c>
      <c r="M35" s="295">
        <v>18584</v>
      </c>
      <c r="N35" s="296">
        <v>9</v>
      </c>
    </row>
    <row r="36" spans="1:16" ht="27" customHeight="1" x14ac:dyDescent="0.15">
      <c r="A36" s="248"/>
      <c r="B36" s="244"/>
      <c r="C36" s="244"/>
      <c r="D36" s="244"/>
      <c r="E36" s="244"/>
      <c r="F36" s="244"/>
      <c r="G36" s="1150" t="s">
        <v>506</v>
      </c>
      <c r="H36" s="1151"/>
      <c r="I36" s="1151"/>
      <c r="J36" s="1152"/>
      <c r="K36" s="294">
        <v>58155</v>
      </c>
      <c r="L36" s="294">
        <v>6855</v>
      </c>
      <c r="M36" s="295">
        <v>4740</v>
      </c>
      <c r="N36" s="296">
        <v>44.6</v>
      </c>
    </row>
    <row r="37" spans="1:16" ht="13.5" customHeight="1" x14ac:dyDescent="0.15">
      <c r="A37" s="248"/>
      <c r="B37" s="244"/>
      <c r="C37" s="244"/>
      <c r="D37" s="244"/>
      <c r="E37" s="244"/>
      <c r="F37" s="244"/>
      <c r="G37" s="1150" t="s">
        <v>507</v>
      </c>
      <c r="H37" s="1151"/>
      <c r="I37" s="1151"/>
      <c r="J37" s="1152"/>
      <c r="K37" s="294">
        <v>87</v>
      </c>
      <c r="L37" s="294">
        <v>10</v>
      </c>
      <c r="M37" s="295">
        <v>1431</v>
      </c>
      <c r="N37" s="296">
        <v>-99.3</v>
      </c>
    </row>
    <row r="38" spans="1:16" ht="27" customHeight="1" x14ac:dyDescent="0.15">
      <c r="A38" s="248"/>
      <c r="B38" s="244"/>
      <c r="C38" s="244"/>
      <c r="D38" s="244"/>
      <c r="E38" s="244"/>
      <c r="F38" s="244"/>
      <c r="G38" s="1153" t="s">
        <v>508</v>
      </c>
      <c r="H38" s="1154"/>
      <c r="I38" s="1154"/>
      <c r="J38" s="1155"/>
      <c r="K38" s="297" t="s">
        <v>489</v>
      </c>
      <c r="L38" s="297" t="s">
        <v>489</v>
      </c>
      <c r="M38" s="298">
        <v>15</v>
      </c>
      <c r="N38" s="299" t="s">
        <v>489</v>
      </c>
      <c r="O38" s="293"/>
    </row>
    <row r="39" spans="1:16" x14ac:dyDescent="0.15">
      <c r="A39" s="248"/>
      <c r="B39" s="244"/>
      <c r="C39" s="244"/>
      <c r="D39" s="244"/>
      <c r="E39" s="244"/>
      <c r="F39" s="244"/>
      <c r="G39" s="1153" t="s">
        <v>509</v>
      </c>
      <c r="H39" s="1154"/>
      <c r="I39" s="1154"/>
      <c r="J39" s="1155"/>
      <c r="K39" s="300">
        <v>-35628</v>
      </c>
      <c r="L39" s="300">
        <v>-4200</v>
      </c>
      <c r="M39" s="301">
        <v>-2634</v>
      </c>
      <c r="N39" s="302">
        <v>59.5</v>
      </c>
      <c r="O39" s="293"/>
    </row>
    <row r="40" spans="1:16" ht="27" customHeight="1" x14ac:dyDescent="0.15">
      <c r="A40" s="248"/>
      <c r="B40" s="244"/>
      <c r="C40" s="244"/>
      <c r="D40" s="244"/>
      <c r="E40" s="244"/>
      <c r="F40" s="244"/>
      <c r="G40" s="1150" t="s">
        <v>510</v>
      </c>
      <c r="H40" s="1151"/>
      <c r="I40" s="1151"/>
      <c r="J40" s="1152"/>
      <c r="K40" s="300">
        <v>-367658</v>
      </c>
      <c r="L40" s="300">
        <v>-43341</v>
      </c>
      <c r="M40" s="301">
        <v>-59733</v>
      </c>
      <c r="N40" s="302">
        <v>-27.4</v>
      </c>
      <c r="O40" s="293"/>
    </row>
    <row r="41" spans="1:16" x14ac:dyDescent="0.15">
      <c r="A41" s="248"/>
      <c r="B41" s="244"/>
      <c r="C41" s="244"/>
      <c r="D41" s="244"/>
      <c r="E41" s="244"/>
      <c r="F41" s="244"/>
      <c r="G41" s="1156" t="s">
        <v>278</v>
      </c>
      <c r="H41" s="1157"/>
      <c r="I41" s="1157"/>
      <c r="J41" s="1158"/>
      <c r="K41" s="294">
        <v>265020</v>
      </c>
      <c r="L41" s="300">
        <v>31241</v>
      </c>
      <c r="M41" s="301">
        <v>26789</v>
      </c>
      <c r="N41" s="302">
        <v>16.600000000000001</v>
      </c>
      <c r="O41" s="293"/>
    </row>
    <row r="42" spans="1:16" x14ac:dyDescent="0.15">
      <c r="A42" s="248"/>
      <c r="B42" s="244"/>
      <c r="C42" s="244"/>
      <c r="D42" s="244"/>
      <c r="E42" s="244"/>
      <c r="F42" s="244"/>
      <c r="G42" s="303" t="s">
        <v>511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513</v>
      </c>
      <c r="H48" s="308"/>
      <c r="I48" s="308"/>
      <c r="J48" s="308"/>
      <c r="K48" s="308"/>
      <c r="L48" s="308"/>
      <c r="M48" s="309"/>
      <c r="N48" s="308"/>
    </row>
    <row r="49" spans="1:14" ht="13.5" customHeight="1" x14ac:dyDescent="0.15">
      <c r="A49" s="248"/>
      <c r="B49" s="244"/>
      <c r="C49" s="244"/>
      <c r="D49" s="244"/>
      <c r="E49" s="244"/>
      <c r="F49" s="244"/>
      <c r="G49" s="310"/>
      <c r="H49" s="311"/>
      <c r="I49" s="1143" t="s">
        <v>479</v>
      </c>
      <c r="J49" s="1145" t="s">
        <v>514</v>
      </c>
      <c r="K49" s="1146"/>
      <c r="L49" s="1146"/>
      <c r="M49" s="1146"/>
      <c r="N49" s="1147"/>
    </row>
    <row r="50" spans="1:14" x14ac:dyDescent="0.15">
      <c r="A50" s="248"/>
      <c r="B50" s="244"/>
      <c r="C50" s="244"/>
      <c r="D50" s="244"/>
      <c r="E50" s="244"/>
      <c r="F50" s="244"/>
      <c r="G50" s="312"/>
      <c r="H50" s="313"/>
      <c r="I50" s="1144"/>
      <c r="J50" s="314" t="s">
        <v>515</v>
      </c>
      <c r="K50" s="315" t="s">
        <v>516</v>
      </c>
      <c r="L50" s="316" t="s">
        <v>517</v>
      </c>
      <c r="M50" s="317" t="s">
        <v>518</v>
      </c>
      <c r="N50" s="318" t="s">
        <v>519</v>
      </c>
    </row>
    <row r="51" spans="1:14" x14ac:dyDescent="0.15">
      <c r="A51" s="248"/>
      <c r="B51" s="244"/>
      <c r="C51" s="244"/>
      <c r="D51" s="244"/>
      <c r="E51" s="244"/>
      <c r="F51" s="244"/>
      <c r="G51" s="310" t="s">
        <v>520</v>
      </c>
      <c r="H51" s="311"/>
      <c r="I51" s="319">
        <v>1145249</v>
      </c>
      <c r="J51" s="320">
        <v>129071</v>
      </c>
      <c r="K51" s="321">
        <v>147.80000000000001</v>
      </c>
      <c r="L51" s="322">
        <v>92021</v>
      </c>
      <c r="M51" s="323">
        <v>-24.5</v>
      </c>
      <c r="N51" s="324">
        <v>172.3</v>
      </c>
    </row>
    <row r="52" spans="1:14" x14ac:dyDescent="0.15">
      <c r="A52" s="248"/>
      <c r="B52" s="244"/>
      <c r="C52" s="244"/>
      <c r="D52" s="244"/>
      <c r="E52" s="244"/>
      <c r="F52" s="244"/>
      <c r="G52" s="325"/>
      <c r="H52" s="326" t="s">
        <v>521</v>
      </c>
      <c r="I52" s="327">
        <v>286199</v>
      </c>
      <c r="J52" s="328">
        <v>32255</v>
      </c>
      <c r="K52" s="329">
        <v>46.6</v>
      </c>
      <c r="L52" s="330">
        <v>52579</v>
      </c>
      <c r="M52" s="331">
        <v>-23.2</v>
      </c>
      <c r="N52" s="332">
        <v>69.8</v>
      </c>
    </row>
    <row r="53" spans="1:14" x14ac:dyDescent="0.15">
      <c r="A53" s="248"/>
      <c r="B53" s="244"/>
      <c r="C53" s="244"/>
      <c r="D53" s="244"/>
      <c r="E53" s="244"/>
      <c r="F53" s="244"/>
      <c r="G53" s="310" t="s">
        <v>522</v>
      </c>
      <c r="H53" s="311"/>
      <c r="I53" s="319">
        <v>460597</v>
      </c>
      <c r="J53" s="320">
        <v>52275</v>
      </c>
      <c r="K53" s="321">
        <v>-59.5</v>
      </c>
      <c r="L53" s="322">
        <v>94828</v>
      </c>
      <c r="M53" s="323">
        <v>3.1</v>
      </c>
      <c r="N53" s="324">
        <v>-62.6</v>
      </c>
    </row>
    <row r="54" spans="1:14" x14ac:dyDescent="0.15">
      <c r="A54" s="248"/>
      <c r="B54" s="244"/>
      <c r="C54" s="244"/>
      <c r="D54" s="244"/>
      <c r="E54" s="244"/>
      <c r="F54" s="244"/>
      <c r="G54" s="325"/>
      <c r="H54" s="326" t="s">
        <v>521</v>
      </c>
      <c r="I54" s="327">
        <v>104127</v>
      </c>
      <c r="J54" s="328">
        <v>11818</v>
      </c>
      <c r="K54" s="329">
        <v>-63.4</v>
      </c>
      <c r="L54" s="330">
        <v>55133</v>
      </c>
      <c r="M54" s="331">
        <v>4.9000000000000004</v>
      </c>
      <c r="N54" s="332">
        <v>-68.3</v>
      </c>
    </row>
    <row r="55" spans="1:14" x14ac:dyDescent="0.15">
      <c r="A55" s="248"/>
      <c r="B55" s="244"/>
      <c r="C55" s="244"/>
      <c r="D55" s="244"/>
      <c r="E55" s="244"/>
      <c r="F55" s="244"/>
      <c r="G55" s="310" t="s">
        <v>523</v>
      </c>
      <c r="H55" s="311"/>
      <c r="I55" s="319">
        <v>755408</v>
      </c>
      <c r="J55" s="320">
        <v>86352</v>
      </c>
      <c r="K55" s="321">
        <v>65.2</v>
      </c>
      <c r="L55" s="322">
        <v>119674</v>
      </c>
      <c r="M55" s="323">
        <v>26.2</v>
      </c>
      <c r="N55" s="324">
        <v>39</v>
      </c>
    </row>
    <row r="56" spans="1:14" x14ac:dyDescent="0.15">
      <c r="A56" s="248"/>
      <c r="B56" s="244"/>
      <c r="C56" s="244"/>
      <c r="D56" s="244"/>
      <c r="E56" s="244"/>
      <c r="F56" s="244"/>
      <c r="G56" s="325"/>
      <c r="H56" s="326" t="s">
        <v>521</v>
      </c>
      <c r="I56" s="327">
        <v>197131</v>
      </c>
      <c r="J56" s="328">
        <v>22534</v>
      </c>
      <c r="K56" s="329">
        <v>90.7</v>
      </c>
      <c r="L56" s="330">
        <v>57803</v>
      </c>
      <c r="M56" s="331">
        <v>4.8</v>
      </c>
      <c r="N56" s="332">
        <v>85.9</v>
      </c>
    </row>
    <row r="57" spans="1:14" x14ac:dyDescent="0.15">
      <c r="A57" s="248"/>
      <c r="B57" s="244"/>
      <c r="C57" s="244"/>
      <c r="D57" s="244"/>
      <c r="E57" s="244"/>
      <c r="F57" s="244"/>
      <c r="G57" s="310" t="s">
        <v>524</v>
      </c>
      <c r="H57" s="311"/>
      <c r="I57" s="319">
        <v>422333</v>
      </c>
      <c r="J57" s="320">
        <v>49029</v>
      </c>
      <c r="K57" s="321">
        <v>-43.2</v>
      </c>
      <c r="L57" s="322">
        <v>119685</v>
      </c>
      <c r="M57" s="323">
        <v>0</v>
      </c>
      <c r="N57" s="324">
        <v>-43.2</v>
      </c>
    </row>
    <row r="58" spans="1:14" x14ac:dyDescent="0.15">
      <c r="A58" s="248"/>
      <c r="B58" s="244"/>
      <c r="C58" s="244"/>
      <c r="D58" s="244"/>
      <c r="E58" s="244"/>
      <c r="F58" s="244"/>
      <c r="G58" s="325"/>
      <c r="H58" s="326" t="s">
        <v>521</v>
      </c>
      <c r="I58" s="327">
        <v>124393</v>
      </c>
      <c r="J58" s="328">
        <v>14441</v>
      </c>
      <c r="K58" s="329">
        <v>-35.9</v>
      </c>
      <c r="L58" s="330">
        <v>68464</v>
      </c>
      <c r="M58" s="331">
        <v>18.399999999999999</v>
      </c>
      <c r="N58" s="332">
        <v>-54.3</v>
      </c>
    </row>
    <row r="59" spans="1:14" x14ac:dyDescent="0.15">
      <c r="A59" s="248"/>
      <c r="B59" s="244"/>
      <c r="C59" s="244"/>
      <c r="D59" s="244"/>
      <c r="E59" s="244"/>
      <c r="F59" s="244"/>
      <c r="G59" s="310" t="s">
        <v>525</v>
      </c>
      <c r="H59" s="311"/>
      <c r="I59" s="319">
        <v>623929</v>
      </c>
      <c r="J59" s="320">
        <v>73551</v>
      </c>
      <c r="K59" s="321">
        <v>50</v>
      </c>
      <c r="L59" s="322">
        <v>109920</v>
      </c>
      <c r="M59" s="323">
        <v>-8.1999999999999993</v>
      </c>
      <c r="N59" s="324">
        <v>58.2</v>
      </c>
    </row>
    <row r="60" spans="1:14" x14ac:dyDescent="0.15">
      <c r="A60" s="248"/>
      <c r="B60" s="244"/>
      <c r="C60" s="244"/>
      <c r="D60" s="244"/>
      <c r="E60" s="244"/>
      <c r="F60" s="244"/>
      <c r="G60" s="325"/>
      <c r="H60" s="326" t="s">
        <v>521</v>
      </c>
      <c r="I60" s="333">
        <v>230067</v>
      </c>
      <c r="J60" s="328">
        <v>27121</v>
      </c>
      <c r="K60" s="329">
        <v>87.8</v>
      </c>
      <c r="L60" s="330">
        <v>62739</v>
      </c>
      <c r="M60" s="331">
        <v>-8.4</v>
      </c>
      <c r="N60" s="332">
        <v>96.2</v>
      </c>
    </row>
    <row r="61" spans="1:14" x14ac:dyDescent="0.15">
      <c r="A61" s="248"/>
      <c r="B61" s="244"/>
      <c r="C61" s="244"/>
      <c r="D61" s="244"/>
      <c r="E61" s="244"/>
      <c r="F61" s="244"/>
      <c r="G61" s="310" t="s">
        <v>526</v>
      </c>
      <c r="H61" s="334"/>
      <c r="I61" s="335">
        <v>681503</v>
      </c>
      <c r="J61" s="336">
        <v>78056</v>
      </c>
      <c r="K61" s="337">
        <v>32.1</v>
      </c>
      <c r="L61" s="338">
        <v>107226</v>
      </c>
      <c r="M61" s="339">
        <v>-0.7</v>
      </c>
      <c r="N61" s="324">
        <v>32.799999999999997</v>
      </c>
    </row>
    <row r="62" spans="1:14" x14ac:dyDescent="0.15">
      <c r="A62" s="248"/>
      <c r="B62" s="244"/>
      <c r="C62" s="244"/>
      <c r="D62" s="244"/>
      <c r="E62" s="244"/>
      <c r="F62" s="244"/>
      <c r="G62" s="325"/>
      <c r="H62" s="326" t="s">
        <v>521</v>
      </c>
      <c r="I62" s="327">
        <v>188383</v>
      </c>
      <c r="J62" s="328">
        <v>21634</v>
      </c>
      <c r="K62" s="329">
        <v>25.2</v>
      </c>
      <c r="L62" s="330">
        <v>59344</v>
      </c>
      <c r="M62" s="331">
        <v>-0.7</v>
      </c>
      <c r="N62" s="332">
        <v>25.9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168" t="s">
        <v>3</v>
      </c>
      <c r="D47" s="1168"/>
      <c r="E47" s="1169"/>
      <c r="F47" s="11">
        <v>14.58</v>
      </c>
      <c r="G47" s="12">
        <v>19.11</v>
      </c>
      <c r="H47" s="12">
        <v>19.100000000000001</v>
      </c>
      <c r="I47" s="12">
        <v>29.4</v>
      </c>
      <c r="J47" s="13">
        <v>29.97</v>
      </c>
    </row>
    <row r="48" spans="2:10" ht="57.75" customHeight="1" x14ac:dyDescent="0.15">
      <c r="B48" s="14"/>
      <c r="C48" s="1170" t="s">
        <v>4</v>
      </c>
      <c r="D48" s="1170"/>
      <c r="E48" s="1171"/>
      <c r="F48" s="15">
        <v>13.15</v>
      </c>
      <c r="G48" s="16">
        <v>0.51</v>
      </c>
      <c r="H48" s="16">
        <v>12.84</v>
      </c>
      <c r="I48" s="16">
        <v>7.29</v>
      </c>
      <c r="J48" s="17">
        <v>6.98</v>
      </c>
    </row>
    <row r="49" spans="2:10" ht="57.75" customHeight="1" thickBot="1" x14ac:dyDescent="0.2">
      <c r="B49" s="18"/>
      <c r="C49" s="1172" t="s">
        <v>5</v>
      </c>
      <c r="D49" s="1172"/>
      <c r="E49" s="1173"/>
      <c r="F49" s="19">
        <v>5.63</v>
      </c>
      <c r="G49" s="20" t="s">
        <v>533</v>
      </c>
      <c r="H49" s="20">
        <v>12.36</v>
      </c>
      <c r="I49" s="20" t="s">
        <v>534</v>
      </c>
      <c r="J49" s="21" t="s">
        <v>535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2017-04-25T00:58:28Z</cp:lastPrinted>
  <dcterms:created xsi:type="dcterms:W3CDTF">2017-02-15T15:41:07Z</dcterms:created>
  <dcterms:modified xsi:type="dcterms:W3CDTF">2017-04-26T04:09:33Z</dcterms:modified>
</cp:coreProperties>
</file>