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tabRatio="91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45621"/>
</workbook>
</file>

<file path=xl/calcChain.xml><?xml version="1.0" encoding="utf-8"?>
<calcChain xmlns="http://schemas.openxmlformats.org/spreadsheetml/2006/main">
  <c r="CW102" i="11" l="1"/>
  <c r="DB102" i="11"/>
  <c r="DG102" i="11"/>
  <c r="DL102" i="11"/>
  <c r="DQ102" i="11"/>
  <c r="CR102" i="11"/>
  <c r="AU88" i="11"/>
  <c r="AP88" i="11"/>
  <c r="AF88" i="11"/>
  <c r="AU63" i="11"/>
  <c r="AP63" i="11"/>
  <c r="AA34" i="11" l="1"/>
  <c r="AA30" i="11"/>
  <c r="AA33" i="11"/>
  <c r="AA32" i="11"/>
  <c r="AA31" i="11"/>
  <c r="AA29" i="11" l="1"/>
  <c r="AA28" i="11"/>
  <c r="AP23" i="11"/>
  <c r="V23" i="11"/>
  <c r="Q23" i="11"/>
  <c r="AA7" i="11" l="1"/>
  <c r="AA23" i="11" s="1"/>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E38" i="9"/>
  <c r="AM38" i="9"/>
  <c r="U38" i="9"/>
  <c r="C38" i="9"/>
  <c r="CO37" i="9"/>
  <c r="BE37" i="9"/>
  <c r="AM37" i="9"/>
  <c r="U37" i="9"/>
  <c r="C37" i="9"/>
  <c r="CO36" i="9"/>
  <c r="BE36" i="9"/>
  <c r="AM36" i="9"/>
  <c r="C36" i="9"/>
  <c r="C35" i="9"/>
  <c r="C34" i="9"/>
  <c r="U34" i="9" l="1"/>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l="1"/>
  <c r="BE35" i="9" s="1"/>
  <c r="BW34" i="9" l="1"/>
  <c r="BW35" i="9" s="1"/>
  <c r="BW36" i="9" s="1"/>
  <c r="BW37" i="9" s="1"/>
  <c r="BW38" i="9" s="1"/>
  <c r="CO34" i="9"/>
  <c r="CO35" i="9" s="1"/>
</calcChain>
</file>

<file path=xl/sharedStrings.xml><?xml version="1.0" encoding="utf-8"?>
<sst xmlns="http://schemas.openxmlformats.org/spreadsheetml/2006/main" count="1034" uniqueCount="565">
  <si>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</si>
  <si>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</si>
  <si>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</si>
  <si>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</si>
  <si>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</si>
  <si>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</si>
  <si>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</si>
  <si>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</si>
  <si>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</si>
  <si>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</si>
  <si>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</si>
  <si>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</si>
  <si>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</si>
  <si>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</si>
  <si>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</si>
  <si>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</si>
  <si>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</si>
  <si>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</si>
  <si>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</si>
  <si>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</si>
  <si>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</si>
  <si>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</si>
  <si>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</si>
  <si>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</si>
  <si>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</si>
  <si>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</si>
  <si>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</si>
  <si>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</si>
  <si>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</si>
  <si>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</si>
  <si>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</si>
  <si>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</si>
  <si>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</si>
  <si>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</si>
  <si>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</si>
  <si>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</si>
  <si>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</si>
  <si>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</si>
  <si>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</si>
  <si>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</si>
  <si>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</si>
  <si>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</si>
  <si>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</si>
  <si>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</si>
  <si>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</si>
  <si>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</si>
  <si>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</si>
  <si>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</si>
  <si>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</si>
  <si>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</si>
  <si>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</si>
  <si>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</si>
  <si>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</si>
  <si>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</si>
  <si>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</si>
  <si>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</si>
  <si>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</si>
  <si>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</si>
  <si>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</si>
  <si>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</si>
  <si>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</si>
  <si>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</si>
  <si>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</si>
  <si>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</si>
  <si>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</si>
  <si>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</si>
  <si>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</si>
  <si>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</si>
  <si>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</si>
  <si>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Ⅰ－３</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</si>
  <si>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</si>
  <si>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</si>
  <si>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</si>
  <si>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</si>
  <si>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</si>
  <si>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</si>
  <si>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</si>
  <si>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</si>
  <si>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</si>
  <si>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</si>
  <si>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</si>
  <si>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</si>
  <si>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岩沼市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</si>
  <si>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</si>
  <si>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</si>
  <si>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</si>
  <si>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</si>
  <si>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</si>
  <si>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</si>
  <si>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</si>
  <si>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</si>
  <si>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</si>
  <si>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</si>
  <si>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</si>
  <si>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</si>
  <si>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</si>
  <si>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</si>
  <si>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</si>
  <si>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</si>
  <si>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</si>
  <si>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</si>
  <si>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</si>
  <si>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</si>
  <si>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</si>
  <si>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</si>
  <si>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</si>
  <si>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</si>
  <si>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</si>
  <si>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</si>
  <si>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</si>
  <si>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</si>
  <si>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</si>
  <si>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</si>
  <si>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</si>
  <si>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</si>
  <si>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</si>
  <si>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</si>
  <si>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</si>
  <si>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</si>
  <si>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</si>
  <si>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</si>
  <si>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</si>
  <si>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</si>
  <si>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</si>
  <si>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</si>
  <si>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</si>
  <si>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</si>
  <si>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</si>
  <si>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</si>
  <si>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</si>
  <si>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</si>
  <si>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</si>
  <si>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</si>
  <si>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</si>
  <si>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</si>
  <si>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</si>
  <si>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</si>
  <si>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</si>
  <si>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</si>
  <si>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</si>
  <si>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</si>
  <si>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</si>
  <si>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</si>
  <si>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</si>
  <si>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</si>
  <si>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</si>
  <si>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</si>
  <si>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</si>
  <si>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</si>
  <si>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</si>
  <si>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</si>
  <si>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</si>
  <si>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</si>
  <si>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</si>
  <si>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</si>
  <si>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</si>
  <si>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</si>
  <si>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</si>
  <si>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</si>
  <si>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</si>
  <si>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</si>
  <si>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</si>
  <si>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</si>
  <si>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</si>
  <si>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</si>
  <si>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</si>
  <si>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</si>
  <si>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</si>
  <si>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</si>
  <si>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</si>
  <si>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</si>
  <si>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</si>
  <si>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</si>
  <si>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</si>
  <si>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</si>
  <si>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</si>
  <si>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</si>
  <si>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</si>
  <si>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</si>
  <si>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</si>
  <si>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</si>
  <si>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</si>
  <si>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</si>
  <si>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</si>
  <si>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</si>
  <si>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</si>
  <si>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</si>
  <si>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</si>
  <si>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</si>
  <si>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</si>
  <si>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</si>
  <si>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</si>
  <si>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</si>
  <si>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宮城県岩沼市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</si>
  <si>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</si>
  <si>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</si>
  <si>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</si>
  <si>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</si>
  <si>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</si>
  <si>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</si>
  <si>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</si>
  <si>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</si>
  <si>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</si>
  <si>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</si>
  <si>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</si>
  <si>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</si>
  <si>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</si>
  <si>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</si>
  <si>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</si>
  <si>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</si>
  <si>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</si>
  <si>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</si>
  <si>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</si>
  <si>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</si>
  <si>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</si>
  <si>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</si>
  <si>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</si>
  <si>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</si>
  <si>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</si>
  <si>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</si>
  <si>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</si>
  <si>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</si>
  <si>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</si>
  <si>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</si>
  <si>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</si>
  <si>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</si>
  <si>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</si>
  <si>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</si>
  <si>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</si>
  <si>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</si>
  <si>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</si>
  <si>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</si>
  <si>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</si>
  <si>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</si>
  <si>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</si>
  <si>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</si>
  <si>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</si>
  <si>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</si>
  <si>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</si>
  <si>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</si>
  <si>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</si>
  <si>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</si>
  <si>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</si>
  <si>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</si>
  <si>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</si>
  <si>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</si>
  <si>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</si>
  <si>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</si>
  <si>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</si>
  <si>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</si>
  <si>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</si>
  <si>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</si>
  <si>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</si>
  <si>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</si>
  <si>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</si>
  <si>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</si>
  <si>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</si>
  <si>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</si>
  <si>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</si>
  <si>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</si>
  <si>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</si>
  <si>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</si>
  <si>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</si>
  <si>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</si>
  <si>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</si>
  <si>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</si>
  <si>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</si>
  <si>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</si>
  <si>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</si>
  <si>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</si>
  <si>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</si>
  <si>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</si>
  <si>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</si>
  <si>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</si>
  <si>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</si>
  <si>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</si>
  <si>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</si>
  <si>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</si>
  <si>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</si>
  <si>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</si>
  <si>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</si>
  <si>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</si>
  <si>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</si>
  <si>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</si>
  <si>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</si>
  <si>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</si>
  <si>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</si>
  <si>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</si>
  <si>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</si>
  <si>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</si>
  <si>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</si>
  <si>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</si>
  <si>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</si>
  <si>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</si>
  <si>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</si>
  <si>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</si>
  <si>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</si>
  <si>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</si>
  <si>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</si>
  <si>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</si>
  <si>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</si>
  <si>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</si>
  <si>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</si>
  <si>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</si>
  <si>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</si>
  <si>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</si>
  <si>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</si>
  <si>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</si>
  <si>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</si>
  <si>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</si>
  <si>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</si>
  <si>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</si>
  <si>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</si>
  <si>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</si>
  <si>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</si>
  <si>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</si>
  <si>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</si>
  <si>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</si>
  <si>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</si>
  <si>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</si>
  <si>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</si>
  <si>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</si>
  <si>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</si>
  <si>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</si>
  <si>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</si>
  <si>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</si>
  <si>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</si>
  <si>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</si>
  <si>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</si>
  <si>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</si>
  <si>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</si>
  <si>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</si>
  <si>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</si>
  <si>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</si>
  <si>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</si>
  <si>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</si>
  <si>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</si>
  <si>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</si>
  <si>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</si>
  <si>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</si>
  <si>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</si>
  <si>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宮城県岩沼市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</si>
  <si>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</si>
  <si>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</si>
  <si>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</si>
  <si>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</si>
  <si>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</si>
  <si>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</si>
  <si>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</si>
  <si>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</si>
  <si>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</si>
  <si>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</si>
  <si>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</si>
  <si>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</si>
  <si>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</si>
  <si>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</si>
  <si>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</si>
  <si>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</si>
  <si>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</si>
  <si>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</si>
  <si>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</si>
  <si>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</si>
  <si>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</si>
  <si>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</si>
  <si>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</si>
  <si>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</si>
  <si>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</si>
  <si>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</si>
  <si>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</si>
  <si>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</si>
  <si>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</si>
  <si>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</si>
  <si>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</si>
  <si>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</si>
  <si>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</si>
  <si>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</si>
  <si>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</si>
  <si>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</si>
  <si>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</si>
  <si>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</si>
  <si>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特別都市下水路事業会計</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</si>
  <si>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</si>
  <si>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</si>
  <si>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</si>
  <si>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</si>
  <si>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</si>
  <si>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</si>
  <si>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</si>
  <si>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</si>
  <si>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</si>
  <si>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</si>
  <si>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</si>
  <si>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</si>
  <si>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</si>
  <si>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</si>
  <si>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</si>
  <si>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</si>
  <si>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</si>
  <si>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</si>
  <si>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</si>
  <si>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</si>
  <si>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</si>
  <si>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</si>
  <si>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</si>
  <si>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</si>
  <si>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</si>
  <si>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</si>
  <si>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</si>
  <si>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</si>
  <si>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</si>
  <si>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</si>
  <si>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</si>
  <si>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</si>
  <si>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</si>
  <si>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</si>
  <si>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</si>
  <si>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</si>
  <si>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</si>
  <si>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</si>
  <si>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</si>
  <si>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</si>
  <si>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</si>
  <si>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</si>
  <si>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</si>
  <si>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</si>
  <si>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</si>
  <si>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</si>
  <si>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</si>
  <si>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</si>
  <si>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</si>
  <si>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</si>
  <si>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</si>
  <si>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</si>
  <si>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</si>
  <si>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</si>
  <si>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</si>
  <si>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</si>
  <si>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</si>
  <si>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</si>
  <si>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</si>
  <si>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</si>
  <si>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</si>
  <si>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</si>
  <si>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</si>
  <si>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公共下水道事業特別会計</t>
    <phoneticPr fontId="5"/>
  </si>
  <si>
    <t>(Ｆ)</t>
    <phoneticPr fontId="5"/>
  </si>
  <si>
    <t>水道事業会計</t>
    <phoneticPr fontId="5"/>
  </si>
  <si>
    <t>将来負担比率（(Ｅ)－(Ｆ)）／（(Ｃ)－(Ｄ)）×１００</t>
    <rPh sb="0" eb="2">
      <t>ショウライ</t>
    </rPh>
    <rPh sb="2" eb="4">
      <t>フタン</t>
    </rPh>
    <rPh sb="4" eb="6">
      <t>ヒリツ</t>
    </rPh>
    <phoneticPr fontId="5"/>
  </si>
  <si>
    <t>介護保険事業特別会計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</si>
  <si>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</si>
  <si>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</si>
  <si>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</si>
  <si>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</si>
  <si>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</si>
  <si>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</si>
  <si>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</si>
  <si>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</si>
  <si>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</si>
  <si>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</si>
  <si>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</si>
  <si>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</si>
  <si>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</si>
  <si>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</si>
  <si>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</si>
  <si>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</si>
  <si>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</si>
  <si>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</si>
  <si>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</si>
  <si>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</si>
  <si>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</si>
  <si>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</si>
  <si>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</si>
  <si>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</si>
  <si>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</si>
  <si>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</si>
  <si>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</si>
  <si>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</si>
  <si>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</si>
  <si>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</si>
  <si>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</si>
  <si>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</si>
  <si>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</si>
  <si>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</si>
  <si>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</si>
  <si>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</si>
  <si>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</si>
  <si>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</si>
  <si>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</si>
  <si>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</si>
  <si>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</si>
  <si>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</si>
  <si>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</si>
  <si>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</si>
  <si>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</si>
  <si>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</si>
  <si>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</si>
  <si>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</si>
  <si>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</si>
  <si>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</si>
  <si>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</si>
  <si>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</si>
  <si>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</si>
  <si>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</si>
  <si>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</si>
  <si>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</si>
  <si>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</si>
  <si>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</si>
  <si>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</si>
  <si>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</si>
  <si>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</si>
  <si>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</si>
  <si>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</si>
  <si>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</si>
  <si>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</si>
  <si>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</si>
  <si>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</si>
  <si>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</si>
  <si>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</si>
  <si>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</si>
  <si>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</si>
  <si>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</si>
  <si>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</si>
  <si>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</si>
  <si>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</si>
  <si>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</si>
  <si>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</si>
  <si>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</si>
  <si>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</si>
  <si>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</si>
  <si>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</si>
  <si>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</si>
  <si>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</si>
  <si>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7.12</t>
  </si>
  <si>
    <t>▲ 35.73</t>
  </si>
  <si>
    <t>一般会計</t>
  </si>
  <si>
    <t>水道事業会計</t>
  </si>
  <si>
    <t>特別都市下水路事業会計</t>
  </si>
  <si>
    <t>国民健康保険事業特別会計</t>
  </si>
  <si>
    <t>公共下水道事業特別会計</t>
  </si>
  <si>
    <t>介護保険事業特別会計</t>
  </si>
  <si>
    <t>後期高齢者医療特別会計</t>
  </si>
  <si>
    <t>農業集落排水事業特別会計</t>
  </si>
  <si>
    <t>その他会計（赤字）</t>
  </si>
  <si>
    <t>その他会計（黒字）</t>
  </si>
  <si>
    <t>岩沼土地開発公社</t>
    <phoneticPr fontId="5"/>
  </si>
  <si>
    <t>（株）エフエムいわぬま</t>
    <phoneticPr fontId="5"/>
  </si>
  <si>
    <t>-</t>
    <phoneticPr fontId="2"/>
  </si>
  <si>
    <t>-</t>
    <phoneticPr fontId="2"/>
  </si>
  <si>
    <t>亘理名取共立衛生処理組合</t>
    <rPh sb="0" eb="2">
      <t>ワタリ</t>
    </rPh>
    <rPh sb="2" eb="4">
      <t>ナトリ</t>
    </rPh>
    <rPh sb="4" eb="6">
      <t>キョウリツ</t>
    </rPh>
    <rPh sb="6" eb="8">
      <t>エイセイ</t>
    </rPh>
    <rPh sb="8" eb="10">
      <t>ショリ</t>
    </rPh>
    <rPh sb="10" eb="12">
      <t>クミアイ</t>
    </rPh>
    <phoneticPr fontId="2"/>
  </si>
  <si>
    <t>宮城県市町村非常勤消防団員補償報償組合</t>
    <rPh sb="0" eb="3">
      <t>ミヤギケン</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</si>
  <si>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ミヤギケン</t>
    </rPh>
    <rPh sb="3" eb="6">
      <t>シチョウソン</t>
    </rPh>
    <rPh sb="6" eb="8">
      <t>ジチ</t>
    </rPh>
    <rPh sb="8" eb="10">
      <t>シンコウ</t>
    </rPh>
    <phoneticPr fontId="2"/>
  </si>
  <si>
    <t>宮城県後期高齢者医療広域連合</t>
    <rPh sb="0" eb="3">
      <t>ミヤギケン</t>
    </rPh>
    <rPh sb="3" eb="5">
      <t>コウキ</t>
    </rPh>
    <rPh sb="5" eb="8">
      <t>コウレイシャ</t>
    </rPh>
    <rPh sb="8" eb="10">
      <t>イリョウ</t>
    </rPh>
    <rPh sb="10" eb="12">
      <t>コウイキ</t>
    </rPh>
    <rPh sb="12" eb="14">
      <t>レンゴウ</t>
    </rPh>
    <phoneticPr fontId="2"/>
  </si>
  <si>
    <t>宮城県市町村職員退職手当組合</t>
    <rPh sb="0" eb="3">
      <t>ミヤギケン</t>
    </rPh>
    <rPh sb="3" eb="6">
      <t>シチョウソン</t>
    </rPh>
    <rPh sb="6" eb="8">
      <t>ショクイン</t>
    </rPh>
    <rPh sb="8" eb="10">
      <t>タイショク</t>
    </rPh>
    <rPh sb="10" eb="12">
      <t>テアテ</t>
    </rPh>
    <rPh sb="12" eb="14">
      <t>クミアイ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</si>
  <si>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</si>
  <si>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</si>
  <si>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</si>
  <si>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</si>
  <si>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</si>
  <si>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</si>
  <si>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</si>
  <si>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</si>
  <si>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</si>
  <si>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</si>
  <si>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</si>
  <si>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一般会計の元利償還金が前年度に比べ減少したこと、更に公共下水道事業特別会計及び一部事務組合である亘理名取共立衛生処理組合における元利償還金及び公債費に準じる債務負担行為額が減少したため、実質公債費比率の分子が減少することとなった。また、将来負担比率については、充当可能財源が減少したが、公営企業債等繰入見込額や退職手当負担金額などが減少したため、27年度決算においても、将来負担は発生していない状況である。今後も引き続き地方債発行の抑制に努め、将来負担が発生することのないように、健全的な財政運営を継続する。</t>
    <rPh sb="118" eb="120">
      <t>ショウライ</t>
    </rPh>
    <rPh sb="120" eb="122">
      <t>フタン</t>
    </rPh>
    <rPh sb="122" eb="124">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</si>
</sst>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67201</c:v>
                </c:pt>
                <c:pt idx="1">
                  <c:v>75709</c:v>
                </c:pt>
                <c:pt idx="2">
                  <c:v>90961</c:v>
                </c:pt>
                <c:pt idx="3">
                  <c:v>106614</c:v>
                </c:pt>
                <c:pt idx="4">
                  <c:v>63727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40436</c:v>
                </c:pt>
                <c:pt idx="1">
                  <c:v>189207</c:v>
                </c:pt>
                <c:pt idx="2">
                  <c:v>231177</c:v>
                </c:pt>
                <c:pt idx="3">
                  <c:v>290050</c:v>
                </c:pt>
                <c:pt idx="4">
                  <c:v>148659</c:v>
                </c:pt>
              </c:numCache>
            </c:numRef>
          </c:val>
          <c:smooth val="0"/>
        </c:ser>
        <c:dLbls>
          <c:showLegendKey val="0"/>
          <c:showVal val="0"/>
          <c:showCatName val="0"/>
          <c:showSerName val="0"/>
          <c:showPercent val="0"/>
          <c:showBubbleSize val="0"/>
        </c:dLbls>
        <c:marker val="1"/>
        <c:smooth val="0"/>
        <c:axId val="121161984"/>
        <c:axId val="121164160"/>
      </c:lineChart>
      <c:catAx>
        <c:axId val="121161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64160"/>
        <c:crosses val="autoZero"/>
        <c:auto val="1"/>
        <c:lblAlgn val="ctr"/>
        <c:lblOffset val="100"/>
        <c:tickLblSkip val="1"/>
        <c:tickMarkSkip val="1"/>
        <c:noMultiLvlLbl val="0"/>
      </c:catAx>
      <c:valAx>
        <c:axId val="12116416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1161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27.98</c:v>
                </c:pt>
                <c:pt idx="1">
                  <c:v>11.02</c:v>
                </c:pt>
                <c:pt idx="2">
                  <c:v>25.37</c:v>
                </c:pt>
                <c:pt idx="3">
                  <c:v>18.329999999999998</c:v>
                </c:pt>
                <c:pt idx="4">
                  <c:v>13.78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29.17</c:v>
                </c:pt>
                <c:pt idx="1">
                  <c:v>69.45</c:v>
                </c:pt>
                <c:pt idx="2">
                  <c:v>69.209999999999994</c:v>
                </c:pt>
                <c:pt idx="3">
                  <c:v>77.349999999999994</c:v>
                </c:pt>
                <c:pt idx="4">
                  <c:v>57.88</c:v>
                </c:pt>
              </c:numCache>
            </c:numRef>
          </c:val>
        </c:ser>
        <c:dLbls>
          <c:showLegendKey val="0"/>
          <c:showVal val="0"/>
          <c:showCatName val="0"/>
          <c:showSerName val="0"/>
          <c:showPercent val="0"/>
          <c:showBubbleSize val="0"/>
        </c:dLbls>
        <c:gapWidth val="250"/>
        <c:overlap val="100"/>
        <c:axId val="130719104"/>
        <c:axId val="13072537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15.47</c:v>
                </c:pt>
                <c:pt idx="1">
                  <c:v>8.5</c:v>
                </c:pt>
                <c:pt idx="2">
                  <c:v>9.69</c:v>
                </c:pt>
                <c:pt idx="3">
                  <c:v>-7.12</c:v>
                </c:pt>
                <c:pt idx="4">
                  <c:v>-35.729999999999997</c:v>
                </c:pt>
              </c:numCache>
            </c:numRef>
          </c:val>
          <c:smooth val="0"/>
        </c:ser>
        <c:dLbls>
          <c:showLegendKey val="0"/>
          <c:showVal val="0"/>
          <c:showCatName val="0"/>
          <c:showSerName val="0"/>
          <c:showPercent val="0"/>
          <c:showBubbleSize val="0"/>
        </c:dLbls>
        <c:marker val="1"/>
        <c:smooth val="0"/>
        <c:axId val="130719104"/>
        <c:axId val="130725376"/>
      </c:lineChart>
      <c:catAx>
        <c:axId val="130719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0725376"/>
        <c:crosses val="autoZero"/>
        <c:auto val="1"/>
        <c:lblAlgn val="ctr"/>
        <c:lblOffset val="100"/>
        <c:tickLblSkip val="1"/>
        <c:tickMarkSkip val="1"/>
        <c:noMultiLvlLbl val="0"/>
      </c:catAx>
      <c:valAx>
        <c:axId val="1307253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19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0.39</c:v>
                </c:pt>
                <c:pt idx="2">
                  <c:v>#N/A</c:v>
                </c:pt>
                <c:pt idx="3">
                  <c:v>0</c:v>
                </c:pt>
                <c:pt idx="4">
                  <c:v>#N/A</c:v>
                </c:pt>
                <c:pt idx="5">
                  <c:v>0.14000000000000001</c:v>
                </c:pt>
                <c:pt idx="6">
                  <c:v>#N/A</c:v>
                </c:pt>
                <c:pt idx="7">
                  <c:v>0.04</c:v>
                </c:pt>
                <c:pt idx="8">
                  <c:v>#N/A</c:v>
                </c:pt>
                <c:pt idx="9">
                  <c:v>0.03</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0.16</c:v>
                </c:pt>
                <c:pt idx="2">
                  <c:v>#N/A</c:v>
                </c:pt>
                <c:pt idx="3">
                  <c:v>0.1</c:v>
                </c:pt>
                <c:pt idx="4">
                  <c:v>#N/A</c:v>
                </c:pt>
                <c:pt idx="5">
                  <c:v>0.18</c:v>
                </c:pt>
                <c:pt idx="6">
                  <c:v>#N/A</c:v>
                </c:pt>
                <c:pt idx="7">
                  <c:v>0.2</c:v>
                </c:pt>
                <c:pt idx="8">
                  <c:v>#N/A</c:v>
                </c:pt>
                <c:pt idx="9">
                  <c:v>0.06</c:v>
                </c:pt>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0.35</c:v>
                </c:pt>
                <c:pt idx="2">
                  <c:v>#N/A</c:v>
                </c:pt>
                <c:pt idx="3">
                  <c:v>7.0000000000000007E-2</c:v>
                </c:pt>
                <c:pt idx="4">
                  <c:v>#N/A</c:v>
                </c:pt>
                <c:pt idx="5">
                  <c:v>0.1</c:v>
                </c:pt>
                <c:pt idx="6">
                  <c:v>#N/A</c:v>
                </c:pt>
                <c:pt idx="7">
                  <c:v>0.26</c:v>
                </c:pt>
                <c:pt idx="8">
                  <c:v>#N/A</c:v>
                </c:pt>
                <c:pt idx="9">
                  <c:v>0.75</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1.72</c:v>
                </c:pt>
                <c:pt idx="2">
                  <c:v>#N/A</c:v>
                </c:pt>
                <c:pt idx="3">
                  <c:v>1.01</c:v>
                </c:pt>
                <c:pt idx="4">
                  <c:v>#N/A</c:v>
                </c:pt>
                <c:pt idx="5">
                  <c:v>5.15</c:v>
                </c:pt>
                <c:pt idx="6">
                  <c:v>#N/A</c:v>
                </c:pt>
                <c:pt idx="7">
                  <c:v>5.22</c:v>
                </c:pt>
                <c:pt idx="8">
                  <c:v>#N/A</c:v>
                </c:pt>
                <c:pt idx="9">
                  <c:v>4.0999999999999996</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2.64</c:v>
                </c:pt>
                <c:pt idx="2">
                  <c:v>#N/A</c:v>
                </c:pt>
                <c:pt idx="3">
                  <c:v>5.35</c:v>
                </c:pt>
                <c:pt idx="4">
                  <c:v>#N/A</c:v>
                </c:pt>
                <c:pt idx="5">
                  <c:v>3.26</c:v>
                </c:pt>
                <c:pt idx="6">
                  <c:v>#N/A</c:v>
                </c:pt>
                <c:pt idx="7">
                  <c:v>4.16</c:v>
                </c:pt>
                <c:pt idx="8">
                  <c:v>#N/A</c:v>
                </c:pt>
                <c:pt idx="9">
                  <c:v>4.6100000000000003</c:v>
                </c:pt>
              </c:numCache>
            </c:numRef>
          </c:val>
        </c:ser>
        <c:ser>
          <c:idx val="7"/>
          <c:order val="7"/>
          <c:tx>
            <c:strRef>
              <c:f>データシート!$A$34</c:f>
              <c:strCache>
                <c:ptCount val="1"/>
                <c:pt idx="0">
                  <c:v>特別都市下水路事業会計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6.99</c:v>
                </c:pt>
                <c:pt idx="2">
                  <c:v>#N/A</c:v>
                </c:pt>
                <c:pt idx="3">
                  <c:v>8.16</c:v>
                </c:pt>
                <c:pt idx="4">
                  <c:v>#N/A</c:v>
                </c:pt>
                <c:pt idx="5">
                  <c:v>9.0299999999999994</c:v>
                </c:pt>
                <c:pt idx="6">
                  <c:v>#N/A</c:v>
                </c:pt>
                <c:pt idx="7">
                  <c:v>9.3800000000000008</c:v>
                </c:pt>
                <c:pt idx="8">
                  <c:v>#N/A</c:v>
                </c:pt>
                <c:pt idx="9">
                  <c:v>10.56</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10.06</c:v>
                </c:pt>
                <c:pt idx="2">
                  <c:v>#N/A</c:v>
                </c:pt>
                <c:pt idx="3">
                  <c:v>9.85</c:v>
                </c:pt>
                <c:pt idx="4">
                  <c:v>#N/A</c:v>
                </c:pt>
                <c:pt idx="5">
                  <c:v>9.7200000000000006</c:v>
                </c:pt>
                <c:pt idx="6">
                  <c:v>#N/A</c:v>
                </c:pt>
                <c:pt idx="7">
                  <c:v>9.5299999999999994</c:v>
                </c:pt>
                <c:pt idx="8">
                  <c:v>#N/A</c:v>
                </c:pt>
                <c:pt idx="9">
                  <c:v>10.9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27.97</c:v>
                </c:pt>
                <c:pt idx="2">
                  <c:v>#N/A</c:v>
                </c:pt>
                <c:pt idx="3">
                  <c:v>11.01</c:v>
                </c:pt>
                <c:pt idx="4">
                  <c:v>#N/A</c:v>
                </c:pt>
                <c:pt idx="5">
                  <c:v>25.37</c:v>
                </c:pt>
                <c:pt idx="6">
                  <c:v>#N/A</c:v>
                </c:pt>
                <c:pt idx="7">
                  <c:v>18.32</c:v>
                </c:pt>
                <c:pt idx="8">
                  <c:v>#N/A</c:v>
                </c:pt>
                <c:pt idx="9">
                  <c:v>13.78</c:v>
                </c:pt>
              </c:numCache>
            </c:numRef>
          </c:val>
        </c:ser>
        <c:dLbls>
          <c:showLegendKey val="0"/>
          <c:showVal val="0"/>
          <c:showCatName val="0"/>
          <c:showSerName val="0"/>
          <c:showPercent val="0"/>
          <c:showBubbleSize val="0"/>
        </c:dLbls>
        <c:gapWidth val="150"/>
        <c:overlap val="100"/>
        <c:axId val="130839680"/>
        <c:axId val="130841216"/>
      </c:barChart>
      <c:catAx>
        <c:axId val="130839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841216"/>
        <c:crosses val="autoZero"/>
        <c:auto val="1"/>
        <c:lblAlgn val="ctr"/>
        <c:lblOffset val="100"/>
        <c:tickLblSkip val="1"/>
        <c:tickMarkSkip val="1"/>
        <c:noMultiLvlLbl val="0"/>
      </c:catAx>
      <c:valAx>
        <c:axId val="130841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839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1604</c:v>
                </c:pt>
                <c:pt idx="5">
                  <c:v>1573</c:v>
                </c:pt>
                <c:pt idx="8">
                  <c:v>1341</c:v>
                </c:pt>
                <c:pt idx="11">
                  <c:v>1374</c:v>
                </c:pt>
                <c:pt idx="14">
                  <c:v>1289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29</c:v>
                </c:pt>
                <c:pt idx="3">
                  <c:v>25</c:v>
                </c:pt>
                <c:pt idx="6">
                  <c:v>24</c:v>
                </c:pt>
                <c:pt idx="9">
                  <c:v>2</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448</c:v>
                </c:pt>
                <c:pt idx="3">
                  <c:v>132</c:v>
                </c:pt>
                <c:pt idx="6">
                  <c:v>8</c:v>
                </c:pt>
                <c:pt idx="9">
                  <c:v>7</c:v>
                </c:pt>
                <c:pt idx="12">
                  <c:v>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956</c:v>
                </c:pt>
                <c:pt idx="3">
                  <c:v>895</c:v>
                </c:pt>
                <c:pt idx="6">
                  <c:v>274</c:v>
                </c:pt>
                <c:pt idx="9">
                  <c:v>120</c:v>
                </c:pt>
                <c:pt idx="12">
                  <c:v>120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10</c:v>
                </c:pt>
                <c:pt idx="3">
                  <c:v>10</c:v>
                </c:pt>
                <c:pt idx="6">
                  <c:v>10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1124</c:v>
                </c:pt>
                <c:pt idx="3">
                  <c:v>1123</c:v>
                </c:pt>
                <c:pt idx="6">
                  <c:v>1159</c:v>
                </c:pt>
                <c:pt idx="9">
                  <c:v>1141</c:v>
                </c:pt>
                <c:pt idx="12">
                  <c:v>1006</c:v>
                </c:pt>
              </c:numCache>
            </c:numRef>
          </c:val>
        </c:ser>
        <c:dLbls>
          <c:showLegendKey val="0"/>
          <c:showVal val="0"/>
          <c:showCatName val="0"/>
          <c:showSerName val="0"/>
          <c:showPercent val="0"/>
          <c:showBubbleSize val="0"/>
        </c:dLbls>
        <c:gapWidth val="100"/>
        <c:overlap val="100"/>
        <c:axId val="130923136"/>
        <c:axId val="1309335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963</c:v>
                </c:pt>
                <c:pt idx="2">
                  <c:v>#N/A</c:v>
                </c:pt>
                <c:pt idx="3">
                  <c:v>#N/A</c:v>
                </c:pt>
                <c:pt idx="4">
                  <c:v>612</c:v>
                </c:pt>
                <c:pt idx="5">
                  <c:v>#N/A</c:v>
                </c:pt>
                <c:pt idx="6">
                  <c:v>#N/A</c:v>
                </c:pt>
                <c:pt idx="7">
                  <c:v>134</c:v>
                </c:pt>
                <c:pt idx="8">
                  <c:v>#N/A</c:v>
                </c:pt>
                <c:pt idx="9">
                  <c:v>#N/A</c:v>
                </c:pt>
                <c:pt idx="10">
                  <c:v>-104</c:v>
                </c:pt>
                <c:pt idx="11">
                  <c:v>#N/A</c:v>
                </c:pt>
                <c:pt idx="12">
                  <c:v>#N/A</c:v>
                </c:pt>
                <c:pt idx="13">
                  <c:v>-143</c:v>
                </c:pt>
                <c:pt idx="14">
                  <c:v>#N/A</c:v>
                </c:pt>
              </c:numCache>
            </c:numRef>
          </c:val>
          <c:smooth val="0"/>
        </c:ser>
        <c:dLbls>
          <c:showLegendKey val="0"/>
          <c:showVal val="0"/>
          <c:showCatName val="0"/>
          <c:showSerName val="0"/>
          <c:showPercent val="0"/>
          <c:showBubbleSize val="0"/>
        </c:dLbls>
        <c:marker val="1"/>
        <c:smooth val="0"/>
        <c:axId val="130923136"/>
        <c:axId val="130933504"/>
      </c:lineChart>
      <c:catAx>
        <c:axId val="130923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0933504"/>
        <c:crosses val="autoZero"/>
        <c:auto val="1"/>
        <c:lblAlgn val="ctr"/>
        <c:lblOffset val="100"/>
        <c:tickLblSkip val="1"/>
        <c:tickMarkSkip val="1"/>
        <c:noMultiLvlLbl val="0"/>
      </c:catAx>
      <c:valAx>
        <c:axId val="1309335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923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13131</c:v>
                </c:pt>
                <c:pt idx="5">
                  <c:v>13278</c:v>
                </c:pt>
                <c:pt idx="8">
                  <c:v>13142</c:v>
                </c:pt>
                <c:pt idx="11">
                  <c:v>13280</c:v>
                </c:pt>
                <c:pt idx="14">
                  <c:v>12560</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4345</c:v>
                </c:pt>
                <c:pt idx="5">
                  <c:v>3413</c:v>
                </c:pt>
                <c:pt idx="8">
                  <c:v>2490</c:v>
                </c:pt>
                <c:pt idx="11">
                  <c:v>2200</c:v>
                </c:pt>
                <c:pt idx="14">
                  <c:v>1827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6417</c:v>
                </c:pt>
                <c:pt idx="5">
                  <c:v>10372</c:v>
                </c:pt>
                <c:pt idx="8">
                  <c:v>10235</c:v>
                </c:pt>
                <c:pt idx="11">
                  <c:v>11590</c:v>
                </c:pt>
                <c:pt idx="14">
                  <c:v>10330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483</c:v>
                </c:pt>
                <c:pt idx="3">
                  <c:v>463</c:v>
                </c:pt>
                <c:pt idx="6">
                  <c:v>462</c:v>
                </c:pt>
                <c:pt idx="9">
                  <c:v>449</c:v>
                </c:pt>
                <c:pt idx="12">
                  <c:v>442</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3001</c:v>
                </c:pt>
                <c:pt idx="3">
                  <c:v>2958</c:v>
                </c:pt>
                <c:pt idx="6">
                  <c:v>2817</c:v>
                </c:pt>
                <c:pt idx="9">
                  <c:v>2564</c:v>
                </c:pt>
                <c:pt idx="12">
                  <c:v>2370</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414</c:v>
                </c:pt>
                <c:pt idx="3">
                  <c:v>235</c:v>
                </c:pt>
                <c:pt idx="6">
                  <c:v>69</c:v>
                </c:pt>
                <c:pt idx="9">
                  <c:v>168</c:v>
                </c:pt>
                <c:pt idx="12">
                  <c:v>386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7097</c:v>
                </c:pt>
                <c:pt idx="3">
                  <c:v>7656</c:v>
                </c:pt>
                <c:pt idx="6">
                  <c:v>6320</c:v>
                </c:pt>
                <c:pt idx="9">
                  <c:v>3701</c:v>
                </c:pt>
                <c:pt idx="12">
                  <c:v>1609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49</c:v>
                </c:pt>
                <c:pt idx="3">
                  <c:v>24</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11604</c:v>
                </c:pt>
                <c:pt idx="3">
                  <c:v>11580</c:v>
                </c:pt>
                <c:pt idx="6">
                  <c:v>10690</c:v>
                </c:pt>
                <c:pt idx="9">
                  <c:v>10218</c:v>
                </c:pt>
                <c:pt idx="12">
                  <c:v>10144</c:v>
                </c:pt>
              </c:numCache>
            </c:numRef>
          </c:val>
        </c:ser>
        <c:dLbls>
          <c:showLegendKey val="0"/>
          <c:showVal val="0"/>
          <c:showCatName val="0"/>
          <c:showSerName val="0"/>
          <c:showPercent val="0"/>
          <c:showBubbleSize val="0"/>
        </c:dLbls>
        <c:gapWidth val="100"/>
        <c:overlap val="100"/>
        <c:axId val="130770432"/>
        <c:axId val="1307723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30770432"/>
        <c:axId val="130772352"/>
      </c:lineChart>
      <c:catAx>
        <c:axId val="130770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0772352"/>
        <c:crosses val="autoZero"/>
        <c:auto val="1"/>
        <c:lblAlgn val="ctr"/>
        <c:lblOffset val="100"/>
        <c:tickLblSkip val="1"/>
        <c:tickMarkSkip val="1"/>
        <c:noMultiLvlLbl val="0"/>
      </c:catAx>
      <c:valAx>
        <c:axId val="130772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0770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{AC1AC4EC-7269-4B8B-BC77-9E8721735FF2}</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{1CBBE034-A459-4FD4-B0DA-8E4FEE1E0621}</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{EF6E80A5-FAE5-4427-8CC8-4F7B1BA26CBE}</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{4758AC2C-1090-4A94-8892-CBDD7E0D1C15}</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{EB9B9D17-7210-4D76-AAAC-980132B51382}</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{6EC521B6-673A-4722-9E04-3673BAF926D5}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{C0752BE0-8007-4B05-BBFA-5E6E3DDBDB3B}</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{13E6749B-A101-43AA-86AB-22156DF82DC5}</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{EF902D7D-CE77-4043-A35C-794721988F21}</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{F0A1D60D-0E34-40A2-8D2C-593FE50431E3}</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0083200"/>
        <c:axId val="140085120"/>
      </c:scatterChart>
      <c:valAx>
        <c:axId val="140083200"/>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0085120"/>
        <c:crosses val="autoZero"/>
        <c:crossBetween val="midCat"/>
      </c:valAx>
      <c:valAx>
        <c:axId val="1400851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008320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{D2180210-54C4-465E-B02B-11B0F9E631F7}</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{1600F46D-2184-44CA-AEAC-EC676D0EDEEF}</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{F844EFEC-F45D-49B3-90A4-CB650F426874}</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{B8902EAC-3C19-4A67-AC56-97203E173D0C}</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{72A650FC-5FDD-479F-968B-CCF0678A815E}</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6.6</c:v>
                </c:pt>
                <c:pt idx="1">
                  <c:v>6.5</c:v>
                </c:pt>
                <c:pt idx="2">
                  <c:v>6.1</c:v>
                </c:pt>
                <c:pt idx="3">
                  <c:v>2.8</c:v>
                </c:pt>
                <c:pt idx="4">
                  <c:v>-0.4</c:v>
                </c:pt>
              </c:numCache>
            </c:numRef>
          </c:xVal>
          <c:yVal>
            <c:numRef>
              <c:f>公会計指標分析・財政指標組合せ分析表!$K$73:$O$73</c:f>
              <c:numCache>
                <c:formatCode>#,##0.0;"▲ "#,##0.0</c:formatCode>
                <c:ptCount val="5"/>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{222C7355-6BA6-47A3-B3BD-70EC84B1C433}</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{27C1DE52-8164-4427-BEC2-90C2A8C6B3FF}</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{716ED4B9-3B7F-4944-B10A-F9E953E38AC9}</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{BCC208D3-BF45-4E48-A0CD-28EC61A7E709}</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{8F7E91B5-9D11-4548-B765-6A6198DB6816}</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13.8</c:v>
                </c:pt>
                <c:pt idx="1">
                  <c:v>12.8</c:v>
                </c:pt>
                <c:pt idx="2">
                  <c:v>12</c:v>
                </c:pt>
                <c:pt idx="3">
                  <c:v>11.1</c:v>
                </c:pt>
                <c:pt idx="4">
                  <c:v>9.6</c:v>
                </c:pt>
              </c:numCache>
            </c:numRef>
          </c:xVal>
          <c:yVal>
            <c:numRef>
              <c:f>公会計指標分析・財政指標組合せ分析表!$K$77:$O$77</c:f>
              <c:numCache>
                <c:formatCode>#,##0.0;"▲ "#,##0.0</c:formatCode>
                <c:ptCount val="5"/>
                <c:pt idx="0">
                  <c:v>88.3</c:v>
                </c:pt>
                <c:pt idx="1">
                  <c:v>76.2</c:v>
                </c:pt>
                <c:pt idx="2">
                  <c:v>65.3</c:v>
                </c:pt>
                <c:pt idx="3">
                  <c:v>60.8</c:v>
                </c:pt>
                <c:pt idx="4">
                  <c:v>41.5</c:v>
                </c:pt>
              </c:numCache>
            </c:numRef>
          </c:yVal>
          <c:smooth val="0"/>
        </c:ser>
        <c:dLbls>
          <c:showLegendKey val="0"/>
          <c:showVal val="0"/>
          <c:showCatName val="0"/>
          <c:showSerName val="0"/>
          <c:showPercent val="0"/>
          <c:showBubbleSize val="0"/>
        </c:dLbls>
        <c:axId val="141122176"/>
        <c:axId val="141140736"/>
      </c:scatterChart>
      <c:valAx>
        <c:axId val="141122176"/>
        <c:scaling>
          <c:orientation val="minMax"/>
          <c:max val="14.2"/>
          <c:min val="9.3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1140736"/>
        <c:crosses val="autoZero"/>
        <c:crossBetween val="midCat"/>
      </c:valAx>
      <c:valAx>
        <c:axId val="141140736"/>
        <c:scaling>
          <c:orientation val="minMax"/>
          <c:max val="97"/>
          <c:min val="3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112217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一般会計の元利償還金</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が前年度に比べ減少したこと、更に</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公共下水道事業特別会計及び一部事務組合である亘理名取共立衛生処理組合における元利償還金</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及び</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公債費に準じる債務負担行為額が減少したため、実質公債費比率の分子</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減少することとなった。</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また、</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普通交付税算入公債費は近年減少傾向にあり、今後もこの傾向は続くと見込まれる。</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一般会計における地方債残高は</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借入抑制措置の効果などもあり、着実に減少している。充当可能</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財源</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が減少したが、公営企業債等繰入見込額</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や</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退職手当負担金額</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などが</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減少したため、</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27</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年度決算においても、将来負担は発生していない状況である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28</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年度及び</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29</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年度に</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新火葬場建設事業などの</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大型事業が控えているため、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今後も引き続き地方債発行の抑制に努め、将来負担が発生することのないように、健全的な財政運営を継続する。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ここ数年は類似団体平均、全国平均、県平均を大きく上回る数値で推移している。</a:t>
          </a:r>
          <a:endPar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rtl="0" eaLnBrk="1" fontAlgn="auto" latinLnBrk="0" hangingPunct="1"/>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市税は、震災前の水準に回復している状況だが、復興需要等の影響などによる一時的な現象とも捉えられる。復興需要が落ち着くことによる減収や</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今後の景気動向</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などを</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注視しながら、引き続き健全な財政運営に努める。</a:t>
          </a:r>
          <a:endParaRPr lang="ja-JP" altLang="ja-JP" sz="11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106136</xdr:rowOff>
    </xdr:from>
    <xdr:to>
      <xdr:col>7</xdr:col>
      <xdr:colOff>152400</xdr:colOff>
      <xdr:row>44</xdr:row>
      <xdr:rowOff>130628</xdr:rowOff>
    </xdr:to>
    <xdr:cxnSp macro="">
      <xdr:nvCxnSpPr>
        <xdr:cNvPr id="64" name="直線コネクタ 63"/>
        <xdr:cNvCxnSpPr/>
      </xdr:nvCxnSpPr>
      <xdr:spPr>
        <a:xfrm flipV="1">
          <a:off x="4953000" y="6278336"/>
          <a:ext cx="0" cy="13960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5"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0.10</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6" name="直線コネクタ 65"/>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21063</xdr:rowOff>
    </xdr:from>
    <xdr:ext cx="762000" cy="259045"/>
    <xdr:sp macro="" textlink="">
      <xdr:nvSpPr>
        <xdr:cNvPr id="67"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0.91</a:t>
          </a:r>
          <a:endParaRPr kumimoji="1" lang="ja-JP" altLang="en-US" sz="1000" b="1">
            <a:latin typeface="ＭＳ Ｐゴシック"/>
          </a:endParaRPr>
        </a:p>
      </xdr:txBody>
    </xdr:sp>
    <xdr:clientData/>
  </xdr:oneCellAnchor>
  <xdr:twoCellAnchor>
    <xdr:from>
      <xdr:col>7</xdr:col>
      <xdr:colOff>63500</xdr:colOff>
      <xdr:row>36</xdr:row>
      <xdr:rowOff>106136</xdr:rowOff>
    </xdr:from>
    <xdr:to>
      <xdr:col>7</xdr:col>
      <xdr:colOff>241300</xdr:colOff>
      <xdr:row>36</xdr:row>
      <xdr:rowOff>106136</xdr:rowOff>
    </xdr:to>
    <xdr:cxnSp macro="">
      <xdr:nvCxnSpPr>
        <xdr:cNvPr id="68" name="直線コネクタ 67"/>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124278</xdr:rowOff>
    </xdr:from>
    <xdr:to>
      <xdr:col>7</xdr:col>
      <xdr:colOff>152400</xdr:colOff>
      <xdr:row>38</xdr:row>
      <xdr:rowOff>4535</xdr:rowOff>
    </xdr:to>
    <xdr:cxnSp macro="">
      <xdr:nvCxnSpPr>
        <xdr:cNvPr id="69" name="直線コネクタ 68"/>
        <xdr:cNvCxnSpPr/>
      </xdr:nvCxnSpPr>
      <xdr:spPr>
        <a:xfrm flipV="1">
          <a:off x="4114800" y="6467928"/>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4535</xdr:rowOff>
    </xdr:from>
    <xdr:to>
      <xdr:col>6</xdr:col>
      <xdr:colOff>0</xdr:colOff>
      <xdr:row>38</xdr:row>
      <xdr:rowOff>21772</xdr:rowOff>
    </xdr:to>
    <xdr:cxnSp macro="">
      <xdr:nvCxnSpPr>
        <xdr:cNvPr id="72" name="直線コネクタ 71"/>
        <xdr:cNvCxnSpPr/>
      </xdr:nvCxnSpPr>
      <xdr:spPr>
        <a:xfrm flipV="1">
          <a:off x="3225800" y="6519635"/>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59872</xdr:rowOff>
    </xdr:from>
    <xdr:to>
      <xdr:col>6</xdr:col>
      <xdr:colOff>50800</xdr:colOff>
      <xdr:row>41</xdr:row>
      <xdr:rowOff>161472</xdr:rowOff>
    </xdr:to>
    <xdr:sp macro="" textlink="">
      <xdr:nvSpPr>
        <xdr:cNvPr id="73" name="フローチャート : 判断 72"/>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146249</xdr:rowOff>
    </xdr:from>
    <xdr:ext cx="736600" cy="259045"/>
    <xdr:sp macro="" textlink="">
      <xdr:nvSpPr>
        <xdr:cNvPr id="74" name="テキスト ボックス 73"/>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21772</xdr:rowOff>
    </xdr:from>
    <xdr:to>
      <xdr:col>4</xdr:col>
      <xdr:colOff>482600</xdr:colOff>
      <xdr:row>38</xdr:row>
      <xdr:rowOff>21772</xdr:rowOff>
    </xdr:to>
    <xdr:cxnSp macro="">
      <xdr:nvCxnSpPr>
        <xdr:cNvPr id="75" name="直線コネクタ 74"/>
        <xdr:cNvCxnSpPr/>
      </xdr:nvCxnSpPr>
      <xdr:spPr>
        <a:xfrm>
          <a:off x="2336800" y="65368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146249</xdr:rowOff>
    </xdr:from>
    <xdr:ext cx="762000" cy="259045"/>
    <xdr:sp macro="" textlink="">
      <xdr:nvSpPr>
        <xdr:cNvPr id="77" name="テキスト ボックス 76"/>
        <xdr:cNvSpPr txBox="1"/>
      </xdr:nvSpPr>
      <xdr:spPr>
        <a:xfrm>
          <a:off x="2844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158750</xdr:rowOff>
    </xdr:from>
    <xdr:to>
      <xdr:col>3</xdr:col>
      <xdr:colOff>279400</xdr:colOff>
      <xdr:row>38</xdr:row>
      <xdr:rowOff>21772</xdr:rowOff>
    </xdr:to>
    <xdr:cxnSp macro="">
      <xdr:nvCxnSpPr>
        <xdr:cNvPr id="78" name="直線コネクタ 77"/>
        <xdr:cNvCxnSpPr/>
      </xdr:nvCxnSpPr>
      <xdr:spPr>
        <a:xfrm>
          <a:off x="1447800" y="650240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42635</xdr:rowOff>
    </xdr:from>
    <xdr:to>
      <xdr:col>3</xdr:col>
      <xdr:colOff>330200</xdr:colOff>
      <xdr:row>41</xdr:row>
      <xdr:rowOff>144235</xdr:rowOff>
    </xdr:to>
    <xdr:sp macro="" textlink="">
      <xdr:nvSpPr>
        <xdr:cNvPr id="79" name="フローチャート : 判断 78"/>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129012</xdr:rowOff>
    </xdr:from>
    <xdr:ext cx="762000" cy="259045"/>
    <xdr:sp macro="" textlink="">
      <xdr:nvSpPr>
        <xdr:cNvPr id="80" name="テキスト ボックス 79"/>
        <xdr:cNvSpPr txBox="1"/>
      </xdr:nvSpPr>
      <xdr:spPr>
        <a:xfrm>
          <a:off x="1955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129012</xdr:rowOff>
    </xdr:from>
    <xdr:ext cx="762000" cy="259045"/>
    <xdr:sp macro="" textlink="">
      <xdr:nvSpPr>
        <xdr:cNvPr id="82" name="テキスト ボックス 81"/>
        <xdr:cNvSpPr txBox="1"/>
      </xdr:nvSpPr>
      <xdr:spPr>
        <a:xfrm>
          <a:off x="10668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37</xdr:row>
      <xdr:rowOff>73478</xdr:rowOff>
    </xdr:from>
    <xdr:to>
      <xdr:col>7</xdr:col>
      <xdr:colOff>203200</xdr:colOff>
      <xdr:row>38</xdr:row>
      <xdr:rowOff>3628</xdr:rowOff>
    </xdr:to>
    <xdr:sp macro="" textlink="">
      <xdr:nvSpPr>
        <xdr:cNvPr id="88" name="円/楕円 87"/>
        <xdr:cNvSpPr/>
      </xdr:nvSpPr>
      <xdr:spPr>
        <a:xfrm>
          <a:off x="49022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90005</xdr:rowOff>
    </xdr:from>
    <xdr:ext cx="762000" cy="259045"/>
    <xdr:sp macro="" textlink="">
      <xdr:nvSpPr>
        <xdr:cNvPr id="89" name="財政力該当値テキスト"/>
        <xdr:cNvSpPr txBox="1"/>
      </xdr:nvSpPr>
      <xdr:spPr>
        <a:xfrm>
          <a:off x="5041900" y="626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125186</xdr:rowOff>
    </xdr:from>
    <xdr:to>
      <xdr:col>6</xdr:col>
      <xdr:colOff>50800</xdr:colOff>
      <xdr:row>38</xdr:row>
      <xdr:rowOff>55336</xdr:rowOff>
    </xdr:to>
    <xdr:sp macro="" textlink="">
      <xdr:nvSpPr>
        <xdr:cNvPr id="90" name="円/楕円 89"/>
        <xdr:cNvSpPr/>
      </xdr:nvSpPr>
      <xdr:spPr>
        <a:xfrm>
          <a:off x="4064000" y="646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65513</xdr:rowOff>
    </xdr:from>
    <xdr:ext cx="736600" cy="259045"/>
    <xdr:sp macro="" textlink="">
      <xdr:nvSpPr>
        <xdr:cNvPr id="91" name="テキスト ボックス 90"/>
        <xdr:cNvSpPr txBox="1"/>
      </xdr:nvSpPr>
      <xdr:spPr>
        <a:xfrm>
          <a:off x="3733800" y="6237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0.77</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142422</xdr:rowOff>
    </xdr:from>
    <xdr:to>
      <xdr:col>4</xdr:col>
      <xdr:colOff>533400</xdr:colOff>
      <xdr:row>38</xdr:row>
      <xdr:rowOff>72572</xdr:rowOff>
    </xdr:to>
    <xdr:sp macro="" textlink="">
      <xdr:nvSpPr>
        <xdr:cNvPr id="92" name="円/楕円 91"/>
        <xdr:cNvSpPr/>
      </xdr:nvSpPr>
      <xdr:spPr>
        <a:xfrm>
          <a:off x="3175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82749</xdr:rowOff>
    </xdr:from>
    <xdr:ext cx="762000" cy="259045"/>
    <xdr:sp macro="" textlink="">
      <xdr:nvSpPr>
        <xdr:cNvPr id="93" name="テキスト ボックス 92"/>
        <xdr:cNvSpPr txBox="1"/>
      </xdr:nvSpPr>
      <xdr:spPr>
        <a:xfrm>
          <a:off x="2844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142422</xdr:rowOff>
    </xdr:from>
    <xdr:to>
      <xdr:col>3</xdr:col>
      <xdr:colOff>330200</xdr:colOff>
      <xdr:row>38</xdr:row>
      <xdr:rowOff>72572</xdr:rowOff>
    </xdr:to>
    <xdr:sp macro="" textlink="">
      <xdr:nvSpPr>
        <xdr:cNvPr id="94" name="円/楕円 93"/>
        <xdr:cNvSpPr/>
      </xdr:nvSpPr>
      <xdr:spPr>
        <a:xfrm>
          <a:off x="2286000" y="648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82749</xdr:rowOff>
    </xdr:from>
    <xdr:ext cx="762000" cy="259045"/>
    <xdr:sp macro="" textlink="">
      <xdr:nvSpPr>
        <xdr:cNvPr id="95" name="テキスト ボックス 94"/>
        <xdr:cNvSpPr txBox="1"/>
      </xdr:nvSpPr>
      <xdr:spPr>
        <a:xfrm>
          <a:off x="1955800" y="625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107950</xdr:rowOff>
    </xdr:from>
    <xdr:to>
      <xdr:col>2</xdr:col>
      <xdr:colOff>127000</xdr:colOff>
      <xdr:row>38</xdr:row>
      <xdr:rowOff>38100</xdr:rowOff>
    </xdr:to>
    <xdr:sp macro="" textlink="">
      <xdr:nvSpPr>
        <xdr:cNvPr id="96" name="円/楕円 95"/>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48277</xdr:rowOff>
    </xdr:from>
    <xdr:ext cx="762000" cy="259045"/>
    <xdr:sp macro="" textlink="">
      <xdr:nvSpPr>
        <xdr:cNvPr id="97" name="テキスト ボックス 96"/>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分母である経常一般財源は、消費税率引き上げに伴う地方消費税交付金の平年度化に</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より</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となる一方、</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復興</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事業に係る需要が</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落ち着</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いてきたこと等</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による市税</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、及び地方交付税の減など</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により、</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206,013</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の減</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となり、また、分子である経常経費充当一般財源等は、</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社会保障などに係る扶助費の増</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や</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民間委託等による物件費の増など</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により、</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22,173</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の増</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額とな</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った。</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経常収支比率は</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0.4</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92.5</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％となり、</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依然、全国平均及び県平均より高い水準となっている。</a:t>
          </a:r>
          <a:endPar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118956</xdr:rowOff>
    </xdr:from>
    <xdr:to>
      <xdr:col>7</xdr:col>
      <xdr:colOff>152400</xdr:colOff>
      <xdr:row>67</xdr:row>
      <xdr:rowOff>96096</xdr:rowOff>
    </xdr:to>
    <xdr:cxnSp macro="">
      <xdr:nvCxnSpPr>
        <xdr:cNvPr id="127" name="直線コネクタ 126"/>
        <xdr:cNvCxnSpPr/>
      </xdr:nvCxnSpPr>
      <xdr:spPr>
        <a:xfrm flipV="1">
          <a:off x="4953000" y="10063056"/>
          <a:ext cx="0" cy="15201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68173</xdr:rowOff>
    </xdr:from>
    <xdr:ext cx="762000" cy="259045"/>
    <xdr:sp macro="" textlink="">
      <xdr:nvSpPr>
        <xdr:cNvPr id="128" name="財政構造の弾力性最小値テキスト"/>
        <xdr:cNvSpPr txBox="1"/>
      </xdr:nvSpPr>
      <xdr:spPr>
        <a:xfrm>
          <a:off x="5041900" y="1155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7</xdr:col>
      <xdr:colOff>63500</xdr:colOff>
      <xdr:row>67</xdr:row>
      <xdr:rowOff>96096</xdr:rowOff>
    </xdr:from>
    <xdr:to>
      <xdr:col>7</xdr:col>
      <xdr:colOff>241300</xdr:colOff>
      <xdr:row>67</xdr:row>
      <xdr:rowOff>96096</xdr:rowOff>
    </xdr:to>
    <xdr:cxnSp macro="">
      <xdr:nvCxnSpPr>
        <xdr:cNvPr id="129" name="直線コネクタ 128"/>
        <xdr:cNvCxnSpPr/>
      </xdr:nvCxnSpPr>
      <xdr:spPr>
        <a:xfrm>
          <a:off x="4864100" y="1158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33883</xdr:rowOff>
    </xdr:from>
    <xdr:ext cx="762000" cy="259045"/>
    <xdr:sp macro="" textlink="">
      <xdr:nvSpPr>
        <xdr:cNvPr id="130" name="財政構造の弾力性最大値テキスト"/>
        <xdr:cNvSpPr txBox="1"/>
      </xdr:nvSpPr>
      <xdr:spPr>
        <a:xfrm>
          <a:off x="5041900" y="980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7</xdr:col>
      <xdr:colOff>63500</xdr:colOff>
      <xdr:row>58</xdr:row>
      <xdr:rowOff>118956</xdr:rowOff>
    </xdr:from>
    <xdr:to>
      <xdr:col>7</xdr:col>
      <xdr:colOff>241300</xdr:colOff>
      <xdr:row>58</xdr:row>
      <xdr:rowOff>118956</xdr:rowOff>
    </xdr:to>
    <xdr:cxnSp macro="">
      <xdr:nvCxnSpPr>
        <xdr:cNvPr id="131" name="直線コネクタ 130"/>
        <xdr:cNvCxnSpPr/>
      </xdr:nvCxnSpPr>
      <xdr:spPr>
        <a:xfrm>
          <a:off x="4864100" y="1006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162560</xdr:rowOff>
    </xdr:from>
    <xdr:to>
      <xdr:col>7</xdr:col>
      <xdr:colOff>152400</xdr:colOff>
      <xdr:row>64</xdr:row>
      <xdr:rowOff>23283</xdr:rowOff>
    </xdr:to>
    <xdr:cxnSp macro="">
      <xdr:nvCxnSpPr>
        <xdr:cNvPr id="132" name="直線コネクタ 131"/>
        <xdr:cNvCxnSpPr/>
      </xdr:nvCxnSpPr>
      <xdr:spPr>
        <a:xfrm>
          <a:off x="4114800" y="1096391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163000</xdr:rowOff>
    </xdr:from>
    <xdr:ext cx="762000" cy="259045"/>
    <xdr:sp macro="" textlink="">
      <xdr:nvSpPr>
        <xdr:cNvPr id="133" name="財政構造の弾力性平均値テキスト"/>
        <xdr:cNvSpPr txBox="1"/>
      </xdr:nvSpPr>
      <xdr:spPr>
        <a:xfrm>
          <a:off x="5041900" y="10621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146473</xdr:rowOff>
    </xdr:from>
    <xdr:to>
      <xdr:col>7</xdr:col>
      <xdr:colOff>203200</xdr:colOff>
      <xdr:row>63</xdr:row>
      <xdr:rowOff>76623</xdr:rowOff>
    </xdr:to>
    <xdr:sp macro="" textlink="">
      <xdr:nvSpPr>
        <xdr:cNvPr id="134" name="フローチャート : 判断 133"/>
        <xdr:cNvSpPr/>
      </xdr:nvSpPr>
      <xdr:spPr>
        <a:xfrm>
          <a:off x="4902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162560</xdr:rowOff>
    </xdr:from>
    <xdr:to>
      <xdr:col>6</xdr:col>
      <xdr:colOff>0</xdr:colOff>
      <xdr:row>67</xdr:row>
      <xdr:rowOff>112183</xdr:rowOff>
    </xdr:to>
    <xdr:cxnSp macro="">
      <xdr:nvCxnSpPr>
        <xdr:cNvPr id="135" name="直線コネクタ 134"/>
        <xdr:cNvCxnSpPr/>
      </xdr:nvCxnSpPr>
      <xdr:spPr>
        <a:xfrm flipV="1">
          <a:off x="3225800" y="10963910"/>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6" name="フローチャート : 判断 135"/>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62671</xdr:rowOff>
    </xdr:from>
    <xdr:ext cx="736600" cy="259045"/>
    <xdr:sp macro="" textlink="">
      <xdr:nvSpPr>
        <xdr:cNvPr id="137" name="テキスト ボックス 136"/>
        <xdr:cNvSpPr txBox="1"/>
      </xdr:nvSpPr>
      <xdr:spPr>
        <a:xfrm>
          <a:off x="3733800" y="10521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67</xdr:row>
      <xdr:rowOff>112183</xdr:rowOff>
    </xdr:to>
    <xdr:cxnSp macro="">
      <xdr:nvCxnSpPr>
        <xdr:cNvPr id="138" name="直線コネクタ 137"/>
        <xdr:cNvCxnSpPr/>
      </xdr:nvCxnSpPr>
      <xdr:spPr>
        <a:xfrm>
          <a:off x="2336800" y="11148906"/>
          <a:ext cx="889000" cy="45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9737</xdr:rowOff>
    </xdr:from>
    <xdr:to>
      <xdr:col>4</xdr:col>
      <xdr:colOff>533400</xdr:colOff>
      <xdr:row>62</xdr:row>
      <xdr:rowOff>111337</xdr:rowOff>
    </xdr:to>
    <xdr:sp macro="" textlink="">
      <xdr:nvSpPr>
        <xdr:cNvPr id="139" name="フローチャート :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4656</xdr:rowOff>
    </xdr:from>
    <xdr:to>
      <xdr:col>3</xdr:col>
      <xdr:colOff>279400</xdr:colOff>
      <xdr:row>67</xdr:row>
      <xdr:rowOff>120227</xdr:rowOff>
    </xdr:to>
    <xdr:cxnSp macro="">
      <xdr:nvCxnSpPr>
        <xdr:cNvPr id="141" name="直線コネクタ 140"/>
        <xdr:cNvCxnSpPr/>
      </xdr:nvCxnSpPr>
      <xdr:spPr>
        <a:xfrm flipV="1">
          <a:off x="1447800" y="11148906"/>
          <a:ext cx="889000" cy="458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82127</xdr:rowOff>
    </xdr:from>
    <xdr:to>
      <xdr:col>3</xdr:col>
      <xdr:colOff>330200</xdr:colOff>
      <xdr:row>63</xdr:row>
      <xdr:rowOff>12277</xdr:rowOff>
    </xdr:to>
    <xdr:sp macro="" textlink="">
      <xdr:nvSpPr>
        <xdr:cNvPr id="142" name="フローチャート : 判断 141"/>
        <xdr:cNvSpPr/>
      </xdr:nvSpPr>
      <xdr:spPr>
        <a:xfrm>
          <a:off x="2286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43" name="テキスト ボックス 142"/>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33867</xdr:rowOff>
    </xdr:from>
    <xdr:to>
      <xdr:col>2</xdr:col>
      <xdr:colOff>127000</xdr:colOff>
      <xdr:row>62</xdr:row>
      <xdr:rowOff>135467</xdr:rowOff>
    </xdr:to>
    <xdr:sp macro="" textlink="">
      <xdr:nvSpPr>
        <xdr:cNvPr id="144" name="フローチャート : 判断 143"/>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145644</xdr:rowOff>
    </xdr:from>
    <xdr:ext cx="762000" cy="259045"/>
    <xdr:sp macro="" textlink="">
      <xdr:nvSpPr>
        <xdr:cNvPr id="145" name="テキスト ボックス 144"/>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143933</xdr:rowOff>
    </xdr:from>
    <xdr:to>
      <xdr:col>7</xdr:col>
      <xdr:colOff>203200</xdr:colOff>
      <xdr:row>64</xdr:row>
      <xdr:rowOff>74083</xdr:rowOff>
    </xdr:to>
    <xdr:sp macro="" textlink="">
      <xdr:nvSpPr>
        <xdr:cNvPr id="151" name="円/楕円 150"/>
        <xdr:cNvSpPr/>
      </xdr:nvSpPr>
      <xdr:spPr>
        <a:xfrm>
          <a:off x="4902200" y="1094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116010</xdr:rowOff>
    </xdr:from>
    <xdr:ext cx="762000" cy="259045"/>
    <xdr:sp macro="" textlink="">
      <xdr:nvSpPr>
        <xdr:cNvPr id="152" name="財政構造の弾力性該当値テキスト"/>
        <xdr:cNvSpPr txBox="1"/>
      </xdr:nvSpPr>
      <xdr:spPr>
        <a:xfrm>
          <a:off x="5041900" y="1091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111760</xdr:rowOff>
    </xdr:from>
    <xdr:to>
      <xdr:col>6</xdr:col>
      <xdr:colOff>50800</xdr:colOff>
      <xdr:row>64</xdr:row>
      <xdr:rowOff>41910</xdr:rowOff>
    </xdr:to>
    <xdr:sp macro="" textlink="">
      <xdr:nvSpPr>
        <xdr:cNvPr id="153" name="円/楕円 152"/>
        <xdr:cNvSpPr/>
      </xdr:nvSpPr>
      <xdr:spPr>
        <a:xfrm>
          <a:off x="4064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26687</xdr:rowOff>
    </xdr:from>
    <xdr:ext cx="736600" cy="259045"/>
    <xdr:sp macro="" textlink="">
      <xdr:nvSpPr>
        <xdr:cNvPr id="154" name="テキスト ボックス 153"/>
        <xdr:cNvSpPr txBox="1"/>
      </xdr:nvSpPr>
      <xdr:spPr>
        <a:xfrm>
          <a:off x="3733800" y="1099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4</xdr:col>
      <xdr:colOff>431800</xdr:colOff>
      <xdr:row>67</xdr:row>
      <xdr:rowOff>61383</xdr:rowOff>
    </xdr:from>
    <xdr:to>
      <xdr:col>4</xdr:col>
      <xdr:colOff>533400</xdr:colOff>
      <xdr:row>67</xdr:row>
      <xdr:rowOff>162983</xdr:rowOff>
    </xdr:to>
    <xdr:sp macro="" textlink="">
      <xdr:nvSpPr>
        <xdr:cNvPr id="155" name="円/楕円 154"/>
        <xdr:cNvSpPr/>
      </xdr:nvSpPr>
      <xdr:spPr>
        <a:xfrm>
          <a:off x="3175000" y="1154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147760</xdr:rowOff>
    </xdr:from>
    <xdr:ext cx="762000" cy="259045"/>
    <xdr:sp macro="" textlink="">
      <xdr:nvSpPr>
        <xdr:cNvPr id="156" name="テキスト ボックス 155"/>
        <xdr:cNvSpPr txBox="1"/>
      </xdr:nvSpPr>
      <xdr:spPr>
        <a:xfrm>
          <a:off x="2844800" y="1163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125306</xdr:rowOff>
    </xdr:from>
    <xdr:to>
      <xdr:col>3</xdr:col>
      <xdr:colOff>330200</xdr:colOff>
      <xdr:row>65</xdr:row>
      <xdr:rowOff>55456</xdr:rowOff>
    </xdr:to>
    <xdr:sp macro="" textlink="">
      <xdr:nvSpPr>
        <xdr:cNvPr id="157" name="円/楕円 156"/>
        <xdr:cNvSpPr/>
      </xdr:nvSpPr>
      <xdr:spPr>
        <a:xfrm>
          <a:off x="2286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40233</xdr:rowOff>
    </xdr:from>
    <xdr:ext cx="762000" cy="259045"/>
    <xdr:sp macro="" textlink="">
      <xdr:nvSpPr>
        <xdr:cNvPr id="158" name="テキスト ボックス 157"/>
        <xdr:cNvSpPr txBox="1"/>
      </xdr:nvSpPr>
      <xdr:spPr>
        <a:xfrm>
          <a:off x="1955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xdr:col>
      <xdr:colOff>25400</xdr:colOff>
      <xdr:row>67</xdr:row>
      <xdr:rowOff>69427</xdr:rowOff>
    </xdr:from>
    <xdr:to>
      <xdr:col>2</xdr:col>
      <xdr:colOff>127000</xdr:colOff>
      <xdr:row>67</xdr:row>
      <xdr:rowOff>171027</xdr:rowOff>
    </xdr:to>
    <xdr:sp macro="" textlink="">
      <xdr:nvSpPr>
        <xdr:cNvPr id="159" name="円/楕円 158"/>
        <xdr:cNvSpPr/>
      </xdr:nvSpPr>
      <xdr:spPr>
        <a:xfrm>
          <a:off x="1397000" y="1155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67</xdr:row>
      <xdr:rowOff>155804</xdr:rowOff>
    </xdr:from>
    <xdr:ext cx="762000" cy="259045"/>
    <xdr:sp macro="" textlink="">
      <xdr:nvSpPr>
        <xdr:cNvPr id="160" name="テキスト ボックス 159"/>
        <xdr:cNvSpPr txBox="1"/>
      </xdr:nvSpPr>
      <xdr:spPr>
        <a:xfrm>
          <a:off x="1066800" y="1164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[119,888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137,374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職員の退職などにより人件費が減となる一方、</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各種委託業務の増に伴</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い</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物件費</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人口</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人当たりの決算額としては</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6,852</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円の増額となったが、県平均と比較し大きく下回っており、類似団体中</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6</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位となった。</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152287</xdr:rowOff>
    </xdr:from>
    <xdr:to>
      <xdr:col>7</xdr:col>
      <xdr:colOff>152400</xdr:colOff>
      <xdr:row>89</xdr:row>
      <xdr:rowOff>56945</xdr:rowOff>
    </xdr:to>
    <xdr:cxnSp macro="">
      <xdr:nvCxnSpPr>
        <xdr:cNvPr id="188" name="直線コネクタ 187"/>
        <xdr:cNvCxnSpPr/>
      </xdr:nvCxnSpPr>
      <xdr:spPr>
        <a:xfrm flipV="1">
          <a:off x="4953000" y="13868287"/>
          <a:ext cx="0" cy="14477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29022</xdr:rowOff>
    </xdr:from>
    <xdr:ext cx="762000" cy="259045"/>
    <xdr:sp macro="" textlink="">
      <xdr:nvSpPr>
        <xdr:cNvPr id="189" name="人件費・物件費等の状況最小値テキスト"/>
        <xdr:cNvSpPr txBox="1"/>
      </xdr:nvSpPr>
      <xdr:spPr>
        <a:xfrm>
          <a:off x="5041900" y="1528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397,326</a:t>
          </a:r>
          <a:endParaRPr kumimoji="1" lang="ja-JP" altLang="en-US" sz="1000" b="1">
            <a:latin typeface="ＭＳ Ｐゴシック"/>
          </a:endParaRPr>
        </a:p>
      </xdr:txBody>
    </xdr:sp>
    <xdr:clientData/>
  </xdr:oneCellAnchor>
  <xdr:twoCellAnchor>
    <xdr:from>
      <xdr:col>7</xdr:col>
      <xdr:colOff>63500</xdr:colOff>
      <xdr:row>89</xdr:row>
      <xdr:rowOff>56945</xdr:rowOff>
    </xdr:from>
    <xdr:to>
      <xdr:col>7</xdr:col>
      <xdr:colOff>241300</xdr:colOff>
      <xdr:row>89</xdr:row>
      <xdr:rowOff>56945</xdr:rowOff>
    </xdr:to>
    <xdr:cxnSp macro="">
      <xdr:nvCxnSpPr>
        <xdr:cNvPr id="190" name="直線コネクタ 189"/>
        <xdr:cNvCxnSpPr/>
      </xdr:nvCxnSpPr>
      <xdr:spPr>
        <a:xfrm>
          <a:off x="4864100" y="15315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67214</xdr:rowOff>
    </xdr:from>
    <xdr:ext cx="762000" cy="259045"/>
    <xdr:sp macro="" textlink="">
      <xdr:nvSpPr>
        <xdr:cNvPr id="191" name="人件費・物件費等の状況最大値テキスト"/>
        <xdr:cNvSpPr txBox="1"/>
      </xdr:nvSpPr>
      <xdr:spPr>
        <a:xfrm>
          <a:off x="5041900" y="13611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97,345</a:t>
          </a:r>
          <a:endParaRPr kumimoji="1" lang="ja-JP" altLang="en-US" sz="1000" b="1">
            <a:latin typeface="ＭＳ Ｐゴシック"/>
          </a:endParaRPr>
        </a:p>
      </xdr:txBody>
    </xdr:sp>
    <xdr:clientData/>
  </xdr:oneCellAnchor>
  <xdr:twoCellAnchor>
    <xdr:from>
      <xdr:col>7</xdr:col>
      <xdr:colOff>63500</xdr:colOff>
      <xdr:row>80</xdr:row>
      <xdr:rowOff>152287</xdr:rowOff>
    </xdr:from>
    <xdr:to>
      <xdr:col>7</xdr:col>
      <xdr:colOff>241300</xdr:colOff>
      <xdr:row>80</xdr:row>
      <xdr:rowOff>152287</xdr:rowOff>
    </xdr:to>
    <xdr:cxnSp macro="">
      <xdr:nvCxnSpPr>
        <xdr:cNvPr id="192" name="直線コネクタ 191"/>
        <xdr:cNvCxnSpPr/>
      </xdr:nvCxnSpPr>
      <xdr:spPr>
        <a:xfrm>
          <a:off x="4864100" y="13868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56562</xdr:rowOff>
    </xdr:from>
    <xdr:to>
      <xdr:col>7</xdr:col>
      <xdr:colOff>152400</xdr:colOff>
      <xdr:row>81</xdr:row>
      <xdr:rowOff>89630</xdr:rowOff>
    </xdr:to>
    <xdr:cxnSp macro="">
      <xdr:nvCxnSpPr>
        <xdr:cNvPr id="193" name="直線コネクタ 192"/>
        <xdr:cNvCxnSpPr/>
      </xdr:nvCxnSpPr>
      <xdr:spPr>
        <a:xfrm>
          <a:off x="4114800" y="13944012"/>
          <a:ext cx="838200" cy="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113681</xdr:rowOff>
    </xdr:from>
    <xdr:ext cx="762000" cy="259045"/>
    <xdr:sp macro="" textlink="">
      <xdr:nvSpPr>
        <xdr:cNvPr id="194" name="人件費・物件費等の状況平均値テキスト"/>
        <xdr:cNvSpPr txBox="1"/>
      </xdr:nvSpPr>
      <xdr:spPr>
        <a:xfrm>
          <a:off x="5041900" y="14001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141604</xdr:rowOff>
    </xdr:from>
    <xdr:to>
      <xdr:col>7</xdr:col>
      <xdr:colOff>203200</xdr:colOff>
      <xdr:row>82</xdr:row>
      <xdr:rowOff>71754</xdr:rowOff>
    </xdr:to>
    <xdr:sp macro="" textlink="">
      <xdr:nvSpPr>
        <xdr:cNvPr id="195" name="フローチャート : 判断 194"/>
        <xdr:cNvSpPr/>
      </xdr:nvSpPr>
      <xdr:spPr>
        <a:xfrm>
          <a:off x="49022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54790</xdr:rowOff>
    </xdr:from>
    <xdr:to>
      <xdr:col>6</xdr:col>
      <xdr:colOff>0</xdr:colOff>
      <xdr:row>81</xdr:row>
      <xdr:rowOff>56562</xdr:rowOff>
    </xdr:to>
    <xdr:cxnSp macro="">
      <xdr:nvCxnSpPr>
        <xdr:cNvPr id="196" name="直線コネクタ 195"/>
        <xdr:cNvCxnSpPr/>
      </xdr:nvCxnSpPr>
      <xdr:spPr>
        <a:xfrm>
          <a:off x="3225800" y="13942240"/>
          <a:ext cx="889000" cy="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23120</xdr:rowOff>
    </xdr:from>
    <xdr:to>
      <xdr:col>6</xdr:col>
      <xdr:colOff>50800</xdr:colOff>
      <xdr:row>82</xdr:row>
      <xdr:rowOff>124720</xdr:rowOff>
    </xdr:to>
    <xdr:sp macro="" textlink="">
      <xdr:nvSpPr>
        <xdr:cNvPr id="197" name="フローチャート : 判断 196"/>
        <xdr:cNvSpPr/>
      </xdr:nvSpPr>
      <xdr:spPr>
        <a:xfrm>
          <a:off x="4064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109497</xdr:rowOff>
    </xdr:from>
    <xdr:ext cx="736600" cy="259045"/>
    <xdr:sp macro="" textlink="">
      <xdr:nvSpPr>
        <xdr:cNvPr id="198" name="テキスト ボックス 197"/>
        <xdr:cNvSpPr txBox="1"/>
      </xdr:nvSpPr>
      <xdr:spPr>
        <a:xfrm>
          <a:off x="3733800" y="14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54790</xdr:rowOff>
    </xdr:from>
    <xdr:to>
      <xdr:col>4</xdr:col>
      <xdr:colOff>482600</xdr:colOff>
      <xdr:row>81</xdr:row>
      <xdr:rowOff>78636</xdr:rowOff>
    </xdr:to>
    <xdr:cxnSp macro="">
      <xdr:nvCxnSpPr>
        <xdr:cNvPr id="199" name="直線コネクタ 198"/>
        <xdr:cNvCxnSpPr/>
      </xdr:nvCxnSpPr>
      <xdr:spPr>
        <a:xfrm flipV="1">
          <a:off x="2336800" y="13942240"/>
          <a:ext cx="889000" cy="23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380</xdr:rowOff>
    </xdr:from>
    <xdr:to>
      <xdr:col>4</xdr:col>
      <xdr:colOff>533400</xdr:colOff>
      <xdr:row>82</xdr:row>
      <xdr:rowOff>101980</xdr:rowOff>
    </xdr:to>
    <xdr:sp macro="" textlink="">
      <xdr:nvSpPr>
        <xdr:cNvPr id="200" name="フローチャート : 判断 199"/>
        <xdr:cNvSpPr/>
      </xdr:nvSpPr>
      <xdr:spPr>
        <a:xfrm>
          <a:off x="3175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86757</xdr:rowOff>
    </xdr:from>
    <xdr:ext cx="762000" cy="259045"/>
    <xdr:sp macro="" textlink="">
      <xdr:nvSpPr>
        <xdr:cNvPr id="201" name="テキスト ボックス 200"/>
        <xdr:cNvSpPr txBox="1"/>
      </xdr:nvSpPr>
      <xdr:spPr>
        <a:xfrm>
          <a:off x="2844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78636</xdr:rowOff>
    </xdr:from>
    <xdr:to>
      <xdr:col>3</xdr:col>
      <xdr:colOff>279400</xdr:colOff>
      <xdr:row>83</xdr:row>
      <xdr:rowOff>28626</xdr:rowOff>
    </xdr:to>
    <xdr:cxnSp macro="">
      <xdr:nvCxnSpPr>
        <xdr:cNvPr id="202" name="直線コネクタ 201"/>
        <xdr:cNvCxnSpPr/>
      </xdr:nvCxnSpPr>
      <xdr:spPr>
        <a:xfrm flipV="1">
          <a:off x="1447800" y="13966086"/>
          <a:ext cx="889000" cy="29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9356</xdr:rowOff>
    </xdr:from>
    <xdr:to>
      <xdr:col>3</xdr:col>
      <xdr:colOff>330200</xdr:colOff>
      <xdr:row>82</xdr:row>
      <xdr:rowOff>110956</xdr:rowOff>
    </xdr:to>
    <xdr:sp macro="" textlink="">
      <xdr:nvSpPr>
        <xdr:cNvPr id="203" name="フローチャート : 判断 202"/>
        <xdr:cNvSpPr/>
      </xdr:nvSpPr>
      <xdr:spPr>
        <a:xfrm>
          <a:off x="2286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95733</xdr:rowOff>
    </xdr:from>
    <xdr:ext cx="762000" cy="259045"/>
    <xdr:sp macro="" textlink="">
      <xdr:nvSpPr>
        <xdr:cNvPr id="204" name="テキスト ボックス 203"/>
        <xdr:cNvSpPr txBox="1"/>
      </xdr:nvSpPr>
      <xdr:spPr>
        <a:xfrm>
          <a:off x="1955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46467</xdr:rowOff>
    </xdr:from>
    <xdr:to>
      <xdr:col>2</xdr:col>
      <xdr:colOff>127000</xdr:colOff>
      <xdr:row>82</xdr:row>
      <xdr:rowOff>148067</xdr:rowOff>
    </xdr:to>
    <xdr:sp macro="" textlink="">
      <xdr:nvSpPr>
        <xdr:cNvPr id="205" name="フローチャート : 判断 204"/>
        <xdr:cNvSpPr/>
      </xdr:nvSpPr>
      <xdr:spPr>
        <a:xfrm>
          <a:off x="1397000" y="1410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158244</xdr:rowOff>
    </xdr:from>
    <xdr:ext cx="762000" cy="259045"/>
    <xdr:sp macro="" textlink="">
      <xdr:nvSpPr>
        <xdr:cNvPr id="206" name="テキスト ボックス 205"/>
        <xdr:cNvSpPr txBox="1"/>
      </xdr:nvSpPr>
      <xdr:spPr>
        <a:xfrm>
          <a:off x="1066800" y="138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38830</xdr:rowOff>
    </xdr:from>
    <xdr:to>
      <xdr:col>7</xdr:col>
      <xdr:colOff>203200</xdr:colOff>
      <xdr:row>81</xdr:row>
      <xdr:rowOff>140430</xdr:rowOff>
    </xdr:to>
    <xdr:sp macro="" textlink="">
      <xdr:nvSpPr>
        <xdr:cNvPr id="212" name="円/楕円 211"/>
        <xdr:cNvSpPr/>
      </xdr:nvSpPr>
      <xdr:spPr>
        <a:xfrm>
          <a:off x="4902200" y="1392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131557</xdr:rowOff>
    </xdr:from>
    <xdr:ext cx="762000" cy="259045"/>
    <xdr:sp macro="" textlink="">
      <xdr:nvSpPr>
        <xdr:cNvPr id="213" name="人件費・物件費等の状況該当値テキスト"/>
        <xdr:cNvSpPr txBox="1"/>
      </xdr:nvSpPr>
      <xdr:spPr>
        <a:xfrm>
          <a:off x="5041900" y="1384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119,888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5762</xdr:rowOff>
    </xdr:from>
    <xdr:to>
      <xdr:col>6</xdr:col>
      <xdr:colOff>50800</xdr:colOff>
      <xdr:row>81</xdr:row>
      <xdr:rowOff>107362</xdr:rowOff>
    </xdr:to>
    <xdr:sp macro="" textlink="">
      <xdr:nvSpPr>
        <xdr:cNvPr id="214" name="円/楕円 213"/>
        <xdr:cNvSpPr/>
      </xdr:nvSpPr>
      <xdr:spPr>
        <a:xfrm>
          <a:off x="4064000" y="1389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117539</xdr:rowOff>
    </xdr:from>
    <xdr:ext cx="736600" cy="259045"/>
    <xdr:sp macro="" textlink="">
      <xdr:nvSpPr>
        <xdr:cNvPr id="215" name="テキスト ボックス 214"/>
        <xdr:cNvSpPr txBox="1"/>
      </xdr:nvSpPr>
      <xdr:spPr>
        <a:xfrm>
          <a:off x="3733800" y="1366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113,036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3990</xdr:rowOff>
    </xdr:from>
    <xdr:to>
      <xdr:col>4</xdr:col>
      <xdr:colOff>533400</xdr:colOff>
      <xdr:row>81</xdr:row>
      <xdr:rowOff>105590</xdr:rowOff>
    </xdr:to>
    <xdr:sp macro="" textlink="">
      <xdr:nvSpPr>
        <xdr:cNvPr id="216" name="円/楕円 215"/>
        <xdr:cNvSpPr/>
      </xdr:nvSpPr>
      <xdr:spPr>
        <a:xfrm>
          <a:off x="3175000" y="1389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115767</xdr:rowOff>
    </xdr:from>
    <xdr:ext cx="762000" cy="259045"/>
    <xdr:sp macro="" textlink="">
      <xdr:nvSpPr>
        <xdr:cNvPr id="217" name="テキスト ボックス 216"/>
        <xdr:cNvSpPr txBox="1"/>
      </xdr:nvSpPr>
      <xdr:spPr>
        <a:xfrm>
          <a:off x="2844800" y="13660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112,669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27836</xdr:rowOff>
    </xdr:from>
    <xdr:to>
      <xdr:col>3</xdr:col>
      <xdr:colOff>330200</xdr:colOff>
      <xdr:row>81</xdr:row>
      <xdr:rowOff>129436</xdr:rowOff>
    </xdr:to>
    <xdr:sp macro="" textlink="">
      <xdr:nvSpPr>
        <xdr:cNvPr id="218" name="円/楕円 217"/>
        <xdr:cNvSpPr/>
      </xdr:nvSpPr>
      <xdr:spPr>
        <a:xfrm>
          <a:off x="2286000" y="1391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139613</xdr:rowOff>
    </xdr:from>
    <xdr:ext cx="762000" cy="259045"/>
    <xdr:sp macro="" textlink="">
      <xdr:nvSpPr>
        <xdr:cNvPr id="219" name="テキスト ボックス 218"/>
        <xdr:cNvSpPr txBox="1"/>
      </xdr:nvSpPr>
      <xdr:spPr>
        <a:xfrm>
          <a:off x="1955800" y="1368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117,610</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149276</xdr:rowOff>
    </xdr:from>
    <xdr:to>
      <xdr:col>2</xdr:col>
      <xdr:colOff>127000</xdr:colOff>
      <xdr:row>83</xdr:row>
      <xdr:rowOff>79426</xdr:rowOff>
    </xdr:to>
    <xdr:sp macro="" textlink="">
      <xdr:nvSpPr>
        <xdr:cNvPr id="220" name="円/楕円 219"/>
        <xdr:cNvSpPr/>
      </xdr:nvSpPr>
      <xdr:spPr>
        <a:xfrm>
          <a:off x="1397000" y="1420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64203</xdr:rowOff>
    </xdr:from>
    <xdr:ext cx="762000" cy="259045"/>
    <xdr:sp macro="" textlink="">
      <xdr:nvSpPr>
        <xdr:cNvPr id="221" name="テキスト ボックス 220"/>
        <xdr:cNvSpPr txBox="1"/>
      </xdr:nvSpPr>
      <xdr:spPr>
        <a:xfrm>
          <a:off x="1066800" y="14294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178,300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職員の採用や退職などに伴い、ラスパイレス指数が</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1.1</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ポイント増となったが、全国市平均よりは低い数値となり</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、今後も適正な給与水準の維持に努める。</a:t>
          </a:r>
          <a:endPar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88</xdr:row>
      <xdr:rowOff>107245</xdr:rowOff>
    </xdr:to>
    <xdr:cxnSp macro="">
      <xdr:nvCxnSpPr>
        <xdr:cNvPr id="250" name="直線コネクタ 249"/>
        <xdr:cNvCxnSpPr/>
      </xdr:nvCxnSpPr>
      <xdr:spPr>
        <a:xfrm flipV="1">
          <a:off x="17018000" y="13720234"/>
          <a:ext cx="0" cy="14746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79322</xdr:rowOff>
    </xdr:from>
    <xdr:ext cx="762000" cy="259045"/>
    <xdr:sp macro="" textlink="">
      <xdr:nvSpPr>
        <xdr:cNvPr id="251"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103.4</a:t>
          </a:r>
          <a:endParaRPr kumimoji="1" lang="ja-JP" altLang="en-US" sz="1000" b="1">
            <a:latin typeface="ＭＳ Ｐゴシック"/>
          </a:endParaRPr>
        </a:p>
      </xdr:txBody>
    </xdr:sp>
    <xdr:clientData/>
  </xdr:oneCellAnchor>
  <xdr:twoCellAnchor>
    <xdr:from>
      <xdr:col>24</xdr:col>
      <xdr:colOff>469900</xdr:colOff>
      <xdr:row>88</xdr:row>
      <xdr:rowOff>107245</xdr:rowOff>
    </xdr:from>
    <xdr:to>
      <xdr:col>24</xdr:col>
      <xdr:colOff>647700</xdr:colOff>
      <xdr:row>88</xdr:row>
      <xdr:rowOff>107245</xdr:rowOff>
    </xdr:to>
    <xdr:cxnSp macro="">
      <xdr:nvCxnSpPr>
        <xdr:cNvPr id="252" name="直線コネクタ 251"/>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3"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4" name="直線コネクタ 253"/>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66322</xdr:rowOff>
    </xdr:from>
    <xdr:to>
      <xdr:col>24</xdr:col>
      <xdr:colOff>558800</xdr:colOff>
      <xdr:row>84</xdr:row>
      <xdr:rowOff>42334</xdr:rowOff>
    </xdr:to>
    <xdr:cxnSp macro="">
      <xdr:nvCxnSpPr>
        <xdr:cNvPr id="255" name="直線コネクタ 254"/>
        <xdr:cNvCxnSpPr/>
      </xdr:nvCxnSpPr>
      <xdr:spPr>
        <a:xfrm>
          <a:off x="16179800" y="14296672"/>
          <a:ext cx="838200" cy="14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152699</xdr:rowOff>
    </xdr:from>
    <xdr:ext cx="762000" cy="259045"/>
    <xdr:sp macro="" textlink="">
      <xdr:nvSpPr>
        <xdr:cNvPr id="256" name="給与水準   （国との比較）平均値テキスト"/>
        <xdr:cNvSpPr txBox="1"/>
      </xdr:nvSpPr>
      <xdr:spPr>
        <a:xfrm>
          <a:off x="17106900" y="142115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136172</xdr:rowOff>
    </xdr:from>
    <xdr:to>
      <xdr:col>24</xdr:col>
      <xdr:colOff>609600</xdr:colOff>
      <xdr:row>84</xdr:row>
      <xdr:rowOff>66322</xdr:rowOff>
    </xdr:to>
    <xdr:sp macro="" textlink="">
      <xdr:nvSpPr>
        <xdr:cNvPr id="257" name="フローチャート : 判断 256"/>
        <xdr:cNvSpPr/>
      </xdr:nvSpPr>
      <xdr:spPr>
        <a:xfrm>
          <a:off x="169672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157339</xdr:rowOff>
    </xdr:from>
    <xdr:to>
      <xdr:col>23</xdr:col>
      <xdr:colOff>406400</xdr:colOff>
      <xdr:row>83</xdr:row>
      <xdr:rowOff>66322</xdr:rowOff>
    </xdr:to>
    <xdr:cxnSp macro="">
      <xdr:nvCxnSpPr>
        <xdr:cNvPr id="258" name="直線コネクタ 257"/>
        <xdr:cNvCxnSpPr/>
      </xdr:nvCxnSpPr>
      <xdr:spPr>
        <a:xfrm>
          <a:off x="15290800" y="1421623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55739</xdr:rowOff>
    </xdr:from>
    <xdr:to>
      <xdr:col>23</xdr:col>
      <xdr:colOff>457200</xdr:colOff>
      <xdr:row>83</xdr:row>
      <xdr:rowOff>157339</xdr:rowOff>
    </xdr:to>
    <xdr:sp macro="" textlink="">
      <xdr:nvSpPr>
        <xdr:cNvPr id="259" name="フローチャート : 判断 258"/>
        <xdr:cNvSpPr/>
      </xdr:nvSpPr>
      <xdr:spPr>
        <a:xfrm>
          <a:off x="16129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142116</xdr:rowOff>
    </xdr:from>
    <xdr:ext cx="736600" cy="259045"/>
    <xdr:sp macro="" textlink="">
      <xdr:nvSpPr>
        <xdr:cNvPr id="260" name="テキスト ボックス 259"/>
        <xdr:cNvSpPr txBox="1"/>
      </xdr:nvSpPr>
      <xdr:spPr>
        <a:xfrm>
          <a:off x="15798800" y="14372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157339</xdr:rowOff>
    </xdr:from>
    <xdr:to>
      <xdr:col>22</xdr:col>
      <xdr:colOff>203200</xdr:colOff>
      <xdr:row>90</xdr:row>
      <xdr:rowOff>45861</xdr:rowOff>
    </xdr:to>
    <xdr:cxnSp macro="">
      <xdr:nvCxnSpPr>
        <xdr:cNvPr id="261" name="直線コネクタ 260"/>
        <xdr:cNvCxnSpPr/>
      </xdr:nvCxnSpPr>
      <xdr:spPr>
        <a:xfrm flipV="1">
          <a:off x="14401800" y="14216239"/>
          <a:ext cx="889000" cy="1260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28928</xdr:rowOff>
    </xdr:from>
    <xdr:to>
      <xdr:col>22</xdr:col>
      <xdr:colOff>254000</xdr:colOff>
      <xdr:row>83</xdr:row>
      <xdr:rowOff>130528</xdr:rowOff>
    </xdr:to>
    <xdr:sp macro="" textlink="">
      <xdr:nvSpPr>
        <xdr:cNvPr id="262" name="フローチャート : 判断 261"/>
        <xdr:cNvSpPr/>
      </xdr:nvSpPr>
      <xdr:spPr>
        <a:xfrm>
          <a:off x="15240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115305</xdr:rowOff>
    </xdr:from>
    <xdr:ext cx="762000" cy="259045"/>
    <xdr:sp macro="" textlink="">
      <xdr:nvSpPr>
        <xdr:cNvPr id="263" name="テキスト ボックス 262"/>
        <xdr:cNvSpPr txBox="1"/>
      </xdr:nvSpPr>
      <xdr:spPr>
        <a:xfrm>
          <a:off x="14909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83255</xdr:rowOff>
    </xdr:from>
    <xdr:to>
      <xdr:col>21</xdr:col>
      <xdr:colOff>0</xdr:colOff>
      <xdr:row>90</xdr:row>
      <xdr:rowOff>45861</xdr:rowOff>
    </xdr:to>
    <xdr:cxnSp macro="">
      <xdr:nvCxnSpPr>
        <xdr:cNvPr id="264" name="直線コネクタ 263"/>
        <xdr:cNvCxnSpPr/>
      </xdr:nvCxnSpPr>
      <xdr:spPr>
        <a:xfrm>
          <a:off x="13512800" y="15342305"/>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45861</xdr:rowOff>
    </xdr:from>
    <xdr:to>
      <xdr:col>21</xdr:col>
      <xdr:colOff>50800</xdr:colOff>
      <xdr:row>89</xdr:row>
      <xdr:rowOff>147461</xdr:rowOff>
    </xdr:to>
    <xdr:sp macro="" textlink="">
      <xdr:nvSpPr>
        <xdr:cNvPr id="265" name="フローチャート : 判断 264"/>
        <xdr:cNvSpPr/>
      </xdr:nvSpPr>
      <xdr:spPr>
        <a:xfrm>
          <a:off x="14351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157638</xdr:rowOff>
    </xdr:from>
    <xdr:ext cx="762000" cy="259045"/>
    <xdr:sp macro="" textlink="">
      <xdr:nvSpPr>
        <xdr:cNvPr id="266" name="テキスト ボックス 265"/>
        <xdr:cNvSpPr txBox="1"/>
      </xdr:nvSpPr>
      <xdr:spPr>
        <a:xfrm>
          <a:off x="14020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59266</xdr:rowOff>
    </xdr:from>
    <xdr:to>
      <xdr:col>19</xdr:col>
      <xdr:colOff>533400</xdr:colOff>
      <xdr:row>89</xdr:row>
      <xdr:rowOff>160866</xdr:rowOff>
    </xdr:to>
    <xdr:sp macro="" textlink="">
      <xdr:nvSpPr>
        <xdr:cNvPr id="267" name="フローチャート : 判断 266"/>
        <xdr:cNvSpPr/>
      </xdr:nvSpPr>
      <xdr:spPr>
        <a:xfrm>
          <a:off x="13462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145643</xdr:rowOff>
    </xdr:from>
    <xdr:ext cx="762000" cy="259045"/>
    <xdr:sp macro="" textlink="">
      <xdr:nvSpPr>
        <xdr:cNvPr id="268" name="テキスト ボックス 267"/>
        <xdr:cNvSpPr txBox="1"/>
      </xdr:nvSpPr>
      <xdr:spPr>
        <a:xfrm>
          <a:off x="13131800" y="1540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83</xdr:row>
      <xdr:rowOff>162984</xdr:rowOff>
    </xdr:from>
    <xdr:to>
      <xdr:col>24</xdr:col>
      <xdr:colOff>609600</xdr:colOff>
      <xdr:row>84</xdr:row>
      <xdr:rowOff>93134</xdr:rowOff>
    </xdr:to>
    <xdr:sp macro="" textlink="">
      <xdr:nvSpPr>
        <xdr:cNvPr id="274" name="円/楕円 273"/>
        <xdr:cNvSpPr/>
      </xdr:nvSpPr>
      <xdr:spPr>
        <a:xfrm>
          <a:off x="16967200" y="1439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135061</xdr:rowOff>
    </xdr:from>
    <xdr:ext cx="762000" cy="259045"/>
    <xdr:sp macro="" textlink="">
      <xdr:nvSpPr>
        <xdr:cNvPr id="275" name="給与水準   （国との比較）該当値テキスト"/>
        <xdr:cNvSpPr txBox="1"/>
      </xdr:nvSpPr>
      <xdr:spPr>
        <a:xfrm>
          <a:off x="17106900" y="14365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15522</xdr:rowOff>
    </xdr:from>
    <xdr:to>
      <xdr:col>23</xdr:col>
      <xdr:colOff>457200</xdr:colOff>
      <xdr:row>83</xdr:row>
      <xdr:rowOff>117122</xdr:rowOff>
    </xdr:to>
    <xdr:sp macro="" textlink="">
      <xdr:nvSpPr>
        <xdr:cNvPr id="276" name="円/楕円 275"/>
        <xdr:cNvSpPr/>
      </xdr:nvSpPr>
      <xdr:spPr>
        <a:xfrm>
          <a:off x="16129000" y="1424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127299</xdr:rowOff>
    </xdr:from>
    <xdr:ext cx="736600" cy="259045"/>
    <xdr:sp macro="" textlink="">
      <xdr:nvSpPr>
        <xdr:cNvPr id="277" name="テキスト ボックス 276"/>
        <xdr:cNvSpPr txBox="1"/>
      </xdr:nvSpPr>
      <xdr:spPr>
        <a:xfrm>
          <a:off x="15798800" y="14014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106539</xdr:rowOff>
    </xdr:from>
    <xdr:to>
      <xdr:col>22</xdr:col>
      <xdr:colOff>254000</xdr:colOff>
      <xdr:row>83</xdr:row>
      <xdr:rowOff>36689</xdr:rowOff>
    </xdr:to>
    <xdr:sp macro="" textlink="">
      <xdr:nvSpPr>
        <xdr:cNvPr id="278" name="円/楕円 277"/>
        <xdr:cNvSpPr/>
      </xdr:nvSpPr>
      <xdr:spPr>
        <a:xfrm>
          <a:off x="15240000" y="1416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46866</xdr:rowOff>
    </xdr:from>
    <xdr:ext cx="762000" cy="259045"/>
    <xdr:sp macro="" textlink="">
      <xdr:nvSpPr>
        <xdr:cNvPr id="279" name="テキスト ボックス 278"/>
        <xdr:cNvSpPr txBox="1"/>
      </xdr:nvSpPr>
      <xdr:spPr>
        <a:xfrm>
          <a:off x="14909800" y="1393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166511</xdr:rowOff>
    </xdr:from>
    <xdr:to>
      <xdr:col>21</xdr:col>
      <xdr:colOff>50800</xdr:colOff>
      <xdr:row>90</xdr:row>
      <xdr:rowOff>96661</xdr:rowOff>
    </xdr:to>
    <xdr:sp macro="" textlink="">
      <xdr:nvSpPr>
        <xdr:cNvPr id="280" name="円/楕円 279"/>
        <xdr:cNvSpPr/>
      </xdr:nvSpPr>
      <xdr:spPr>
        <a:xfrm>
          <a:off x="14351000" y="154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81438</xdr:rowOff>
    </xdr:from>
    <xdr:ext cx="762000" cy="259045"/>
    <xdr:sp macro="" textlink="">
      <xdr:nvSpPr>
        <xdr:cNvPr id="281" name="テキスト ボックス 280"/>
        <xdr:cNvSpPr txBox="1"/>
      </xdr:nvSpPr>
      <xdr:spPr>
        <a:xfrm>
          <a:off x="14020800" y="15511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32455</xdr:rowOff>
    </xdr:from>
    <xdr:to>
      <xdr:col>19</xdr:col>
      <xdr:colOff>533400</xdr:colOff>
      <xdr:row>89</xdr:row>
      <xdr:rowOff>134055</xdr:rowOff>
    </xdr:to>
    <xdr:sp macro="" textlink="">
      <xdr:nvSpPr>
        <xdr:cNvPr id="282" name="円/楕円 281"/>
        <xdr:cNvSpPr/>
      </xdr:nvSpPr>
      <xdr:spPr>
        <a:xfrm>
          <a:off x="13462000" y="1529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144232</xdr:rowOff>
    </xdr:from>
    <xdr:ext cx="762000" cy="259045"/>
    <xdr:sp macro="" textlink="">
      <xdr:nvSpPr>
        <xdr:cNvPr id="283" name="テキスト ボックス 282"/>
        <xdr:cNvSpPr txBox="1"/>
      </xdr:nvSpPr>
      <xdr:spPr>
        <a:xfrm>
          <a:off x="13131800" y="15060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職員数定員適正化計画</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平成</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26</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ヵ年計画</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により、新規採用抑制や民間委託の推進により、</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職員数を削減してきたが、東日本大震災などの影響による業務量の増加に伴い、一人当たりが担う業務量も増加している。その多様な行政ニーズに対応できる行財政組織体制を構築したことなどにより、</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前年度より</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0.24</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人</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増加</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したが、ほぼ横ばい</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県平均よりは下回っている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ものの、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全国平均より上回っている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ため、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更なる効率化の促進を図り、簡素で効率的な体制の整備に努</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2236</xdr:rowOff>
    </xdr:from>
    <xdr:to>
      <xdr:col>24</xdr:col>
      <xdr:colOff>558800</xdr:colOff>
      <xdr:row>66</xdr:row>
      <xdr:rowOff>59386</xdr:rowOff>
    </xdr:to>
    <xdr:cxnSp macro="">
      <xdr:nvCxnSpPr>
        <xdr:cNvPr id="310" name="直線コネクタ 309"/>
        <xdr:cNvCxnSpPr/>
      </xdr:nvCxnSpPr>
      <xdr:spPr>
        <a:xfrm flipV="1">
          <a:off x="17018000" y="10289236"/>
          <a:ext cx="0" cy="10858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31463</xdr:rowOff>
    </xdr:from>
    <xdr:ext cx="762000" cy="259045"/>
    <xdr:sp macro="" textlink="">
      <xdr:nvSpPr>
        <xdr:cNvPr id="311" name="定員管理の状況最小値テキスト"/>
        <xdr:cNvSpPr txBox="1"/>
      </xdr:nvSpPr>
      <xdr:spPr>
        <a:xfrm>
          <a:off x="17106900" y="11347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27.02</a:t>
          </a:r>
          <a:endParaRPr kumimoji="1" lang="ja-JP" altLang="en-US" sz="1000" b="1">
            <a:latin typeface="ＭＳ Ｐゴシック"/>
          </a:endParaRPr>
        </a:p>
      </xdr:txBody>
    </xdr:sp>
    <xdr:clientData/>
  </xdr:oneCellAnchor>
  <xdr:twoCellAnchor>
    <xdr:from>
      <xdr:col>24</xdr:col>
      <xdr:colOff>469900</xdr:colOff>
      <xdr:row>66</xdr:row>
      <xdr:rowOff>59386</xdr:rowOff>
    </xdr:from>
    <xdr:to>
      <xdr:col>24</xdr:col>
      <xdr:colOff>647700</xdr:colOff>
      <xdr:row>66</xdr:row>
      <xdr:rowOff>59386</xdr:rowOff>
    </xdr:to>
    <xdr:cxnSp macro="">
      <xdr:nvCxnSpPr>
        <xdr:cNvPr id="312" name="直線コネクタ 311"/>
        <xdr:cNvCxnSpPr/>
      </xdr:nvCxnSpPr>
      <xdr:spPr>
        <a:xfrm>
          <a:off x="16929100" y="1137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88613</xdr:rowOff>
    </xdr:from>
    <xdr:ext cx="762000" cy="259045"/>
    <xdr:sp macro="" textlink="">
      <xdr:nvSpPr>
        <xdr:cNvPr id="313" name="定員管理の状況最大値テキスト"/>
        <xdr:cNvSpPr txBox="1"/>
      </xdr:nvSpPr>
      <xdr:spPr>
        <a:xfrm>
          <a:off x="17106900" y="1003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a:t>
          </a:r>
          <a:endParaRPr kumimoji="1" lang="ja-JP" altLang="en-US" sz="1000" b="1">
            <a:latin typeface="ＭＳ Ｐゴシック"/>
          </a:endParaRPr>
        </a:p>
      </xdr:txBody>
    </xdr:sp>
    <xdr:clientData/>
  </xdr:oneCellAnchor>
  <xdr:twoCellAnchor>
    <xdr:from>
      <xdr:col>24</xdr:col>
      <xdr:colOff>469900</xdr:colOff>
      <xdr:row>60</xdr:row>
      <xdr:rowOff>2236</xdr:rowOff>
    </xdr:from>
    <xdr:to>
      <xdr:col>24</xdr:col>
      <xdr:colOff>647700</xdr:colOff>
      <xdr:row>60</xdr:row>
      <xdr:rowOff>2236</xdr:rowOff>
    </xdr:to>
    <xdr:cxnSp macro="">
      <xdr:nvCxnSpPr>
        <xdr:cNvPr id="314" name="直線コネクタ 313"/>
        <xdr:cNvCxnSpPr/>
      </xdr:nvCxnSpPr>
      <xdr:spPr>
        <a:xfrm>
          <a:off x="16929100" y="1028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121438</xdr:rowOff>
    </xdr:from>
    <xdr:to>
      <xdr:col>24</xdr:col>
      <xdr:colOff>558800</xdr:colOff>
      <xdr:row>60</xdr:row>
      <xdr:rowOff>133020</xdr:rowOff>
    </xdr:to>
    <xdr:cxnSp macro="">
      <xdr:nvCxnSpPr>
        <xdr:cNvPr id="315" name="直線コネクタ 314"/>
        <xdr:cNvCxnSpPr/>
      </xdr:nvCxnSpPr>
      <xdr:spPr>
        <a:xfrm>
          <a:off x="16179800" y="10408438"/>
          <a:ext cx="838200" cy="11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129582</xdr:rowOff>
    </xdr:from>
    <xdr:ext cx="762000" cy="259045"/>
    <xdr:sp macro="" textlink="">
      <xdr:nvSpPr>
        <xdr:cNvPr id="316" name="定員管理の状況平均値テキスト"/>
        <xdr:cNvSpPr txBox="1"/>
      </xdr:nvSpPr>
      <xdr:spPr>
        <a:xfrm>
          <a:off x="17106900" y="1041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157505</xdr:rowOff>
    </xdr:from>
    <xdr:to>
      <xdr:col>24</xdr:col>
      <xdr:colOff>609600</xdr:colOff>
      <xdr:row>61</xdr:row>
      <xdr:rowOff>87655</xdr:rowOff>
    </xdr:to>
    <xdr:sp macro="" textlink="">
      <xdr:nvSpPr>
        <xdr:cNvPr id="317" name="フローチャート : 判断 316"/>
        <xdr:cNvSpPr/>
      </xdr:nvSpPr>
      <xdr:spPr>
        <a:xfrm>
          <a:off x="169672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121438</xdr:rowOff>
    </xdr:from>
    <xdr:to>
      <xdr:col>23</xdr:col>
      <xdr:colOff>406400</xdr:colOff>
      <xdr:row>60</xdr:row>
      <xdr:rowOff>125781</xdr:rowOff>
    </xdr:to>
    <xdr:cxnSp macro="">
      <xdr:nvCxnSpPr>
        <xdr:cNvPr id="318" name="直線コネクタ 317"/>
        <xdr:cNvCxnSpPr/>
      </xdr:nvCxnSpPr>
      <xdr:spPr>
        <a:xfrm flipV="1">
          <a:off x="15290800" y="104084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15011</xdr:rowOff>
    </xdr:from>
    <xdr:to>
      <xdr:col>23</xdr:col>
      <xdr:colOff>457200</xdr:colOff>
      <xdr:row>61</xdr:row>
      <xdr:rowOff>116611</xdr:rowOff>
    </xdr:to>
    <xdr:sp macro="" textlink="">
      <xdr:nvSpPr>
        <xdr:cNvPr id="319" name="フローチャート : 判断 318"/>
        <xdr:cNvSpPr/>
      </xdr:nvSpPr>
      <xdr:spPr>
        <a:xfrm>
          <a:off x="16129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101388</xdr:rowOff>
    </xdr:from>
    <xdr:ext cx="736600" cy="259045"/>
    <xdr:sp macro="" textlink="">
      <xdr:nvSpPr>
        <xdr:cNvPr id="320" name="テキスト ボックス 319"/>
        <xdr:cNvSpPr txBox="1"/>
      </xdr:nvSpPr>
      <xdr:spPr>
        <a:xfrm>
          <a:off x="15798800" y="10559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125781</xdr:rowOff>
    </xdr:from>
    <xdr:to>
      <xdr:col>22</xdr:col>
      <xdr:colOff>203200</xdr:colOff>
      <xdr:row>60</xdr:row>
      <xdr:rowOff>131572</xdr:rowOff>
    </xdr:to>
    <xdr:cxnSp macro="">
      <xdr:nvCxnSpPr>
        <xdr:cNvPr id="321" name="直線コネクタ 320"/>
        <xdr:cNvCxnSpPr/>
      </xdr:nvCxnSpPr>
      <xdr:spPr>
        <a:xfrm flipV="1">
          <a:off x="14401800" y="10412781"/>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13564</xdr:rowOff>
    </xdr:from>
    <xdr:to>
      <xdr:col>22</xdr:col>
      <xdr:colOff>254000</xdr:colOff>
      <xdr:row>61</xdr:row>
      <xdr:rowOff>115164</xdr:rowOff>
    </xdr:to>
    <xdr:sp macro="" textlink="">
      <xdr:nvSpPr>
        <xdr:cNvPr id="322" name="フローチャート : 判断 321"/>
        <xdr:cNvSpPr/>
      </xdr:nvSpPr>
      <xdr:spPr>
        <a:xfrm>
          <a:off x="15240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99941</xdr:rowOff>
    </xdr:from>
    <xdr:ext cx="762000" cy="259045"/>
    <xdr:sp macro="" textlink="">
      <xdr:nvSpPr>
        <xdr:cNvPr id="323" name="テキスト ボックス 322"/>
        <xdr:cNvSpPr txBox="1"/>
      </xdr:nvSpPr>
      <xdr:spPr>
        <a:xfrm>
          <a:off x="14909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131572</xdr:rowOff>
    </xdr:from>
    <xdr:to>
      <xdr:col>21</xdr:col>
      <xdr:colOff>0</xdr:colOff>
      <xdr:row>60</xdr:row>
      <xdr:rowOff>136881</xdr:rowOff>
    </xdr:to>
    <xdr:cxnSp macro="">
      <xdr:nvCxnSpPr>
        <xdr:cNvPr id="324" name="直線コネクタ 323"/>
        <xdr:cNvCxnSpPr/>
      </xdr:nvCxnSpPr>
      <xdr:spPr>
        <a:xfrm flipV="1">
          <a:off x="13512800" y="10418572"/>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15494</xdr:rowOff>
    </xdr:from>
    <xdr:to>
      <xdr:col>21</xdr:col>
      <xdr:colOff>50800</xdr:colOff>
      <xdr:row>61</xdr:row>
      <xdr:rowOff>117094</xdr:rowOff>
    </xdr:to>
    <xdr:sp macro="" textlink="">
      <xdr:nvSpPr>
        <xdr:cNvPr id="325" name="フローチャート : 判断 324"/>
        <xdr:cNvSpPr/>
      </xdr:nvSpPr>
      <xdr:spPr>
        <a:xfrm>
          <a:off x="14351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101871</xdr:rowOff>
    </xdr:from>
    <xdr:ext cx="762000" cy="259045"/>
    <xdr:sp macro="" textlink="">
      <xdr:nvSpPr>
        <xdr:cNvPr id="326" name="テキスト ボックス 325"/>
        <xdr:cNvSpPr txBox="1"/>
      </xdr:nvSpPr>
      <xdr:spPr>
        <a:xfrm>
          <a:off x="14020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19355</xdr:rowOff>
    </xdr:from>
    <xdr:to>
      <xdr:col>19</xdr:col>
      <xdr:colOff>533400</xdr:colOff>
      <xdr:row>61</xdr:row>
      <xdr:rowOff>120955</xdr:rowOff>
    </xdr:to>
    <xdr:sp macro="" textlink="">
      <xdr:nvSpPr>
        <xdr:cNvPr id="327" name="フローチャート : 判断 326"/>
        <xdr:cNvSpPr/>
      </xdr:nvSpPr>
      <xdr:spPr>
        <a:xfrm>
          <a:off x="13462000" y="104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105732</xdr:rowOff>
    </xdr:from>
    <xdr:ext cx="762000" cy="259045"/>
    <xdr:sp macro="" textlink="">
      <xdr:nvSpPr>
        <xdr:cNvPr id="328" name="テキスト ボックス 327"/>
        <xdr:cNvSpPr txBox="1"/>
      </xdr:nvSpPr>
      <xdr:spPr>
        <a:xfrm>
          <a:off x="13131800" y="1056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82220</xdr:rowOff>
    </xdr:from>
    <xdr:to>
      <xdr:col>24</xdr:col>
      <xdr:colOff>609600</xdr:colOff>
      <xdr:row>61</xdr:row>
      <xdr:rowOff>12370</xdr:rowOff>
    </xdr:to>
    <xdr:sp macro="" textlink="">
      <xdr:nvSpPr>
        <xdr:cNvPr id="334" name="円/楕円 333"/>
        <xdr:cNvSpPr/>
      </xdr:nvSpPr>
      <xdr:spPr>
        <a:xfrm>
          <a:off x="16967200" y="1036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98747</xdr:rowOff>
    </xdr:from>
    <xdr:ext cx="762000" cy="259045"/>
    <xdr:sp macro="" textlink="">
      <xdr:nvSpPr>
        <xdr:cNvPr id="335" name="定員管理の状況該当値テキスト"/>
        <xdr:cNvSpPr txBox="1"/>
      </xdr:nvSpPr>
      <xdr:spPr>
        <a:xfrm>
          <a:off x="17106900" y="102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7.23</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70638</xdr:rowOff>
    </xdr:from>
    <xdr:to>
      <xdr:col>23</xdr:col>
      <xdr:colOff>457200</xdr:colOff>
      <xdr:row>61</xdr:row>
      <xdr:rowOff>788</xdr:rowOff>
    </xdr:to>
    <xdr:sp macro="" textlink="">
      <xdr:nvSpPr>
        <xdr:cNvPr id="336" name="円/楕円 335"/>
        <xdr:cNvSpPr/>
      </xdr:nvSpPr>
      <xdr:spPr>
        <a:xfrm>
          <a:off x="16129000" y="103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10965</xdr:rowOff>
    </xdr:from>
    <xdr:ext cx="736600" cy="259045"/>
    <xdr:sp macro="" textlink="">
      <xdr:nvSpPr>
        <xdr:cNvPr id="337" name="テキスト ボックス 336"/>
        <xdr:cNvSpPr txBox="1"/>
      </xdr:nvSpPr>
      <xdr:spPr>
        <a:xfrm>
          <a:off x="15798800" y="10126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74981</xdr:rowOff>
    </xdr:from>
    <xdr:to>
      <xdr:col>22</xdr:col>
      <xdr:colOff>254000</xdr:colOff>
      <xdr:row>61</xdr:row>
      <xdr:rowOff>5131</xdr:rowOff>
    </xdr:to>
    <xdr:sp macro="" textlink="">
      <xdr:nvSpPr>
        <xdr:cNvPr id="338" name="円/楕円 337"/>
        <xdr:cNvSpPr/>
      </xdr:nvSpPr>
      <xdr:spPr>
        <a:xfrm>
          <a:off x="15240000" y="103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15308</xdr:rowOff>
    </xdr:from>
    <xdr:ext cx="762000" cy="259045"/>
    <xdr:sp macro="" textlink="">
      <xdr:nvSpPr>
        <xdr:cNvPr id="339" name="テキスト ボックス 338"/>
        <xdr:cNvSpPr txBox="1"/>
      </xdr:nvSpPr>
      <xdr:spPr>
        <a:xfrm>
          <a:off x="14909800" y="10130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80772</xdr:rowOff>
    </xdr:from>
    <xdr:to>
      <xdr:col>21</xdr:col>
      <xdr:colOff>50800</xdr:colOff>
      <xdr:row>61</xdr:row>
      <xdr:rowOff>10922</xdr:rowOff>
    </xdr:to>
    <xdr:sp macro="" textlink="">
      <xdr:nvSpPr>
        <xdr:cNvPr id="340" name="円/楕円 339"/>
        <xdr:cNvSpPr/>
      </xdr:nvSpPr>
      <xdr:spPr>
        <a:xfrm>
          <a:off x="14351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21099</xdr:rowOff>
    </xdr:from>
    <xdr:ext cx="762000" cy="259045"/>
    <xdr:sp macro="" textlink="">
      <xdr:nvSpPr>
        <xdr:cNvPr id="341" name="テキスト ボックス 340"/>
        <xdr:cNvSpPr txBox="1"/>
      </xdr:nvSpPr>
      <xdr:spPr>
        <a:xfrm>
          <a:off x="14020800" y="10136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86081</xdr:rowOff>
    </xdr:from>
    <xdr:to>
      <xdr:col>19</xdr:col>
      <xdr:colOff>533400</xdr:colOff>
      <xdr:row>61</xdr:row>
      <xdr:rowOff>16231</xdr:rowOff>
    </xdr:to>
    <xdr:sp macro="" textlink="">
      <xdr:nvSpPr>
        <xdr:cNvPr id="342" name="円/楕円 341"/>
        <xdr:cNvSpPr/>
      </xdr:nvSpPr>
      <xdr:spPr>
        <a:xfrm>
          <a:off x="13462000" y="1037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26408</xdr:rowOff>
    </xdr:from>
    <xdr:ext cx="762000" cy="259045"/>
    <xdr:sp macro="" textlink="">
      <xdr:nvSpPr>
        <xdr:cNvPr id="343" name="テキスト ボックス 342"/>
        <xdr:cNvSpPr txBox="1"/>
      </xdr:nvSpPr>
      <xdr:spPr>
        <a:xfrm>
          <a:off x="13131800" y="1014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 0.4%]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前年度と比較し、</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％の改善となった。これは過去からの起債抑制等の効果が出ていること及び公債費に</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準</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ずる債務負担行為額の減などが主な要因と考えられる。全国平均や県平均よりも大きく下回る数値であり、中でも類似団体中</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位という結果となった</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引き続き、起債許可団体の判定ラインとなる早期健全化基準以下の水準を保つように財政運営に努める。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0" name="直線コネクタ 35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1" name="テキスト ボックス 36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2" name="直線コネクタ 36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3" name="テキスト ボックス 36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6" name="直線コネクタ 36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7" name="テキスト ボックス 36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8" name="直線コネクタ 36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9" name="テキスト ボックス 36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147743</xdr:rowOff>
    </xdr:from>
    <xdr:to>
      <xdr:col>24</xdr:col>
      <xdr:colOff>558800</xdr:colOff>
      <xdr:row>44</xdr:row>
      <xdr:rowOff>149013</xdr:rowOff>
    </xdr:to>
    <xdr:cxnSp macro="">
      <xdr:nvCxnSpPr>
        <xdr:cNvPr id="372" name="直線コネクタ 371"/>
        <xdr:cNvCxnSpPr/>
      </xdr:nvCxnSpPr>
      <xdr:spPr>
        <a:xfrm flipV="1">
          <a:off x="17018000" y="6148493"/>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121090</xdr:rowOff>
    </xdr:from>
    <xdr:ext cx="762000" cy="259045"/>
    <xdr:sp macro="" textlink="">
      <xdr:nvSpPr>
        <xdr:cNvPr id="373" name="公債費負担の状況最小値テキスト"/>
        <xdr:cNvSpPr txBox="1"/>
      </xdr:nvSpPr>
      <xdr:spPr>
        <a:xfrm>
          <a:off x="17106900" y="766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24</xdr:col>
      <xdr:colOff>469900</xdr:colOff>
      <xdr:row>44</xdr:row>
      <xdr:rowOff>149013</xdr:rowOff>
    </xdr:from>
    <xdr:to>
      <xdr:col>24</xdr:col>
      <xdr:colOff>647700</xdr:colOff>
      <xdr:row>44</xdr:row>
      <xdr:rowOff>149013</xdr:rowOff>
    </xdr:to>
    <xdr:cxnSp macro="">
      <xdr:nvCxnSpPr>
        <xdr:cNvPr id="374" name="直線コネクタ 373"/>
        <xdr:cNvCxnSpPr/>
      </xdr:nvCxnSpPr>
      <xdr:spPr>
        <a:xfrm>
          <a:off x="16929100" y="769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62670</xdr:rowOff>
    </xdr:from>
    <xdr:ext cx="762000" cy="259045"/>
    <xdr:sp macro="" textlink="">
      <xdr:nvSpPr>
        <xdr:cNvPr id="375"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24</xdr:col>
      <xdr:colOff>469900</xdr:colOff>
      <xdr:row>35</xdr:row>
      <xdr:rowOff>147743</xdr:rowOff>
    </xdr:from>
    <xdr:to>
      <xdr:col>24</xdr:col>
      <xdr:colOff>647700</xdr:colOff>
      <xdr:row>35</xdr:row>
      <xdr:rowOff>147743</xdr:rowOff>
    </xdr:to>
    <xdr:cxnSp macro="">
      <xdr:nvCxnSpPr>
        <xdr:cNvPr id="376" name="直線コネクタ 375"/>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35</xdr:row>
      <xdr:rowOff>147743</xdr:rowOff>
    </xdr:from>
    <xdr:to>
      <xdr:col>24</xdr:col>
      <xdr:colOff>558800</xdr:colOff>
      <xdr:row>37</xdr:row>
      <xdr:rowOff>62230</xdr:rowOff>
    </xdr:to>
    <xdr:cxnSp macro="">
      <xdr:nvCxnSpPr>
        <xdr:cNvPr id="377" name="直線コネクタ 376"/>
        <xdr:cNvCxnSpPr/>
      </xdr:nvCxnSpPr>
      <xdr:spPr>
        <a:xfrm flipV="1">
          <a:off x="16179800" y="6148493"/>
          <a:ext cx="8382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16104</xdr:rowOff>
    </xdr:from>
    <xdr:ext cx="762000" cy="259045"/>
    <xdr:sp macro="" textlink="">
      <xdr:nvSpPr>
        <xdr:cNvPr id="378" name="公債費負担の状況平均値テキスト"/>
        <xdr:cNvSpPr txBox="1"/>
      </xdr:nvSpPr>
      <xdr:spPr>
        <a:xfrm>
          <a:off x="17106900" y="68741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44027</xdr:rowOff>
    </xdr:from>
    <xdr:to>
      <xdr:col>24</xdr:col>
      <xdr:colOff>609600</xdr:colOff>
      <xdr:row>40</xdr:row>
      <xdr:rowOff>145627</xdr:rowOff>
    </xdr:to>
    <xdr:sp macro="" textlink="">
      <xdr:nvSpPr>
        <xdr:cNvPr id="379" name="フローチャート : 判断 378"/>
        <xdr:cNvSpPr/>
      </xdr:nvSpPr>
      <xdr:spPr>
        <a:xfrm>
          <a:off x="169672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62230</xdr:rowOff>
    </xdr:from>
    <xdr:to>
      <xdr:col>23</xdr:col>
      <xdr:colOff>406400</xdr:colOff>
      <xdr:row>38</xdr:row>
      <xdr:rowOff>156210</xdr:rowOff>
    </xdr:to>
    <xdr:cxnSp macro="">
      <xdr:nvCxnSpPr>
        <xdr:cNvPr id="380" name="直線コネクタ 379"/>
        <xdr:cNvCxnSpPr/>
      </xdr:nvCxnSpPr>
      <xdr:spPr>
        <a:xfrm flipV="1">
          <a:off x="15290800" y="6405880"/>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164677</xdr:rowOff>
    </xdr:from>
    <xdr:to>
      <xdr:col>23</xdr:col>
      <xdr:colOff>457200</xdr:colOff>
      <xdr:row>41</xdr:row>
      <xdr:rowOff>94827</xdr:rowOff>
    </xdr:to>
    <xdr:sp macro="" textlink="">
      <xdr:nvSpPr>
        <xdr:cNvPr id="381" name="フローチャート : 判断 380"/>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79604</xdr:rowOff>
    </xdr:from>
    <xdr:ext cx="736600" cy="259045"/>
    <xdr:sp macro="" textlink="">
      <xdr:nvSpPr>
        <xdr:cNvPr id="382" name="テキスト ボックス 381"/>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156210</xdr:rowOff>
    </xdr:from>
    <xdr:to>
      <xdr:col>22</xdr:col>
      <xdr:colOff>203200</xdr:colOff>
      <xdr:row>39</xdr:row>
      <xdr:rowOff>16933</xdr:rowOff>
    </xdr:to>
    <xdr:cxnSp macro="">
      <xdr:nvCxnSpPr>
        <xdr:cNvPr id="383" name="直線コネクタ 382"/>
        <xdr:cNvCxnSpPr/>
      </xdr:nvCxnSpPr>
      <xdr:spPr>
        <a:xfrm flipV="1">
          <a:off x="14401800" y="667131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84" name="フローチャート : 判断 383"/>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85" name="テキスト ボックス 384"/>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16933</xdr:rowOff>
    </xdr:from>
    <xdr:to>
      <xdr:col>21</xdr:col>
      <xdr:colOff>0</xdr:colOff>
      <xdr:row>39</xdr:row>
      <xdr:rowOff>24977</xdr:rowOff>
    </xdr:to>
    <xdr:cxnSp macro="">
      <xdr:nvCxnSpPr>
        <xdr:cNvPr id="386" name="直線コネクタ 385"/>
        <xdr:cNvCxnSpPr/>
      </xdr:nvCxnSpPr>
      <xdr:spPr>
        <a:xfrm flipV="1">
          <a:off x="13512800" y="67034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87" name="フローチャート : 判断 386"/>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88" name="テキスト ボックス 387"/>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38946</xdr:rowOff>
    </xdr:from>
    <xdr:to>
      <xdr:col>19</xdr:col>
      <xdr:colOff>533400</xdr:colOff>
      <xdr:row>42</xdr:row>
      <xdr:rowOff>140546</xdr:rowOff>
    </xdr:to>
    <xdr:sp macro="" textlink="">
      <xdr:nvSpPr>
        <xdr:cNvPr id="389" name="フローチャート : 判断 388"/>
        <xdr:cNvSpPr/>
      </xdr:nvSpPr>
      <xdr:spPr>
        <a:xfrm>
          <a:off x="13462000" y="723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125323</xdr:rowOff>
    </xdr:from>
    <xdr:ext cx="762000" cy="259045"/>
    <xdr:sp macro="" textlink="">
      <xdr:nvSpPr>
        <xdr:cNvPr id="390" name="テキスト ボックス 389"/>
        <xdr:cNvSpPr txBox="1"/>
      </xdr:nvSpPr>
      <xdr:spPr>
        <a:xfrm>
          <a:off x="13131800" y="732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35</xdr:row>
      <xdr:rowOff>96943</xdr:rowOff>
    </xdr:from>
    <xdr:to>
      <xdr:col>24</xdr:col>
      <xdr:colOff>609600</xdr:colOff>
      <xdr:row>36</xdr:row>
      <xdr:rowOff>27093</xdr:rowOff>
    </xdr:to>
    <xdr:sp macro="" textlink="">
      <xdr:nvSpPr>
        <xdr:cNvPr id="396" name="円/楕円 395"/>
        <xdr:cNvSpPr/>
      </xdr:nvSpPr>
      <xdr:spPr>
        <a:xfrm>
          <a:off x="16967200" y="60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18220</xdr:rowOff>
    </xdr:from>
    <xdr:ext cx="762000" cy="259045"/>
    <xdr:sp macro="" textlink="">
      <xdr:nvSpPr>
        <xdr:cNvPr id="397" name="公債費負担の状況該当値テキスト"/>
        <xdr:cNvSpPr txBox="1"/>
      </xdr:nvSpPr>
      <xdr:spPr>
        <a:xfrm>
          <a:off x="17106900" y="60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a:rPr>
            <a:t>△ </a:t>
          </a:r>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11430</xdr:rowOff>
    </xdr:from>
    <xdr:to>
      <xdr:col>23</xdr:col>
      <xdr:colOff>457200</xdr:colOff>
      <xdr:row>37</xdr:row>
      <xdr:rowOff>113030</xdr:rowOff>
    </xdr:to>
    <xdr:sp macro="" textlink="">
      <xdr:nvSpPr>
        <xdr:cNvPr id="398" name="円/楕円 397"/>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123207</xdr:rowOff>
    </xdr:from>
    <xdr:ext cx="736600" cy="259045"/>
    <xdr:sp macro="" textlink="">
      <xdr:nvSpPr>
        <xdr:cNvPr id="399" name="テキスト ボックス 398"/>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105410</xdr:rowOff>
    </xdr:from>
    <xdr:to>
      <xdr:col>22</xdr:col>
      <xdr:colOff>254000</xdr:colOff>
      <xdr:row>39</xdr:row>
      <xdr:rowOff>35560</xdr:rowOff>
    </xdr:to>
    <xdr:sp macro="" textlink="">
      <xdr:nvSpPr>
        <xdr:cNvPr id="400" name="円/楕円 399"/>
        <xdr:cNvSpPr/>
      </xdr:nvSpPr>
      <xdr:spPr>
        <a:xfrm>
          <a:off x="15240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45737</xdr:rowOff>
    </xdr:from>
    <xdr:ext cx="762000" cy="259045"/>
    <xdr:sp macro="" textlink="">
      <xdr:nvSpPr>
        <xdr:cNvPr id="401" name="テキスト ボックス 400"/>
        <xdr:cNvSpPr txBox="1"/>
      </xdr:nvSpPr>
      <xdr:spPr>
        <a:xfrm>
          <a:off x="14909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137583</xdr:rowOff>
    </xdr:from>
    <xdr:to>
      <xdr:col>21</xdr:col>
      <xdr:colOff>50800</xdr:colOff>
      <xdr:row>39</xdr:row>
      <xdr:rowOff>67733</xdr:rowOff>
    </xdr:to>
    <xdr:sp macro="" textlink="">
      <xdr:nvSpPr>
        <xdr:cNvPr id="402" name="円/楕円 401"/>
        <xdr:cNvSpPr/>
      </xdr:nvSpPr>
      <xdr:spPr>
        <a:xfrm>
          <a:off x="143510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77910</xdr:rowOff>
    </xdr:from>
    <xdr:ext cx="762000" cy="259045"/>
    <xdr:sp macro="" textlink="">
      <xdr:nvSpPr>
        <xdr:cNvPr id="403" name="テキスト ボックス 402"/>
        <xdr:cNvSpPr txBox="1"/>
      </xdr:nvSpPr>
      <xdr:spPr>
        <a:xfrm>
          <a:off x="14020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145627</xdr:rowOff>
    </xdr:from>
    <xdr:to>
      <xdr:col>19</xdr:col>
      <xdr:colOff>533400</xdr:colOff>
      <xdr:row>39</xdr:row>
      <xdr:rowOff>75777</xdr:rowOff>
    </xdr:to>
    <xdr:sp macro="" textlink="">
      <xdr:nvSpPr>
        <xdr:cNvPr id="404" name="円/楕円 403"/>
        <xdr:cNvSpPr/>
      </xdr:nvSpPr>
      <xdr:spPr>
        <a:xfrm>
          <a:off x="13462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85954</xdr:rowOff>
    </xdr:from>
    <xdr:ext cx="762000" cy="259045"/>
    <xdr:sp macro="" textlink="">
      <xdr:nvSpPr>
        <xdr:cNvPr id="405" name="テキスト ボックス 404"/>
        <xdr:cNvSpPr txBox="1"/>
      </xdr:nvSpPr>
      <xdr:spPr>
        <a:xfrm>
          <a:off x="13131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将来負担額に対して充当可能財源等が上回っているため、将来負担比率としての数値は計上されていない。</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2" name="直線コネクタ 421"/>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23" name="テキスト ボックス 422"/>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24" name="直線コネクタ 423"/>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25" name="テキスト ボックス 424"/>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26" name="直線コネクタ 425"/>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27" name="テキスト ボックス 426"/>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28" name="直線コネクタ 427"/>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29" name="テキスト ボックス 428"/>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0" name="直線コネクタ 429"/>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1" name="テキスト ボックス 430"/>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2" name="直線コネクタ 431"/>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33" name="テキスト ボックス 432"/>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84364</xdr:rowOff>
    </xdr:from>
    <xdr:to>
      <xdr:col>24</xdr:col>
      <xdr:colOff>558800</xdr:colOff>
      <xdr:row>22</xdr:row>
      <xdr:rowOff>152279</xdr:rowOff>
    </xdr:to>
    <xdr:cxnSp macro="">
      <xdr:nvCxnSpPr>
        <xdr:cNvPr id="436" name="直線コネクタ 435"/>
        <xdr:cNvCxnSpPr/>
      </xdr:nvCxnSpPr>
      <xdr:spPr>
        <a:xfrm flipV="1">
          <a:off x="17018000" y="2313214"/>
          <a:ext cx="0" cy="16109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124356</xdr:rowOff>
    </xdr:from>
    <xdr:ext cx="762000" cy="259045"/>
    <xdr:sp macro="" textlink="">
      <xdr:nvSpPr>
        <xdr:cNvPr id="437" name="将来負担の状況最小値テキスト"/>
        <xdr:cNvSpPr txBox="1"/>
      </xdr:nvSpPr>
      <xdr:spPr>
        <a:xfrm>
          <a:off x="17106900" y="3896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140.2</a:t>
          </a:r>
          <a:endParaRPr kumimoji="1" lang="ja-JP" altLang="en-US" sz="1000" b="1">
            <a:latin typeface="ＭＳ Ｐゴシック"/>
          </a:endParaRPr>
        </a:p>
      </xdr:txBody>
    </xdr:sp>
    <xdr:clientData/>
  </xdr:oneCellAnchor>
  <xdr:twoCellAnchor>
    <xdr:from>
      <xdr:col>24</xdr:col>
      <xdr:colOff>469900</xdr:colOff>
      <xdr:row>22</xdr:row>
      <xdr:rowOff>152279</xdr:rowOff>
    </xdr:from>
    <xdr:to>
      <xdr:col>24</xdr:col>
      <xdr:colOff>647700</xdr:colOff>
      <xdr:row>22</xdr:row>
      <xdr:rowOff>152279</xdr:rowOff>
    </xdr:to>
    <xdr:cxnSp macro="">
      <xdr:nvCxnSpPr>
        <xdr:cNvPr id="438" name="直線コネクタ 437"/>
        <xdr:cNvCxnSpPr/>
      </xdr:nvCxnSpPr>
      <xdr:spPr>
        <a:xfrm>
          <a:off x="16929100" y="3924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11</xdr:row>
      <xdr:rowOff>170741</xdr:rowOff>
    </xdr:from>
    <xdr:ext cx="762000" cy="259045"/>
    <xdr:sp macro="" textlink="">
      <xdr:nvSpPr>
        <xdr:cNvPr id="439"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84364</xdr:rowOff>
    </xdr:from>
    <xdr:to>
      <xdr:col>24</xdr:col>
      <xdr:colOff>647700</xdr:colOff>
      <xdr:row>13</xdr:row>
      <xdr:rowOff>84364</xdr:rowOff>
    </xdr:to>
    <xdr:cxnSp macro="">
      <xdr:nvCxnSpPr>
        <xdr:cNvPr id="440" name="直線コネクタ 439"/>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139596</xdr:rowOff>
    </xdr:from>
    <xdr:ext cx="762000" cy="259045"/>
    <xdr:sp macro="" textlink="">
      <xdr:nvSpPr>
        <xdr:cNvPr id="441" name="将来負担の状況平均値テキスト"/>
        <xdr:cNvSpPr txBox="1"/>
      </xdr:nvSpPr>
      <xdr:spPr>
        <a:xfrm>
          <a:off x="17106900" y="2711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167519</xdr:rowOff>
    </xdr:from>
    <xdr:to>
      <xdr:col>24</xdr:col>
      <xdr:colOff>609600</xdr:colOff>
      <xdr:row>16</xdr:row>
      <xdr:rowOff>97669</xdr:rowOff>
    </xdr:to>
    <xdr:sp macro="" textlink="">
      <xdr:nvSpPr>
        <xdr:cNvPr id="442" name="フローチャート : 判断 441"/>
        <xdr:cNvSpPr/>
      </xdr:nvSpPr>
      <xdr:spPr>
        <a:xfrm>
          <a:off x="169672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17</xdr:row>
      <xdr:rowOff>46385</xdr:rowOff>
    </xdr:from>
    <xdr:to>
      <xdr:col>23</xdr:col>
      <xdr:colOff>457200</xdr:colOff>
      <xdr:row>17</xdr:row>
      <xdr:rowOff>147985</xdr:rowOff>
    </xdr:to>
    <xdr:sp macro="" textlink="">
      <xdr:nvSpPr>
        <xdr:cNvPr id="443" name="フローチャート : 判断 442"/>
        <xdr:cNvSpPr/>
      </xdr:nvSpPr>
      <xdr:spPr>
        <a:xfrm>
          <a:off x="16129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158162</xdr:rowOff>
    </xdr:from>
    <xdr:ext cx="736600" cy="259045"/>
    <xdr:sp macro="" textlink="">
      <xdr:nvSpPr>
        <xdr:cNvPr id="444" name="テキスト ボックス 443"/>
        <xdr:cNvSpPr txBox="1"/>
      </xdr:nvSpPr>
      <xdr:spPr>
        <a:xfrm>
          <a:off x="15798800" y="2729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98092</xdr:rowOff>
    </xdr:from>
    <xdr:to>
      <xdr:col>22</xdr:col>
      <xdr:colOff>254000</xdr:colOff>
      <xdr:row>18</xdr:row>
      <xdr:rowOff>28242</xdr:rowOff>
    </xdr:to>
    <xdr:sp macro="" textlink="">
      <xdr:nvSpPr>
        <xdr:cNvPr id="445" name="フローチャート : 判断 444"/>
        <xdr:cNvSpPr/>
      </xdr:nvSpPr>
      <xdr:spPr>
        <a:xfrm>
          <a:off x="15240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38419</xdr:rowOff>
    </xdr:from>
    <xdr:ext cx="762000" cy="259045"/>
    <xdr:sp macro="" textlink="">
      <xdr:nvSpPr>
        <xdr:cNvPr id="446" name="テキスト ボックス 445"/>
        <xdr:cNvSpPr txBox="1"/>
      </xdr:nvSpPr>
      <xdr:spPr>
        <a:xfrm>
          <a:off x="14909800" y="278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51888</xdr:rowOff>
    </xdr:from>
    <xdr:to>
      <xdr:col>21</xdr:col>
      <xdr:colOff>50800</xdr:colOff>
      <xdr:row>18</xdr:row>
      <xdr:rowOff>153488</xdr:rowOff>
    </xdr:to>
    <xdr:sp macro="" textlink="">
      <xdr:nvSpPr>
        <xdr:cNvPr id="447" name="フローチャート : 判断 446"/>
        <xdr:cNvSpPr/>
      </xdr:nvSpPr>
      <xdr:spPr>
        <a:xfrm>
          <a:off x="14351000" y="313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163665</xdr:rowOff>
    </xdr:from>
    <xdr:ext cx="762000" cy="259045"/>
    <xdr:sp macro="" textlink="">
      <xdr:nvSpPr>
        <xdr:cNvPr id="448" name="テキスト ボックス 447"/>
        <xdr:cNvSpPr txBox="1"/>
      </xdr:nvSpPr>
      <xdr:spPr>
        <a:xfrm>
          <a:off x="14020800" y="2906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19473</xdr:rowOff>
    </xdr:from>
    <xdr:to>
      <xdr:col>19</xdr:col>
      <xdr:colOff>533400</xdr:colOff>
      <xdr:row>19</xdr:row>
      <xdr:rowOff>121073</xdr:rowOff>
    </xdr:to>
    <xdr:sp macro="" textlink="">
      <xdr:nvSpPr>
        <xdr:cNvPr id="449" name="フローチャート : 判断 448"/>
        <xdr:cNvSpPr/>
      </xdr:nvSpPr>
      <xdr:spPr>
        <a:xfrm>
          <a:off x="13462000" y="327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131250</xdr:rowOff>
    </xdr:from>
    <xdr:ext cx="762000" cy="259045"/>
    <xdr:sp macro="" textlink="">
      <xdr:nvSpPr>
        <xdr:cNvPr id="450" name="テキスト ボックス 449"/>
        <xdr:cNvSpPr txBox="1"/>
      </xdr:nvSpPr>
      <xdr:spPr>
        <a:xfrm>
          <a:off x="13131800" y="304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経常経費充当一般財源における人件費は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17,122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千円削減され、経常収支比率に占める人件費割合は、</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0.2</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ポイント減の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26.5</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％の結果となったが、全国平均の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+3.2</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％、県平均の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+1.8</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％と依然高い水準となっている。今後も定員管理</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の適正化に努め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、継続して新規採用抑制や民間委託の推進など、行財政改革への取り組みを通じて人件費の削減に努める。</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62992</xdr:rowOff>
    </xdr:from>
    <xdr:to>
      <xdr:col>7</xdr:col>
      <xdr:colOff>15875</xdr:colOff>
      <xdr:row>40</xdr:row>
      <xdr:rowOff>17272</xdr:rowOff>
    </xdr:to>
    <xdr:cxnSp macro="">
      <xdr:nvCxnSpPr>
        <xdr:cNvPr id="59" name="直線コネクタ 58"/>
        <xdr:cNvCxnSpPr/>
      </xdr:nvCxnSpPr>
      <xdr:spPr>
        <a:xfrm flipV="1">
          <a:off x="4826000" y="58922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160799</xdr:rowOff>
    </xdr:from>
    <xdr:ext cx="762000" cy="259045"/>
    <xdr:sp macro="" textlink="">
      <xdr:nvSpPr>
        <xdr:cNvPr id="60" name="人件費最小値テキスト"/>
        <xdr:cNvSpPr txBox="1"/>
      </xdr:nvSpPr>
      <xdr:spPr>
        <a:xfrm>
          <a:off x="4914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35.1</a:t>
          </a:r>
          <a:endParaRPr kumimoji="1" lang="ja-JP" altLang="en-US" sz="1000" b="1">
            <a:latin typeface="ＭＳ Ｐゴシック"/>
          </a:endParaRPr>
        </a:p>
      </xdr:txBody>
    </xdr:sp>
    <xdr:clientData/>
  </xdr:oneCellAnchor>
  <xdr:twoCellAnchor>
    <xdr:from>
      <xdr:col>6</xdr:col>
      <xdr:colOff>612775</xdr:colOff>
      <xdr:row>40</xdr:row>
      <xdr:rowOff>17272</xdr:rowOff>
    </xdr:from>
    <xdr:to>
      <xdr:col>7</xdr:col>
      <xdr:colOff>104775</xdr:colOff>
      <xdr:row>40</xdr:row>
      <xdr:rowOff>17272</xdr:rowOff>
    </xdr:to>
    <xdr:cxnSp macro="">
      <xdr:nvCxnSpPr>
        <xdr:cNvPr id="61" name="直線コネクタ 60"/>
        <xdr:cNvCxnSpPr/>
      </xdr:nvCxnSpPr>
      <xdr:spPr>
        <a:xfrm>
          <a:off x="4737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149369</xdr:rowOff>
    </xdr:from>
    <xdr:ext cx="762000" cy="259045"/>
    <xdr:sp macro="" textlink="">
      <xdr:nvSpPr>
        <xdr:cNvPr id="62" name="人件費最大値テキスト"/>
        <xdr:cNvSpPr txBox="1"/>
      </xdr:nvSpPr>
      <xdr:spPr>
        <a:xfrm>
          <a:off x="4914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34</xdr:row>
      <xdr:rowOff>62992</xdr:rowOff>
    </xdr:from>
    <xdr:to>
      <xdr:col>7</xdr:col>
      <xdr:colOff>104775</xdr:colOff>
      <xdr:row>34</xdr:row>
      <xdr:rowOff>62992</xdr:rowOff>
    </xdr:to>
    <xdr:cxnSp macro="">
      <xdr:nvCxnSpPr>
        <xdr:cNvPr id="63" name="直線コネクタ 62"/>
        <xdr:cNvCxnSpPr/>
      </xdr:nvCxnSpPr>
      <xdr:spPr>
        <a:xfrm>
          <a:off x="4737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138430</xdr:rowOff>
    </xdr:from>
    <xdr:to>
      <xdr:col>7</xdr:col>
      <xdr:colOff>15875</xdr:colOff>
      <xdr:row>37</xdr:row>
      <xdr:rowOff>147574</xdr:rowOff>
    </xdr:to>
    <xdr:cxnSp macro="">
      <xdr:nvCxnSpPr>
        <xdr:cNvPr id="64" name="直線コネクタ 63"/>
        <xdr:cNvCxnSpPr/>
      </xdr:nvCxnSpPr>
      <xdr:spPr>
        <a:xfrm flipV="1">
          <a:off x="3987800" y="64820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133875</xdr:rowOff>
    </xdr:from>
    <xdr:ext cx="762000" cy="259045"/>
    <xdr:sp macro="" textlink="">
      <xdr:nvSpPr>
        <xdr:cNvPr id="65" name="人件費平均値テキスト"/>
        <xdr:cNvSpPr txBox="1"/>
      </xdr:nvSpPr>
      <xdr:spPr>
        <a:xfrm>
          <a:off x="4914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117348</xdr:rowOff>
    </xdr:from>
    <xdr:to>
      <xdr:col>7</xdr:col>
      <xdr:colOff>66675</xdr:colOff>
      <xdr:row>37</xdr:row>
      <xdr:rowOff>47498</xdr:rowOff>
    </xdr:to>
    <xdr:sp macro="" textlink="">
      <xdr:nvSpPr>
        <xdr:cNvPr id="66" name="フローチャート :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147574</xdr:rowOff>
    </xdr:from>
    <xdr:to>
      <xdr:col>5</xdr:col>
      <xdr:colOff>549275</xdr:colOff>
      <xdr:row>38</xdr:row>
      <xdr:rowOff>26416</xdr:rowOff>
    </xdr:to>
    <xdr:cxnSp macro="">
      <xdr:nvCxnSpPr>
        <xdr:cNvPr id="67" name="直線コネクタ 66"/>
        <xdr:cNvCxnSpPr/>
      </xdr:nvCxnSpPr>
      <xdr:spPr>
        <a:xfrm flipV="1">
          <a:off x="3098800" y="649122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135636</xdr:rowOff>
    </xdr:from>
    <xdr:to>
      <xdr:col>5</xdr:col>
      <xdr:colOff>600075</xdr:colOff>
      <xdr:row>37</xdr:row>
      <xdr:rowOff>65786</xdr:rowOff>
    </xdr:to>
    <xdr:sp macro="" textlink="">
      <xdr:nvSpPr>
        <xdr:cNvPr id="68" name="フローチャート : 判断 67"/>
        <xdr:cNvSpPr/>
      </xdr:nvSpPr>
      <xdr:spPr>
        <a:xfrm>
          <a:off x="3937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75963</xdr:rowOff>
    </xdr:from>
    <xdr:ext cx="736600" cy="259045"/>
    <xdr:sp macro="" textlink="">
      <xdr:nvSpPr>
        <xdr:cNvPr id="69" name="テキスト ボックス 68"/>
        <xdr:cNvSpPr txBox="1"/>
      </xdr:nvSpPr>
      <xdr:spPr>
        <a:xfrm>
          <a:off x="3606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26416</xdr:rowOff>
    </xdr:from>
    <xdr:to>
      <xdr:col>4</xdr:col>
      <xdr:colOff>346075</xdr:colOff>
      <xdr:row>38</xdr:row>
      <xdr:rowOff>140716</xdr:rowOff>
    </xdr:to>
    <xdr:cxnSp macro="">
      <xdr:nvCxnSpPr>
        <xdr:cNvPr id="70" name="直線コネクタ 69"/>
        <xdr:cNvCxnSpPr/>
      </xdr:nvCxnSpPr>
      <xdr:spPr>
        <a:xfrm flipV="1">
          <a:off x="2209800" y="654151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140716</xdr:rowOff>
    </xdr:from>
    <xdr:to>
      <xdr:col>3</xdr:col>
      <xdr:colOff>142875</xdr:colOff>
      <xdr:row>39</xdr:row>
      <xdr:rowOff>74422</xdr:rowOff>
    </xdr:to>
    <xdr:cxnSp macro="">
      <xdr:nvCxnSpPr>
        <xdr:cNvPr id="73" name="直線コネクタ 72"/>
        <xdr:cNvCxnSpPr/>
      </xdr:nvCxnSpPr>
      <xdr:spPr>
        <a:xfrm flipV="1">
          <a:off x="1320800" y="665581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167640</xdr:rowOff>
    </xdr:from>
    <xdr:to>
      <xdr:col>3</xdr:col>
      <xdr:colOff>193675</xdr:colOff>
      <xdr:row>37</xdr:row>
      <xdr:rowOff>97790</xdr:rowOff>
    </xdr:to>
    <xdr:sp macro="" textlink="">
      <xdr:nvSpPr>
        <xdr:cNvPr id="74" name="フローチャート : 判断 73"/>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107967</xdr:rowOff>
    </xdr:from>
    <xdr:ext cx="762000" cy="259045"/>
    <xdr:sp macro="" textlink="">
      <xdr:nvSpPr>
        <xdr:cNvPr id="75" name="テキスト ボックス 74"/>
        <xdr:cNvSpPr txBox="1"/>
      </xdr:nvSpPr>
      <xdr:spPr>
        <a:xfrm>
          <a:off x="1828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14478</xdr:rowOff>
    </xdr:from>
    <xdr:to>
      <xdr:col>1</xdr:col>
      <xdr:colOff>676275</xdr:colOff>
      <xdr:row>37</xdr:row>
      <xdr:rowOff>116078</xdr:rowOff>
    </xdr:to>
    <xdr:sp macro="" textlink="">
      <xdr:nvSpPr>
        <xdr:cNvPr id="76" name="フローチャート : 判断 75"/>
        <xdr:cNvSpPr/>
      </xdr:nvSpPr>
      <xdr:spPr>
        <a:xfrm>
          <a:off x="1270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126255</xdr:rowOff>
    </xdr:from>
    <xdr:ext cx="762000" cy="259045"/>
    <xdr:sp macro="" textlink="">
      <xdr:nvSpPr>
        <xdr:cNvPr id="77" name="テキスト ボックス 76"/>
        <xdr:cNvSpPr txBox="1"/>
      </xdr:nvSpPr>
      <xdr:spPr>
        <a:xfrm>
          <a:off x="939800" y="612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37</xdr:row>
      <xdr:rowOff>87630</xdr:rowOff>
    </xdr:from>
    <xdr:to>
      <xdr:col>7</xdr:col>
      <xdr:colOff>66675</xdr:colOff>
      <xdr:row>38</xdr:row>
      <xdr:rowOff>17780</xdr:rowOff>
    </xdr:to>
    <xdr:sp macro="" textlink="">
      <xdr:nvSpPr>
        <xdr:cNvPr id="83" name="円/楕円 82"/>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59707</xdr:rowOff>
    </xdr:from>
    <xdr:ext cx="762000" cy="259045"/>
    <xdr:sp macro="" textlink="">
      <xdr:nvSpPr>
        <xdr:cNvPr id="84"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96774</xdr:rowOff>
    </xdr:from>
    <xdr:to>
      <xdr:col>5</xdr:col>
      <xdr:colOff>600075</xdr:colOff>
      <xdr:row>38</xdr:row>
      <xdr:rowOff>26924</xdr:rowOff>
    </xdr:to>
    <xdr:sp macro="" textlink="">
      <xdr:nvSpPr>
        <xdr:cNvPr id="85" name="円/楕円 84"/>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11701</xdr:rowOff>
    </xdr:from>
    <xdr:ext cx="736600" cy="259045"/>
    <xdr:sp macro="" textlink="">
      <xdr:nvSpPr>
        <xdr:cNvPr id="86" name="テキスト ボックス 85"/>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147066</xdr:rowOff>
    </xdr:from>
    <xdr:to>
      <xdr:col>4</xdr:col>
      <xdr:colOff>396875</xdr:colOff>
      <xdr:row>38</xdr:row>
      <xdr:rowOff>77215</xdr:rowOff>
    </xdr:to>
    <xdr:sp macro="" textlink="">
      <xdr:nvSpPr>
        <xdr:cNvPr id="87" name="円/楕円 86"/>
        <xdr:cNvSpPr/>
      </xdr:nvSpPr>
      <xdr:spPr>
        <a:xfrm>
          <a:off x="3048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61993</xdr:rowOff>
    </xdr:from>
    <xdr:ext cx="762000" cy="259045"/>
    <xdr:sp macro="" textlink="">
      <xdr:nvSpPr>
        <xdr:cNvPr id="88" name="テキスト ボックス 87"/>
        <xdr:cNvSpPr txBox="1"/>
      </xdr:nvSpPr>
      <xdr:spPr>
        <a:xfrm>
          <a:off x="2717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27.8</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89916</xdr:rowOff>
    </xdr:from>
    <xdr:to>
      <xdr:col>3</xdr:col>
      <xdr:colOff>193675</xdr:colOff>
      <xdr:row>39</xdr:row>
      <xdr:rowOff>20066</xdr:rowOff>
    </xdr:to>
    <xdr:sp macro="" textlink="">
      <xdr:nvSpPr>
        <xdr:cNvPr id="89" name="円/楕円 88"/>
        <xdr:cNvSpPr/>
      </xdr:nvSpPr>
      <xdr:spPr>
        <a:xfrm>
          <a:off x="2159000" y="66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4843</xdr:rowOff>
    </xdr:from>
    <xdr:ext cx="762000" cy="259045"/>
    <xdr:sp macro="" textlink="">
      <xdr:nvSpPr>
        <xdr:cNvPr id="90" name="テキスト ボックス 89"/>
        <xdr:cNvSpPr txBox="1"/>
      </xdr:nvSpPr>
      <xdr:spPr>
        <a:xfrm>
          <a:off x="1828800" y="6691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23622</xdr:rowOff>
    </xdr:from>
    <xdr:to>
      <xdr:col>1</xdr:col>
      <xdr:colOff>676275</xdr:colOff>
      <xdr:row>39</xdr:row>
      <xdr:rowOff>125222</xdr:rowOff>
    </xdr:to>
    <xdr:sp macro="" textlink="">
      <xdr:nvSpPr>
        <xdr:cNvPr id="91" name="円/楕円 90"/>
        <xdr:cNvSpPr/>
      </xdr:nvSpPr>
      <xdr:spPr>
        <a:xfrm>
          <a:off x="1270000" y="671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109999</xdr:rowOff>
    </xdr:from>
    <xdr:ext cx="762000" cy="259045"/>
    <xdr:sp macro="" textlink="">
      <xdr:nvSpPr>
        <xdr:cNvPr id="92" name="テキスト ボックス 91"/>
        <xdr:cNvSpPr txBox="1"/>
      </xdr:nvSpPr>
      <xdr:spPr>
        <a:xfrm>
          <a:off x="939800" y="679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物件費総額は前年度と比較し、</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+350,764</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千円、経常経費充当一般財源額は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+189,093</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千円となり、経常収支比率に占める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物件</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費</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割合</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ポイント増加し、</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類似</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団体</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中</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最下</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位となった。増額の主な要因は、職員数の減に伴う嘱託職員経費、各種計画の策定</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経費や施設管理</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業務委託経費</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など</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が挙げられる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引き続き、事業</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統合や業務のスリム化・効率化等を促進し、物件費の抑制に努める。</a:t>
          </a:r>
          <a:endParaRPr lang="ja-JP" altLang="ja-JP" sz="14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66040</xdr:rowOff>
    </xdr:from>
    <xdr:to>
      <xdr:col>24</xdr:col>
      <xdr:colOff>31750</xdr:colOff>
      <xdr:row>21</xdr:row>
      <xdr:rowOff>146050</xdr:rowOff>
    </xdr:to>
    <xdr:cxnSp macro="">
      <xdr:nvCxnSpPr>
        <xdr:cNvPr id="119" name="直線コネクタ 118"/>
        <xdr:cNvCxnSpPr/>
      </xdr:nvCxnSpPr>
      <xdr:spPr>
        <a:xfrm flipV="1">
          <a:off x="16510000" y="2466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118127</xdr:rowOff>
    </xdr:from>
    <xdr:ext cx="762000" cy="259045"/>
    <xdr:sp macro="" textlink="">
      <xdr:nvSpPr>
        <xdr:cNvPr id="120"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20.0</a:t>
          </a:r>
          <a:endParaRPr kumimoji="1" lang="ja-JP" altLang="en-US" sz="1000" b="1">
            <a:latin typeface="ＭＳ Ｐゴシック"/>
          </a:endParaRPr>
        </a:p>
      </xdr:txBody>
    </xdr:sp>
    <xdr:clientData/>
  </xdr:oneCellAnchor>
  <xdr:twoCellAnchor>
    <xdr:from>
      <xdr:col>23</xdr:col>
      <xdr:colOff>628650</xdr:colOff>
      <xdr:row>21</xdr:row>
      <xdr:rowOff>146050</xdr:rowOff>
    </xdr:from>
    <xdr:to>
      <xdr:col>24</xdr:col>
      <xdr:colOff>120650</xdr:colOff>
      <xdr:row>21</xdr:row>
      <xdr:rowOff>146050</xdr:rowOff>
    </xdr:to>
    <xdr:cxnSp macro="">
      <xdr:nvCxnSpPr>
        <xdr:cNvPr id="121" name="直線コネクタ 120"/>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152417</xdr:rowOff>
    </xdr:from>
    <xdr:ext cx="762000" cy="259045"/>
    <xdr:sp macro="" textlink="">
      <xdr:nvSpPr>
        <xdr:cNvPr id="122"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23</xdr:col>
      <xdr:colOff>628650</xdr:colOff>
      <xdr:row>14</xdr:row>
      <xdr:rowOff>66040</xdr:rowOff>
    </xdr:from>
    <xdr:to>
      <xdr:col>24</xdr:col>
      <xdr:colOff>120650</xdr:colOff>
      <xdr:row>14</xdr:row>
      <xdr:rowOff>66040</xdr:rowOff>
    </xdr:to>
    <xdr:cxnSp macro="">
      <xdr:nvCxnSpPr>
        <xdr:cNvPr id="123" name="直線コネクタ 122"/>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149860</xdr:rowOff>
    </xdr:from>
    <xdr:to>
      <xdr:col>24</xdr:col>
      <xdr:colOff>31750</xdr:colOff>
      <xdr:row>21</xdr:row>
      <xdr:rowOff>146050</xdr:rowOff>
    </xdr:to>
    <xdr:cxnSp macro="">
      <xdr:nvCxnSpPr>
        <xdr:cNvPr id="124" name="直線コネクタ 123"/>
        <xdr:cNvCxnSpPr/>
      </xdr:nvCxnSpPr>
      <xdr:spPr>
        <a:xfrm>
          <a:off x="15671800" y="3578860"/>
          <a:ext cx="8382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17</xdr:row>
      <xdr:rowOff>85107</xdr:rowOff>
    </xdr:from>
    <xdr:ext cx="762000" cy="259045"/>
    <xdr:sp macro="" textlink="">
      <xdr:nvSpPr>
        <xdr:cNvPr id="125"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68580</xdr:rowOff>
    </xdr:from>
    <xdr:to>
      <xdr:col>24</xdr:col>
      <xdr:colOff>82550</xdr:colOff>
      <xdr:row>18</xdr:row>
      <xdr:rowOff>170180</xdr:rowOff>
    </xdr:to>
    <xdr:sp macro="" textlink="">
      <xdr:nvSpPr>
        <xdr:cNvPr id="126" name="フローチャート : 判断 125"/>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149860</xdr:rowOff>
    </xdr:from>
    <xdr:to>
      <xdr:col>22</xdr:col>
      <xdr:colOff>565150</xdr:colOff>
      <xdr:row>20</xdr:row>
      <xdr:rowOff>149860</xdr:rowOff>
    </xdr:to>
    <xdr:cxnSp macro="">
      <xdr:nvCxnSpPr>
        <xdr:cNvPr id="127" name="直線コネクタ 126"/>
        <xdr:cNvCxnSpPr/>
      </xdr:nvCxnSpPr>
      <xdr:spPr>
        <a:xfrm>
          <a:off x="14782800" y="3578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53340</xdr:rowOff>
    </xdr:from>
    <xdr:to>
      <xdr:col>22</xdr:col>
      <xdr:colOff>615950</xdr:colOff>
      <xdr:row>18</xdr:row>
      <xdr:rowOff>154940</xdr:rowOff>
    </xdr:to>
    <xdr:sp macro="" textlink="">
      <xdr:nvSpPr>
        <xdr:cNvPr id="128" name="フローチャート : 判断 127"/>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165117</xdr:rowOff>
    </xdr:from>
    <xdr:ext cx="736600" cy="259045"/>
    <xdr:sp macro="" textlink="">
      <xdr:nvSpPr>
        <xdr:cNvPr id="129" name="テキスト ボックス 128"/>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73660</xdr:rowOff>
    </xdr:from>
    <xdr:to>
      <xdr:col>21</xdr:col>
      <xdr:colOff>361950</xdr:colOff>
      <xdr:row>20</xdr:row>
      <xdr:rowOff>149860</xdr:rowOff>
    </xdr:to>
    <xdr:cxnSp macro="">
      <xdr:nvCxnSpPr>
        <xdr:cNvPr id="130" name="直線コネクタ 129"/>
        <xdr:cNvCxnSpPr/>
      </xdr:nvCxnSpPr>
      <xdr:spPr>
        <a:xfrm>
          <a:off x="13893800" y="35026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15240</xdr:rowOff>
    </xdr:from>
    <xdr:to>
      <xdr:col>21</xdr:col>
      <xdr:colOff>412750</xdr:colOff>
      <xdr:row>18</xdr:row>
      <xdr:rowOff>116840</xdr:rowOff>
    </xdr:to>
    <xdr:sp macro="" textlink="">
      <xdr:nvSpPr>
        <xdr:cNvPr id="131" name="フローチャート : 判断 130"/>
        <xdr:cNvSpPr/>
      </xdr:nvSpPr>
      <xdr:spPr>
        <a:xfrm>
          <a:off x="14732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127017</xdr:rowOff>
    </xdr:from>
    <xdr:ext cx="762000" cy="259045"/>
    <xdr:sp macro="" textlink="">
      <xdr:nvSpPr>
        <xdr:cNvPr id="132" name="テキスト ボックス 131"/>
        <xdr:cNvSpPr txBox="1"/>
      </xdr:nvSpPr>
      <xdr:spPr>
        <a:xfrm>
          <a:off x="14401800" y="2870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73660</xdr:rowOff>
    </xdr:from>
    <xdr:to>
      <xdr:col>20</xdr:col>
      <xdr:colOff>158750</xdr:colOff>
      <xdr:row>20</xdr:row>
      <xdr:rowOff>104140</xdr:rowOff>
    </xdr:to>
    <xdr:cxnSp macro="">
      <xdr:nvCxnSpPr>
        <xdr:cNvPr id="133" name="直線コネクタ 132"/>
        <xdr:cNvCxnSpPr/>
      </xdr:nvCxnSpPr>
      <xdr:spPr>
        <a:xfrm flipV="1">
          <a:off x="13004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17</xdr:row>
      <xdr:rowOff>156210</xdr:rowOff>
    </xdr:from>
    <xdr:to>
      <xdr:col>20</xdr:col>
      <xdr:colOff>209550</xdr:colOff>
      <xdr:row>18</xdr:row>
      <xdr:rowOff>86360</xdr:rowOff>
    </xdr:to>
    <xdr:sp macro="" textlink="">
      <xdr:nvSpPr>
        <xdr:cNvPr id="134" name="フローチャート : 判断 133"/>
        <xdr:cNvSpPr/>
      </xdr:nvSpPr>
      <xdr:spPr>
        <a:xfrm>
          <a:off x="13843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96537</xdr:rowOff>
    </xdr:from>
    <xdr:ext cx="762000" cy="259045"/>
    <xdr:sp macro="" textlink="">
      <xdr:nvSpPr>
        <xdr:cNvPr id="135" name="テキスト ボックス 134"/>
        <xdr:cNvSpPr txBox="1"/>
      </xdr:nvSpPr>
      <xdr:spPr>
        <a:xfrm>
          <a:off x="13512800" y="28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133350</xdr:rowOff>
    </xdr:from>
    <xdr:to>
      <xdr:col>19</xdr:col>
      <xdr:colOff>6350</xdr:colOff>
      <xdr:row>18</xdr:row>
      <xdr:rowOff>63500</xdr:rowOff>
    </xdr:to>
    <xdr:sp macro="" textlink="">
      <xdr:nvSpPr>
        <xdr:cNvPr id="136" name="フローチャート : 判断 135"/>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73677</xdr:rowOff>
    </xdr:from>
    <xdr:ext cx="762000" cy="259045"/>
    <xdr:sp macro="" textlink="">
      <xdr:nvSpPr>
        <xdr:cNvPr id="137" name="テキスト ボックス 136"/>
        <xdr:cNvSpPr txBox="1"/>
      </xdr:nvSpPr>
      <xdr:spPr>
        <a:xfrm>
          <a:off x="12623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21</xdr:row>
      <xdr:rowOff>95250</xdr:rowOff>
    </xdr:from>
    <xdr:to>
      <xdr:col>24</xdr:col>
      <xdr:colOff>82550</xdr:colOff>
      <xdr:row>22</xdr:row>
      <xdr:rowOff>25400</xdr:rowOff>
    </xdr:to>
    <xdr:sp macro="" textlink="">
      <xdr:nvSpPr>
        <xdr:cNvPr id="143" name="円/楕円 142"/>
        <xdr:cNvSpPr/>
      </xdr:nvSpPr>
      <xdr:spPr>
        <a:xfrm>
          <a:off x="16459200" y="369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21</xdr:row>
      <xdr:rowOff>3827</xdr:rowOff>
    </xdr:from>
    <xdr:ext cx="762000" cy="259045"/>
    <xdr:sp macro="" textlink="">
      <xdr:nvSpPr>
        <xdr:cNvPr id="144" name="物件費該当値テキスト"/>
        <xdr:cNvSpPr txBox="1"/>
      </xdr:nvSpPr>
      <xdr:spPr>
        <a:xfrm>
          <a:off x="165989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99060</xdr:rowOff>
    </xdr:from>
    <xdr:to>
      <xdr:col>22</xdr:col>
      <xdr:colOff>615950</xdr:colOff>
      <xdr:row>21</xdr:row>
      <xdr:rowOff>29210</xdr:rowOff>
    </xdr:to>
    <xdr:sp macro="" textlink="">
      <xdr:nvSpPr>
        <xdr:cNvPr id="145" name="円/楕円 144"/>
        <xdr:cNvSpPr/>
      </xdr:nvSpPr>
      <xdr:spPr>
        <a:xfrm>
          <a:off x="15621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21</xdr:row>
      <xdr:rowOff>13987</xdr:rowOff>
    </xdr:from>
    <xdr:ext cx="736600" cy="259045"/>
    <xdr:sp macro="" textlink="">
      <xdr:nvSpPr>
        <xdr:cNvPr id="146" name="テキスト ボックス 145"/>
        <xdr:cNvSpPr txBox="1"/>
      </xdr:nvSpPr>
      <xdr:spPr>
        <a:xfrm>
          <a:off x="15290800" y="361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99060</xdr:rowOff>
    </xdr:from>
    <xdr:to>
      <xdr:col>21</xdr:col>
      <xdr:colOff>412750</xdr:colOff>
      <xdr:row>21</xdr:row>
      <xdr:rowOff>29210</xdr:rowOff>
    </xdr:to>
    <xdr:sp macro="" textlink="">
      <xdr:nvSpPr>
        <xdr:cNvPr id="147" name="円/楕円 146"/>
        <xdr:cNvSpPr/>
      </xdr:nvSpPr>
      <xdr:spPr>
        <a:xfrm>
          <a:off x="14732000" y="352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21</xdr:row>
      <xdr:rowOff>13987</xdr:rowOff>
    </xdr:from>
    <xdr:ext cx="762000" cy="259045"/>
    <xdr:sp macro="" textlink="">
      <xdr:nvSpPr>
        <xdr:cNvPr id="148" name="テキスト ボックス 147"/>
        <xdr:cNvSpPr txBox="1"/>
      </xdr:nvSpPr>
      <xdr:spPr>
        <a:xfrm>
          <a:off x="14401800" y="361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22860</xdr:rowOff>
    </xdr:from>
    <xdr:to>
      <xdr:col>20</xdr:col>
      <xdr:colOff>209550</xdr:colOff>
      <xdr:row>20</xdr:row>
      <xdr:rowOff>124460</xdr:rowOff>
    </xdr:to>
    <xdr:sp macro="" textlink="">
      <xdr:nvSpPr>
        <xdr:cNvPr id="149" name="円/楕円 148"/>
        <xdr:cNvSpPr/>
      </xdr:nvSpPr>
      <xdr:spPr>
        <a:xfrm>
          <a:off x="13843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109237</xdr:rowOff>
    </xdr:from>
    <xdr:ext cx="762000" cy="259045"/>
    <xdr:sp macro="" textlink="">
      <xdr:nvSpPr>
        <xdr:cNvPr id="150" name="テキスト ボックス 149"/>
        <xdr:cNvSpPr txBox="1"/>
      </xdr:nvSpPr>
      <xdr:spPr>
        <a:xfrm>
          <a:off x="13512800" y="353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53340</xdr:rowOff>
    </xdr:from>
    <xdr:to>
      <xdr:col>19</xdr:col>
      <xdr:colOff>6350</xdr:colOff>
      <xdr:row>20</xdr:row>
      <xdr:rowOff>154940</xdr:rowOff>
    </xdr:to>
    <xdr:sp macro="" textlink="">
      <xdr:nvSpPr>
        <xdr:cNvPr id="151" name="円/楕円 150"/>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139717</xdr:rowOff>
    </xdr:from>
    <xdr:ext cx="762000" cy="259045"/>
    <xdr:sp macro="" textlink="">
      <xdr:nvSpPr>
        <xdr:cNvPr id="152" name="テキスト ボックス 151"/>
        <xdr:cNvSpPr txBox="1"/>
      </xdr:nvSpPr>
      <xdr:spPr>
        <a:xfrm>
          <a:off x="12623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少子高齢社会を迎え、社会保障関連経費が増加し、経常収支比率に占める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扶助</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費</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割合は、</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0.6</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ポイント増の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10.4</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今後も</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扶助費の増加は避け</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ら</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れないものと見込まれる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ため、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地方創生総合戦略に基づく人口ビジョンを念頭に置き、「社会保障と税の一体改革」や生活保護等の見直しなど、国の動向を注視していく必要がある。</a:t>
          </a:r>
          <a:endPar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41275</xdr:rowOff>
    </xdr:from>
    <xdr:to>
      <xdr:col>7</xdr:col>
      <xdr:colOff>15875</xdr:colOff>
      <xdr:row>61</xdr:row>
      <xdr:rowOff>41275</xdr:rowOff>
    </xdr:to>
    <xdr:cxnSp macro="">
      <xdr:nvCxnSpPr>
        <xdr:cNvPr id="184" name="直線コネクタ 183"/>
        <xdr:cNvCxnSpPr/>
      </xdr:nvCxnSpPr>
      <xdr:spPr>
        <a:xfrm flipV="1">
          <a:off x="4826000" y="912812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13352</xdr:rowOff>
    </xdr:from>
    <xdr:ext cx="762000" cy="259045"/>
    <xdr:sp macro="" textlink="">
      <xdr:nvSpPr>
        <xdr:cNvPr id="185" name="扶助費最小値テキスト"/>
        <xdr:cNvSpPr txBox="1"/>
      </xdr:nvSpPr>
      <xdr:spPr>
        <a:xfrm>
          <a:off x="4914900" y="1047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6</xdr:col>
      <xdr:colOff>612775</xdr:colOff>
      <xdr:row>61</xdr:row>
      <xdr:rowOff>41275</xdr:rowOff>
    </xdr:from>
    <xdr:to>
      <xdr:col>7</xdr:col>
      <xdr:colOff>104775</xdr:colOff>
      <xdr:row>61</xdr:row>
      <xdr:rowOff>41275</xdr:rowOff>
    </xdr:to>
    <xdr:cxnSp macro="">
      <xdr:nvCxnSpPr>
        <xdr:cNvPr id="186" name="直線コネクタ 185"/>
        <xdr:cNvCxnSpPr/>
      </xdr:nvCxnSpPr>
      <xdr:spPr>
        <a:xfrm>
          <a:off x="4737100" y="1049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127652</xdr:rowOff>
    </xdr:from>
    <xdr:ext cx="762000" cy="259045"/>
    <xdr:sp macro="" textlink="">
      <xdr:nvSpPr>
        <xdr:cNvPr id="187" name="扶助費最大値テキスト"/>
        <xdr:cNvSpPr txBox="1"/>
      </xdr:nvSpPr>
      <xdr:spPr>
        <a:xfrm>
          <a:off x="4914900" y="8871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53</xdr:row>
      <xdr:rowOff>41275</xdr:rowOff>
    </xdr:from>
    <xdr:to>
      <xdr:col>7</xdr:col>
      <xdr:colOff>104775</xdr:colOff>
      <xdr:row>53</xdr:row>
      <xdr:rowOff>41275</xdr:rowOff>
    </xdr:to>
    <xdr:cxnSp macro="">
      <xdr:nvCxnSpPr>
        <xdr:cNvPr id="188" name="直線コネクタ 187"/>
        <xdr:cNvCxnSpPr/>
      </xdr:nvCxnSpPr>
      <xdr:spPr>
        <a:xfrm>
          <a:off x="4737100" y="91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31750</xdr:rowOff>
    </xdr:from>
    <xdr:to>
      <xdr:col>7</xdr:col>
      <xdr:colOff>15875</xdr:colOff>
      <xdr:row>56</xdr:row>
      <xdr:rowOff>88900</xdr:rowOff>
    </xdr:to>
    <xdr:cxnSp macro="">
      <xdr:nvCxnSpPr>
        <xdr:cNvPr id="189" name="直線コネクタ 188"/>
        <xdr:cNvCxnSpPr/>
      </xdr:nvCxnSpPr>
      <xdr:spPr>
        <a:xfrm>
          <a:off x="3987800" y="96329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90"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91" name="フローチャート : 判断 190"/>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31750</xdr:rowOff>
    </xdr:from>
    <xdr:to>
      <xdr:col>5</xdr:col>
      <xdr:colOff>549275</xdr:colOff>
      <xdr:row>56</xdr:row>
      <xdr:rowOff>41275</xdr:rowOff>
    </xdr:to>
    <xdr:cxnSp macro="">
      <xdr:nvCxnSpPr>
        <xdr:cNvPr id="192" name="直線コネクタ 191"/>
        <xdr:cNvCxnSpPr/>
      </xdr:nvCxnSpPr>
      <xdr:spPr>
        <a:xfrm flipV="1">
          <a:off x="3098800" y="96329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152400</xdr:rowOff>
    </xdr:from>
    <xdr:to>
      <xdr:col>5</xdr:col>
      <xdr:colOff>600075</xdr:colOff>
      <xdr:row>55</xdr:row>
      <xdr:rowOff>82550</xdr:rowOff>
    </xdr:to>
    <xdr:sp macro="" textlink="">
      <xdr:nvSpPr>
        <xdr:cNvPr id="193" name="フローチャート : 判断 192"/>
        <xdr:cNvSpPr/>
      </xdr:nvSpPr>
      <xdr:spPr>
        <a:xfrm>
          <a:off x="3937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194" name="テキスト ボックス 193"/>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41275</xdr:rowOff>
    </xdr:to>
    <xdr:cxnSp macro="">
      <xdr:nvCxnSpPr>
        <xdr:cNvPr id="195" name="直線コネクタ 194"/>
        <xdr:cNvCxnSpPr/>
      </xdr:nvCxnSpPr>
      <xdr:spPr>
        <a:xfrm>
          <a:off x="2209800" y="957580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133350</xdr:rowOff>
    </xdr:from>
    <xdr:to>
      <xdr:col>4</xdr:col>
      <xdr:colOff>396875</xdr:colOff>
      <xdr:row>55</xdr:row>
      <xdr:rowOff>63500</xdr:rowOff>
    </xdr:to>
    <xdr:sp macro="" textlink="">
      <xdr:nvSpPr>
        <xdr:cNvPr id="196" name="フローチャート : 判断 195"/>
        <xdr:cNvSpPr/>
      </xdr:nvSpPr>
      <xdr:spPr>
        <a:xfrm>
          <a:off x="3048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73677</xdr:rowOff>
    </xdr:from>
    <xdr:ext cx="762000" cy="259045"/>
    <xdr:sp macro="" textlink="">
      <xdr:nvSpPr>
        <xdr:cNvPr id="197" name="テキスト ボックス 196"/>
        <xdr:cNvSpPr txBox="1"/>
      </xdr:nvSpPr>
      <xdr:spPr>
        <a:xfrm>
          <a:off x="2717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146050</xdr:rowOff>
    </xdr:from>
    <xdr:to>
      <xdr:col>3</xdr:col>
      <xdr:colOff>142875</xdr:colOff>
      <xdr:row>56</xdr:row>
      <xdr:rowOff>79375</xdr:rowOff>
    </xdr:to>
    <xdr:cxnSp macro="">
      <xdr:nvCxnSpPr>
        <xdr:cNvPr id="198" name="直線コネクタ 197"/>
        <xdr:cNvCxnSpPr/>
      </xdr:nvCxnSpPr>
      <xdr:spPr>
        <a:xfrm flipV="1">
          <a:off x="1320800" y="957580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85725</xdr:rowOff>
    </xdr:from>
    <xdr:to>
      <xdr:col>1</xdr:col>
      <xdr:colOff>676275</xdr:colOff>
      <xdr:row>55</xdr:row>
      <xdr:rowOff>15875</xdr:rowOff>
    </xdr:to>
    <xdr:sp macro="" textlink="">
      <xdr:nvSpPr>
        <xdr:cNvPr id="201" name="フローチャート : 判断 200"/>
        <xdr:cNvSpPr/>
      </xdr:nvSpPr>
      <xdr:spPr>
        <a:xfrm>
          <a:off x="1270000" y="93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26052</xdr:rowOff>
    </xdr:from>
    <xdr:ext cx="762000" cy="259045"/>
    <xdr:sp macro="" textlink="">
      <xdr:nvSpPr>
        <xdr:cNvPr id="202" name="テキスト ボックス 201"/>
        <xdr:cNvSpPr txBox="1"/>
      </xdr:nvSpPr>
      <xdr:spPr>
        <a:xfrm>
          <a:off x="939800" y="9112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208" name="円/楕円 207"/>
        <xdr:cNvSpPr/>
      </xdr:nvSpPr>
      <xdr:spPr>
        <a:xfrm>
          <a:off x="4775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10177</xdr:rowOff>
    </xdr:from>
    <xdr:ext cx="762000" cy="259045"/>
    <xdr:sp macro="" textlink="">
      <xdr:nvSpPr>
        <xdr:cNvPr id="209" name="扶助費該当値テキスト"/>
        <xdr:cNvSpPr txBox="1"/>
      </xdr:nvSpPr>
      <xdr:spPr>
        <a:xfrm>
          <a:off x="4914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152400</xdr:rowOff>
    </xdr:from>
    <xdr:to>
      <xdr:col>5</xdr:col>
      <xdr:colOff>600075</xdr:colOff>
      <xdr:row>56</xdr:row>
      <xdr:rowOff>82550</xdr:rowOff>
    </xdr:to>
    <xdr:sp macro="" textlink="">
      <xdr:nvSpPr>
        <xdr:cNvPr id="210" name="円/楕円 209"/>
        <xdr:cNvSpPr/>
      </xdr:nvSpPr>
      <xdr:spPr>
        <a:xfrm>
          <a:off x="3937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67327</xdr:rowOff>
    </xdr:from>
    <xdr:ext cx="736600" cy="259045"/>
    <xdr:sp macro="" textlink="">
      <xdr:nvSpPr>
        <xdr:cNvPr id="211" name="テキスト ボックス 210"/>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161925</xdr:rowOff>
    </xdr:from>
    <xdr:to>
      <xdr:col>4</xdr:col>
      <xdr:colOff>396875</xdr:colOff>
      <xdr:row>56</xdr:row>
      <xdr:rowOff>92075</xdr:rowOff>
    </xdr:to>
    <xdr:sp macro="" textlink="">
      <xdr:nvSpPr>
        <xdr:cNvPr id="212" name="円/楕円 211"/>
        <xdr:cNvSpPr/>
      </xdr:nvSpPr>
      <xdr:spPr>
        <a:xfrm>
          <a:off x="3048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76852</xdr:rowOff>
    </xdr:from>
    <xdr:ext cx="762000" cy="259045"/>
    <xdr:sp macro="" textlink="">
      <xdr:nvSpPr>
        <xdr:cNvPr id="213" name="テキスト ボックス 212"/>
        <xdr:cNvSpPr txBox="1"/>
      </xdr:nvSpPr>
      <xdr:spPr>
        <a:xfrm>
          <a:off x="2717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4" name="円/楕円 213"/>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5" name="テキスト ボックス 214"/>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28575</xdr:rowOff>
    </xdr:from>
    <xdr:to>
      <xdr:col>1</xdr:col>
      <xdr:colOff>676275</xdr:colOff>
      <xdr:row>56</xdr:row>
      <xdr:rowOff>130175</xdr:rowOff>
    </xdr:to>
    <xdr:sp macro="" textlink="">
      <xdr:nvSpPr>
        <xdr:cNvPr id="216" name="円/楕円 215"/>
        <xdr:cNvSpPr/>
      </xdr:nvSpPr>
      <xdr:spPr>
        <a:xfrm>
          <a:off x="1270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114952</xdr:rowOff>
    </xdr:from>
    <xdr:ext cx="762000" cy="259045"/>
    <xdr:sp macro="" textlink="">
      <xdr:nvSpPr>
        <xdr:cNvPr id="217" name="テキスト ボックス 216"/>
        <xdr:cNvSpPr txBox="1"/>
      </xdr:nvSpPr>
      <xdr:spPr>
        <a:xfrm>
          <a:off x="939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施設等の小修繕が多く維持補修費が増となる一方、公共下水道事業特別会計などへの繰出金が減となり、</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前年度比</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0.2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ポイント減の</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14.7</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％となった。</a:t>
          </a:r>
          <a:r>
            <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eiryo UI" panose="020B0604030504040204" pitchFamily="50" charset="-128"/>
            </a:rPr>
            <a:t>公営企業にあっては、引き続き経費の節減に努めるとともに、独立採算の原則を踏まえ、施設設備の整備・維持管理・長寿命化、及び料金の適正化に係る検討を重ね、将来にわたり普通会計の負担を削減できるように努める。</a:t>
          </a: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161290</xdr:rowOff>
    </xdr:from>
    <xdr:to>
      <xdr:col>24</xdr:col>
      <xdr:colOff>31750</xdr:colOff>
      <xdr:row>61</xdr:row>
      <xdr:rowOff>54610</xdr:rowOff>
    </xdr:to>
    <xdr:cxnSp macro="">
      <xdr:nvCxnSpPr>
        <xdr:cNvPr id="245" name="直線コネクタ 244"/>
        <xdr:cNvCxnSpPr/>
      </xdr:nvCxnSpPr>
      <xdr:spPr>
        <a:xfrm flipV="1">
          <a:off x="16510000" y="924814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26687</xdr:rowOff>
    </xdr:from>
    <xdr:ext cx="762000" cy="259045"/>
    <xdr:sp macro="" textlink="">
      <xdr:nvSpPr>
        <xdr:cNvPr id="246" name="その他最小値テキスト"/>
        <xdr:cNvSpPr txBox="1"/>
      </xdr:nvSpPr>
      <xdr:spPr>
        <a:xfrm>
          <a:off x="16598900" y="10485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61</xdr:row>
      <xdr:rowOff>54610</xdr:rowOff>
    </xdr:from>
    <xdr:to>
      <xdr:col>24</xdr:col>
      <xdr:colOff>120650</xdr:colOff>
      <xdr:row>61</xdr:row>
      <xdr:rowOff>54610</xdr:rowOff>
    </xdr:to>
    <xdr:cxnSp macro="">
      <xdr:nvCxnSpPr>
        <xdr:cNvPr id="247" name="直線コネクタ 246"/>
        <xdr:cNvCxnSpPr/>
      </xdr:nvCxnSpPr>
      <xdr:spPr>
        <a:xfrm>
          <a:off x="16421100" y="10513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76217</xdr:rowOff>
    </xdr:from>
    <xdr:ext cx="762000" cy="259045"/>
    <xdr:sp macro="" textlink="">
      <xdr:nvSpPr>
        <xdr:cNvPr id="248"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628650</xdr:colOff>
      <xdr:row>53</xdr:row>
      <xdr:rowOff>161290</xdr:rowOff>
    </xdr:from>
    <xdr:to>
      <xdr:col>24</xdr:col>
      <xdr:colOff>120650</xdr:colOff>
      <xdr:row>53</xdr:row>
      <xdr:rowOff>161290</xdr:rowOff>
    </xdr:to>
    <xdr:cxnSp macro="">
      <xdr:nvCxnSpPr>
        <xdr:cNvPr id="249" name="直線コネクタ 248"/>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46990</xdr:rowOff>
    </xdr:from>
    <xdr:to>
      <xdr:col>24</xdr:col>
      <xdr:colOff>31750</xdr:colOff>
      <xdr:row>57</xdr:row>
      <xdr:rowOff>62230</xdr:rowOff>
    </xdr:to>
    <xdr:cxnSp macro="">
      <xdr:nvCxnSpPr>
        <xdr:cNvPr id="250" name="直線コネクタ 249"/>
        <xdr:cNvCxnSpPr/>
      </xdr:nvCxnSpPr>
      <xdr:spPr>
        <a:xfrm flipV="1">
          <a:off x="15671800" y="9819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21607</xdr:rowOff>
    </xdr:from>
    <xdr:ext cx="762000" cy="259045"/>
    <xdr:sp macro="" textlink="">
      <xdr:nvSpPr>
        <xdr:cNvPr id="251" name="その他平均値テキスト"/>
        <xdr:cNvSpPr txBox="1"/>
      </xdr:nvSpPr>
      <xdr:spPr>
        <a:xfrm>
          <a:off x="16598900" y="9794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52" name="フローチャート : 判断 251"/>
        <xdr:cNvSpPr/>
      </xdr:nvSpPr>
      <xdr:spPr>
        <a:xfrm>
          <a:off x="164592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59</xdr:row>
      <xdr:rowOff>107950</xdr:rowOff>
    </xdr:to>
    <xdr:cxnSp macro="">
      <xdr:nvCxnSpPr>
        <xdr:cNvPr id="253" name="直線コネクタ 252"/>
        <xdr:cNvCxnSpPr/>
      </xdr:nvCxnSpPr>
      <xdr:spPr>
        <a:xfrm flipV="1">
          <a:off x="14782800" y="983488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167640</xdr:rowOff>
    </xdr:from>
    <xdr:to>
      <xdr:col>22</xdr:col>
      <xdr:colOff>615950</xdr:colOff>
      <xdr:row>57</xdr:row>
      <xdr:rowOff>97790</xdr:rowOff>
    </xdr:to>
    <xdr:sp macro="" textlink="">
      <xdr:nvSpPr>
        <xdr:cNvPr id="254" name="フローチャート : 判断 253"/>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107967</xdr:rowOff>
    </xdr:from>
    <xdr:ext cx="736600" cy="259045"/>
    <xdr:sp macro="" textlink="">
      <xdr:nvSpPr>
        <xdr:cNvPr id="255" name="テキスト ボックス 254"/>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107950</xdr:rowOff>
    </xdr:from>
    <xdr:to>
      <xdr:col>21</xdr:col>
      <xdr:colOff>361950</xdr:colOff>
      <xdr:row>59</xdr:row>
      <xdr:rowOff>107950</xdr:rowOff>
    </xdr:to>
    <xdr:cxnSp macro="">
      <xdr:nvCxnSpPr>
        <xdr:cNvPr id="256" name="直線コネクタ 255"/>
        <xdr:cNvCxnSpPr/>
      </xdr:nvCxnSpPr>
      <xdr:spPr>
        <a:xfrm>
          <a:off x="13893800" y="9880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152400</xdr:rowOff>
    </xdr:from>
    <xdr:to>
      <xdr:col>21</xdr:col>
      <xdr:colOff>412750</xdr:colOff>
      <xdr:row>57</xdr:row>
      <xdr:rowOff>82550</xdr:rowOff>
    </xdr:to>
    <xdr:sp macro="" textlink="">
      <xdr:nvSpPr>
        <xdr:cNvPr id="257" name="フローチャート : 判断 256"/>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92727</xdr:rowOff>
    </xdr:from>
    <xdr:ext cx="762000" cy="259045"/>
    <xdr:sp macro="" textlink="">
      <xdr:nvSpPr>
        <xdr:cNvPr id="258" name="テキスト ボックス 257"/>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46990</xdr:rowOff>
    </xdr:from>
    <xdr:to>
      <xdr:col>20</xdr:col>
      <xdr:colOff>158750</xdr:colOff>
      <xdr:row>57</xdr:row>
      <xdr:rowOff>107950</xdr:rowOff>
    </xdr:to>
    <xdr:cxnSp macro="">
      <xdr:nvCxnSpPr>
        <xdr:cNvPr id="259" name="直線コネクタ 258"/>
        <xdr:cNvCxnSpPr/>
      </xdr:nvCxnSpPr>
      <xdr:spPr>
        <a:xfrm>
          <a:off x="13004800" y="9819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144780</xdr:rowOff>
    </xdr:from>
    <xdr:to>
      <xdr:col>20</xdr:col>
      <xdr:colOff>209550</xdr:colOff>
      <xdr:row>57</xdr:row>
      <xdr:rowOff>74930</xdr:rowOff>
    </xdr:to>
    <xdr:sp macro="" textlink="">
      <xdr:nvSpPr>
        <xdr:cNvPr id="260" name="フローチャート : 判断 259"/>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85107</xdr:rowOff>
    </xdr:from>
    <xdr:ext cx="762000" cy="259045"/>
    <xdr:sp macro="" textlink="">
      <xdr:nvSpPr>
        <xdr:cNvPr id="261" name="テキスト ボックス 260"/>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106680</xdr:rowOff>
    </xdr:from>
    <xdr:to>
      <xdr:col>19</xdr:col>
      <xdr:colOff>6350</xdr:colOff>
      <xdr:row>57</xdr:row>
      <xdr:rowOff>36830</xdr:rowOff>
    </xdr:to>
    <xdr:sp macro="" textlink="">
      <xdr:nvSpPr>
        <xdr:cNvPr id="262" name="フローチャート : 判断 261"/>
        <xdr:cNvSpPr/>
      </xdr:nvSpPr>
      <xdr:spPr>
        <a:xfrm>
          <a:off x="12954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47007</xdr:rowOff>
    </xdr:from>
    <xdr:ext cx="762000" cy="259045"/>
    <xdr:sp macro="" textlink="">
      <xdr:nvSpPr>
        <xdr:cNvPr id="263" name="テキスト ボックス 262"/>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69" name="円/楕円 268"/>
        <xdr:cNvSpPr/>
      </xdr:nvSpPr>
      <xdr:spPr>
        <a:xfrm>
          <a:off x="164592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12717</xdr:rowOff>
    </xdr:from>
    <xdr:ext cx="762000" cy="259045"/>
    <xdr:sp macro="" textlink="">
      <xdr:nvSpPr>
        <xdr:cNvPr id="270" name="その他該当値テキスト"/>
        <xdr:cNvSpPr txBox="1"/>
      </xdr:nvSpPr>
      <xdr:spPr>
        <a:xfrm>
          <a:off x="165989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11430</xdr:rowOff>
    </xdr:from>
    <xdr:to>
      <xdr:col>22</xdr:col>
      <xdr:colOff>615950</xdr:colOff>
      <xdr:row>57</xdr:row>
      <xdr:rowOff>113030</xdr:rowOff>
    </xdr:to>
    <xdr:sp macro="" textlink="">
      <xdr:nvSpPr>
        <xdr:cNvPr id="271" name="円/楕円 270"/>
        <xdr:cNvSpPr/>
      </xdr:nvSpPr>
      <xdr:spPr>
        <a:xfrm>
          <a:off x="15621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97807</xdr:rowOff>
    </xdr:from>
    <xdr:ext cx="736600" cy="259045"/>
    <xdr:sp macro="" textlink="">
      <xdr:nvSpPr>
        <xdr:cNvPr id="272" name="テキスト ボックス 271"/>
        <xdr:cNvSpPr txBox="1"/>
      </xdr:nvSpPr>
      <xdr:spPr>
        <a:xfrm>
          <a:off x="15290800" y="987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57150</xdr:rowOff>
    </xdr:from>
    <xdr:to>
      <xdr:col>21</xdr:col>
      <xdr:colOff>412750</xdr:colOff>
      <xdr:row>59</xdr:row>
      <xdr:rowOff>158750</xdr:rowOff>
    </xdr:to>
    <xdr:sp macro="" textlink="">
      <xdr:nvSpPr>
        <xdr:cNvPr id="273" name="円/楕円 272"/>
        <xdr:cNvSpPr/>
      </xdr:nvSpPr>
      <xdr:spPr>
        <a:xfrm>
          <a:off x="14732000" y="101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143527</xdr:rowOff>
    </xdr:from>
    <xdr:ext cx="762000" cy="259045"/>
    <xdr:sp macro="" textlink="">
      <xdr:nvSpPr>
        <xdr:cNvPr id="274" name="テキスト ボックス 273"/>
        <xdr:cNvSpPr txBox="1"/>
      </xdr:nvSpPr>
      <xdr:spPr>
        <a:xfrm>
          <a:off x="144018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57150</xdr:rowOff>
    </xdr:from>
    <xdr:to>
      <xdr:col>20</xdr:col>
      <xdr:colOff>209550</xdr:colOff>
      <xdr:row>57</xdr:row>
      <xdr:rowOff>158750</xdr:rowOff>
    </xdr:to>
    <xdr:sp macro="" textlink="">
      <xdr:nvSpPr>
        <xdr:cNvPr id="275" name="円/楕円 274"/>
        <xdr:cNvSpPr/>
      </xdr:nvSpPr>
      <xdr:spPr>
        <a:xfrm>
          <a:off x="13843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143527</xdr:rowOff>
    </xdr:from>
    <xdr:ext cx="762000" cy="259045"/>
    <xdr:sp macro="" textlink="">
      <xdr:nvSpPr>
        <xdr:cNvPr id="276" name="テキスト ボックス 275"/>
        <xdr:cNvSpPr txBox="1"/>
      </xdr:nvSpPr>
      <xdr:spPr>
        <a:xfrm>
          <a:off x="13512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77" name="円/楕円 276"/>
        <xdr:cNvSpPr/>
      </xdr:nvSpPr>
      <xdr:spPr>
        <a:xfrm>
          <a:off x="12954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78" name="テキスト ボックス 277"/>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一部事務組合に対する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ごみ処理経費などの負担金や</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公的病院による二次救急医療運営費に対する助成</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防犯灯維持管理等補助などが主な</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もので</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、経常収支比率に占める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補助費等</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の割合</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は前年度比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0.4</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減の</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9.9</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となった。今後も</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各種団体への補助金などの</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適正な執行</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に努め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、経常収支比率の改善を図る。</a:t>
          </a:r>
          <a:endPar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120142</xdr:rowOff>
    </xdr:to>
    <xdr:cxnSp macro="">
      <xdr:nvCxnSpPr>
        <xdr:cNvPr id="303" name="直線コネクタ 302"/>
        <xdr:cNvCxnSpPr/>
      </xdr:nvCxnSpPr>
      <xdr:spPr>
        <a:xfrm flipV="1">
          <a:off x="16510000" y="5791708"/>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4"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5" name="直線コネクタ 304"/>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xdr:rowOff>
    </xdr:from>
    <xdr:to>
      <xdr:col>24</xdr:col>
      <xdr:colOff>31750</xdr:colOff>
      <xdr:row>36</xdr:row>
      <xdr:rowOff>26416</xdr:rowOff>
    </xdr:to>
    <xdr:cxnSp macro="">
      <xdr:nvCxnSpPr>
        <xdr:cNvPr id="308" name="直線コネクタ 307"/>
        <xdr:cNvCxnSpPr/>
      </xdr:nvCxnSpPr>
      <xdr:spPr>
        <a:xfrm flipV="1">
          <a:off x="15671800" y="61803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164863</xdr:rowOff>
    </xdr:from>
    <xdr:ext cx="762000" cy="259045"/>
    <xdr:sp macro="" textlink="">
      <xdr:nvSpPr>
        <xdr:cNvPr id="309"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36</xdr:row>
      <xdr:rowOff>26416</xdr:rowOff>
    </xdr:to>
    <xdr:cxnSp macro="">
      <xdr:nvCxnSpPr>
        <xdr:cNvPr id="311" name="直線コネクタ 310"/>
        <xdr:cNvCxnSpPr/>
      </xdr:nvCxnSpPr>
      <xdr:spPr>
        <a:xfrm>
          <a:off x="14782800" y="61254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16764</xdr:rowOff>
    </xdr:from>
    <xdr:to>
      <xdr:col>22</xdr:col>
      <xdr:colOff>615950</xdr:colOff>
      <xdr:row>36</xdr:row>
      <xdr:rowOff>118364</xdr:rowOff>
    </xdr:to>
    <xdr:sp macro="" textlink="">
      <xdr:nvSpPr>
        <xdr:cNvPr id="312" name="フローチャート : 判断 311"/>
        <xdr:cNvSpPr/>
      </xdr:nvSpPr>
      <xdr:spPr>
        <a:xfrm>
          <a:off x="15621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103141</xdr:rowOff>
    </xdr:from>
    <xdr:ext cx="736600" cy="259045"/>
    <xdr:sp macro="" textlink="">
      <xdr:nvSpPr>
        <xdr:cNvPr id="313" name="テキスト ボックス 312"/>
        <xdr:cNvSpPr txBox="1"/>
      </xdr:nvSpPr>
      <xdr:spPr>
        <a:xfrm>
          <a:off x="15290800" y="62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143002</xdr:rowOff>
    </xdr:to>
    <xdr:cxnSp macro="">
      <xdr:nvCxnSpPr>
        <xdr:cNvPr id="314" name="直線コネクタ 313"/>
        <xdr:cNvCxnSpPr/>
      </xdr:nvCxnSpPr>
      <xdr:spPr>
        <a:xfrm flipV="1">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169926</xdr:rowOff>
    </xdr:from>
    <xdr:to>
      <xdr:col>21</xdr:col>
      <xdr:colOff>412750</xdr:colOff>
      <xdr:row>36</xdr:row>
      <xdr:rowOff>100076</xdr:rowOff>
    </xdr:to>
    <xdr:sp macro="" textlink="">
      <xdr:nvSpPr>
        <xdr:cNvPr id="315" name="フローチャート : 判断 314"/>
        <xdr:cNvSpPr/>
      </xdr:nvSpPr>
      <xdr:spPr>
        <a:xfrm>
          <a:off x="14732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84853</xdr:rowOff>
    </xdr:from>
    <xdr:ext cx="762000" cy="259045"/>
    <xdr:sp macro="" textlink="">
      <xdr:nvSpPr>
        <xdr:cNvPr id="316" name="テキスト ボックス 315"/>
        <xdr:cNvSpPr txBox="1"/>
      </xdr:nvSpPr>
      <xdr:spPr>
        <a:xfrm>
          <a:off x="14401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36</xdr:row>
      <xdr:rowOff>76708</xdr:rowOff>
    </xdr:to>
    <xdr:cxnSp macro="">
      <xdr:nvCxnSpPr>
        <xdr:cNvPr id="317" name="直線コネクタ 316"/>
        <xdr:cNvCxnSpPr/>
      </xdr:nvCxnSpPr>
      <xdr:spPr>
        <a:xfrm flipV="1">
          <a:off x="13004800" y="6143752"/>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xdr:rowOff>
    </xdr:from>
    <xdr:to>
      <xdr:col>20</xdr:col>
      <xdr:colOff>209550</xdr:colOff>
      <xdr:row>36</xdr:row>
      <xdr:rowOff>104648</xdr:rowOff>
    </xdr:to>
    <xdr:sp macro="" textlink="">
      <xdr:nvSpPr>
        <xdr:cNvPr id="318" name="フローチャート : 判断 317"/>
        <xdr:cNvSpPr/>
      </xdr:nvSpPr>
      <xdr:spPr>
        <a:xfrm>
          <a:off x="13843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89425</xdr:rowOff>
    </xdr:from>
    <xdr:ext cx="762000" cy="259045"/>
    <xdr:sp macro="" textlink="">
      <xdr:nvSpPr>
        <xdr:cNvPr id="319" name="テキスト ボックス 318"/>
        <xdr:cNvSpPr txBox="1"/>
      </xdr:nvSpPr>
      <xdr:spPr>
        <a:xfrm>
          <a:off x="13512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128778</xdr:rowOff>
    </xdr:from>
    <xdr:to>
      <xdr:col>24</xdr:col>
      <xdr:colOff>82550</xdr:colOff>
      <xdr:row>36</xdr:row>
      <xdr:rowOff>58928</xdr:rowOff>
    </xdr:to>
    <xdr:sp macro="" textlink="">
      <xdr:nvSpPr>
        <xdr:cNvPr id="327" name="円/楕円 326"/>
        <xdr:cNvSpPr/>
      </xdr:nvSpPr>
      <xdr:spPr>
        <a:xfrm>
          <a:off x="164592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145305</xdr:rowOff>
    </xdr:from>
    <xdr:ext cx="762000" cy="259045"/>
    <xdr:sp macro="" textlink="">
      <xdr:nvSpPr>
        <xdr:cNvPr id="328" name="補助費等該当値テキスト"/>
        <xdr:cNvSpPr txBox="1"/>
      </xdr:nvSpPr>
      <xdr:spPr>
        <a:xfrm>
          <a:off x="16598900" y="597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147066</xdr:rowOff>
    </xdr:from>
    <xdr:to>
      <xdr:col>22</xdr:col>
      <xdr:colOff>615950</xdr:colOff>
      <xdr:row>36</xdr:row>
      <xdr:rowOff>77216</xdr:rowOff>
    </xdr:to>
    <xdr:sp macro="" textlink="">
      <xdr:nvSpPr>
        <xdr:cNvPr id="329" name="円/楕円 328"/>
        <xdr:cNvSpPr/>
      </xdr:nvSpPr>
      <xdr:spPr>
        <a:xfrm>
          <a:off x="15621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30" name="テキスト ボックス 32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31" name="円/楕円 330"/>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32" name="テキスト ボックス 331"/>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33" name="円/楕円 332"/>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34" name="テキスト ボックス 333"/>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25908</xdr:rowOff>
    </xdr:from>
    <xdr:to>
      <xdr:col>19</xdr:col>
      <xdr:colOff>6350</xdr:colOff>
      <xdr:row>36</xdr:row>
      <xdr:rowOff>127508</xdr:rowOff>
    </xdr:to>
    <xdr:sp macro="" textlink="">
      <xdr:nvSpPr>
        <xdr:cNvPr id="335" name="円/楕円 334"/>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112285</xdr:rowOff>
    </xdr:from>
    <xdr:ext cx="762000" cy="259045"/>
    <xdr:sp macro="" textlink="">
      <xdr:nvSpPr>
        <xdr:cNvPr id="336" name="テキスト ボックス 335"/>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公債費における経常経費充当一般財源額は、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137,371</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千円の削減により、</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経常収支比率に占める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公債</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費割合</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は、前年度比</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1.6</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ポイント改善し、類似団体内で</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位となった。</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今後、交付税に算入されない震災復興関連の災害公営住宅建設事業債</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の償還開始</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や一般単独事業となる新火葬場建設事業債</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の借入</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など、公債費及び地方債残高が大幅に増加する</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見込みである</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1" name="直線コネクタ 350"/>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2" name="テキスト ボックス 351"/>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3" name="直線コネクタ 352"/>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4" name="テキスト ボックス 353"/>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5" name="直線コネクタ 354"/>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6" name="テキスト ボックス 355"/>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7" name="直線コネクタ 356"/>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8" name="テキスト ボックス 357"/>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9" name="直線コネクタ 358"/>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60" name="テキスト ボックス 359"/>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1" name="直線コネクタ 360"/>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2" name="テキスト ボックス 361"/>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156935</xdr:rowOff>
    </xdr:from>
    <xdr:to>
      <xdr:col>7</xdr:col>
      <xdr:colOff>15875</xdr:colOff>
      <xdr:row>82</xdr:row>
      <xdr:rowOff>61686</xdr:rowOff>
    </xdr:to>
    <xdr:cxnSp macro="">
      <xdr:nvCxnSpPr>
        <xdr:cNvPr id="366" name="直線コネクタ 365"/>
        <xdr:cNvCxnSpPr/>
      </xdr:nvCxnSpPr>
      <xdr:spPr>
        <a:xfrm flipV="1">
          <a:off x="4826000" y="12672785"/>
          <a:ext cx="0" cy="1447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33763</xdr:rowOff>
    </xdr:from>
    <xdr:ext cx="762000" cy="259045"/>
    <xdr:sp macro="" textlink="">
      <xdr:nvSpPr>
        <xdr:cNvPr id="367"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6</xdr:col>
      <xdr:colOff>612775</xdr:colOff>
      <xdr:row>82</xdr:row>
      <xdr:rowOff>61686</xdr:rowOff>
    </xdr:from>
    <xdr:to>
      <xdr:col>7</xdr:col>
      <xdr:colOff>104775</xdr:colOff>
      <xdr:row>82</xdr:row>
      <xdr:rowOff>61686</xdr:rowOff>
    </xdr:to>
    <xdr:cxnSp macro="">
      <xdr:nvCxnSpPr>
        <xdr:cNvPr id="368" name="直線コネクタ 367"/>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71862</xdr:rowOff>
    </xdr:from>
    <xdr:ext cx="762000" cy="259045"/>
    <xdr:sp macro="" textlink="">
      <xdr:nvSpPr>
        <xdr:cNvPr id="369" name="公債費最大値テキスト"/>
        <xdr:cNvSpPr txBox="1"/>
      </xdr:nvSpPr>
      <xdr:spPr>
        <a:xfrm>
          <a:off x="4914900" y="1241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11.0</a:t>
          </a:r>
          <a:endParaRPr kumimoji="1" lang="ja-JP" altLang="en-US" sz="1000" b="1">
            <a:latin typeface="ＭＳ Ｐゴシック"/>
          </a:endParaRPr>
        </a:p>
      </xdr:txBody>
    </xdr:sp>
    <xdr:clientData/>
  </xdr:oneCellAnchor>
  <xdr:twoCellAnchor>
    <xdr:from>
      <xdr:col>6</xdr:col>
      <xdr:colOff>612775</xdr:colOff>
      <xdr:row>73</xdr:row>
      <xdr:rowOff>156935</xdr:rowOff>
    </xdr:from>
    <xdr:to>
      <xdr:col>7</xdr:col>
      <xdr:colOff>104775</xdr:colOff>
      <xdr:row>73</xdr:row>
      <xdr:rowOff>156935</xdr:rowOff>
    </xdr:to>
    <xdr:cxnSp macro="">
      <xdr:nvCxnSpPr>
        <xdr:cNvPr id="370" name="直線コネクタ 369"/>
        <xdr:cNvCxnSpPr/>
      </xdr:nvCxnSpPr>
      <xdr:spPr>
        <a:xfrm>
          <a:off x="4737100" y="1267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156935</xdr:rowOff>
    </xdr:from>
    <xdr:to>
      <xdr:col>7</xdr:col>
      <xdr:colOff>15875</xdr:colOff>
      <xdr:row>74</xdr:row>
      <xdr:rowOff>159657</xdr:rowOff>
    </xdr:to>
    <xdr:cxnSp macro="">
      <xdr:nvCxnSpPr>
        <xdr:cNvPr id="371" name="直線コネクタ 370"/>
        <xdr:cNvCxnSpPr/>
      </xdr:nvCxnSpPr>
      <xdr:spPr>
        <a:xfrm flipV="1">
          <a:off x="3987800" y="12672785"/>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45556</xdr:rowOff>
    </xdr:from>
    <xdr:ext cx="762000" cy="259045"/>
    <xdr:sp macro="" textlink="">
      <xdr:nvSpPr>
        <xdr:cNvPr id="372"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73479</xdr:rowOff>
    </xdr:from>
    <xdr:to>
      <xdr:col>7</xdr:col>
      <xdr:colOff>66675</xdr:colOff>
      <xdr:row>78</xdr:row>
      <xdr:rowOff>3629</xdr:rowOff>
    </xdr:to>
    <xdr:sp macro="" textlink="">
      <xdr:nvSpPr>
        <xdr:cNvPr id="373" name="フローチャート : 判断 372"/>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159657</xdr:rowOff>
    </xdr:from>
    <xdr:to>
      <xdr:col>5</xdr:col>
      <xdr:colOff>549275</xdr:colOff>
      <xdr:row>76</xdr:row>
      <xdr:rowOff>165100</xdr:rowOff>
    </xdr:to>
    <xdr:cxnSp macro="">
      <xdr:nvCxnSpPr>
        <xdr:cNvPr id="374" name="直線コネクタ 373"/>
        <xdr:cNvCxnSpPr/>
      </xdr:nvCxnSpPr>
      <xdr:spPr>
        <a:xfrm flipV="1">
          <a:off x="3098800" y="12846957"/>
          <a:ext cx="889000" cy="348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24493</xdr:rowOff>
    </xdr:from>
    <xdr:to>
      <xdr:col>5</xdr:col>
      <xdr:colOff>600075</xdr:colOff>
      <xdr:row>79</xdr:row>
      <xdr:rowOff>126093</xdr:rowOff>
    </xdr:to>
    <xdr:sp macro="" textlink="">
      <xdr:nvSpPr>
        <xdr:cNvPr id="375" name="フローチャート : 判断 374"/>
        <xdr:cNvSpPr/>
      </xdr:nvSpPr>
      <xdr:spPr>
        <a:xfrm>
          <a:off x="3937000" y="1356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110870</xdr:rowOff>
    </xdr:from>
    <xdr:ext cx="736600" cy="259045"/>
    <xdr:sp macro="" textlink="">
      <xdr:nvSpPr>
        <xdr:cNvPr id="376" name="テキスト ボックス 375"/>
        <xdr:cNvSpPr txBox="1"/>
      </xdr:nvSpPr>
      <xdr:spPr>
        <a:xfrm>
          <a:off x="3606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86178</xdr:rowOff>
    </xdr:from>
    <xdr:to>
      <xdr:col>4</xdr:col>
      <xdr:colOff>346075</xdr:colOff>
      <xdr:row>76</xdr:row>
      <xdr:rowOff>165100</xdr:rowOff>
    </xdr:to>
    <xdr:cxnSp macro="">
      <xdr:nvCxnSpPr>
        <xdr:cNvPr id="377" name="直線コネクタ 376"/>
        <xdr:cNvCxnSpPr/>
      </xdr:nvCxnSpPr>
      <xdr:spPr>
        <a:xfrm>
          <a:off x="2209800" y="12944928"/>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35379</xdr:rowOff>
    </xdr:from>
    <xdr:to>
      <xdr:col>4</xdr:col>
      <xdr:colOff>396875</xdr:colOff>
      <xdr:row>79</xdr:row>
      <xdr:rowOff>136979</xdr:rowOff>
    </xdr:to>
    <xdr:sp macro="" textlink="">
      <xdr:nvSpPr>
        <xdr:cNvPr id="378" name="フローチャート : 判断 377"/>
        <xdr:cNvSpPr/>
      </xdr:nvSpPr>
      <xdr:spPr>
        <a:xfrm>
          <a:off x="3048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121756</xdr:rowOff>
    </xdr:from>
    <xdr:ext cx="762000" cy="259045"/>
    <xdr:sp macro="" textlink="">
      <xdr:nvSpPr>
        <xdr:cNvPr id="379" name="テキスト ボックス 378"/>
        <xdr:cNvSpPr txBox="1"/>
      </xdr:nvSpPr>
      <xdr:spPr>
        <a:xfrm>
          <a:off x="2717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86178</xdr:rowOff>
    </xdr:from>
    <xdr:to>
      <xdr:col>3</xdr:col>
      <xdr:colOff>142875</xdr:colOff>
      <xdr:row>75</xdr:row>
      <xdr:rowOff>129722</xdr:rowOff>
    </xdr:to>
    <xdr:cxnSp macro="">
      <xdr:nvCxnSpPr>
        <xdr:cNvPr id="380" name="直線コネクタ 379"/>
        <xdr:cNvCxnSpPr/>
      </xdr:nvCxnSpPr>
      <xdr:spPr>
        <a:xfrm flipV="1">
          <a:off x="1320800" y="12944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78921</xdr:rowOff>
    </xdr:from>
    <xdr:to>
      <xdr:col>3</xdr:col>
      <xdr:colOff>193675</xdr:colOff>
      <xdr:row>80</xdr:row>
      <xdr:rowOff>9071</xdr:rowOff>
    </xdr:to>
    <xdr:sp macro="" textlink="">
      <xdr:nvSpPr>
        <xdr:cNvPr id="381" name="フローチャート : 判断 380"/>
        <xdr:cNvSpPr/>
      </xdr:nvSpPr>
      <xdr:spPr>
        <a:xfrm>
          <a:off x="2159000" y="136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165298</xdr:rowOff>
    </xdr:from>
    <xdr:ext cx="762000" cy="259045"/>
    <xdr:sp macro="" textlink="">
      <xdr:nvSpPr>
        <xdr:cNvPr id="382" name="テキスト ボックス 381"/>
        <xdr:cNvSpPr txBox="1"/>
      </xdr:nvSpPr>
      <xdr:spPr>
        <a:xfrm>
          <a:off x="1828800" y="1370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111579</xdr:rowOff>
    </xdr:from>
    <xdr:to>
      <xdr:col>1</xdr:col>
      <xdr:colOff>676275</xdr:colOff>
      <xdr:row>80</xdr:row>
      <xdr:rowOff>41729</xdr:rowOff>
    </xdr:to>
    <xdr:sp macro="" textlink="">
      <xdr:nvSpPr>
        <xdr:cNvPr id="383" name="フローチャート : 判断 382"/>
        <xdr:cNvSpPr/>
      </xdr:nvSpPr>
      <xdr:spPr>
        <a:xfrm>
          <a:off x="1270000" y="1365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26506</xdr:rowOff>
    </xdr:from>
    <xdr:ext cx="762000" cy="259045"/>
    <xdr:sp macro="" textlink="">
      <xdr:nvSpPr>
        <xdr:cNvPr id="384" name="テキスト ボックス 383"/>
        <xdr:cNvSpPr txBox="1"/>
      </xdr:nvSpPr>
      <xdr:spPr>
        <a:xfrm>
          <a:off x="939800" y="1374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73</xdr:row>
      <xdr:rowOff>106135</xdr:rowOff>
    </xdr:from>
    <xdr:to>
      <xdr:col>7</xdr:col>
      <xdr:colOff>66675</xdr:colOff>
      <xdr:row>74</xdr:row>
      <xdr:rowOff>36285</xdr:rowOff>
    </xdr:to>
    <xdr:sp macro="" textlink="">
      <xdr:nvSpPr>
        <xdr:cNvPr id="390" name="円/楕円 389"/>
        <xdr:cNvSpPr/>
      </xdr:nvSpPr>
      <xdr:spPr>
        <a:xfrm>
          <a:off x="4775200" y="1262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14712</xdr:rowOff>
    </xdr:from>
    <xdr:ext cx="762000" cy="259045"/>
    <xdr:sp macro="" textlink="">
      <xdr:nvSpPr>
        <xdr:cNvPr id="391" name="公債費該当値テキスト"/>
        <xdr:cNvSpPr txBox="1"/>
      </xdr:nvSpPr>
      <xdr:spPr>
        <a:xfrm>
          <a:off x="4914900" y="1253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108857</xdr:rowOff>
    </xdr:from>
    <xdr:to>
      <xdr:col>5</xdr:col>
      <xdr:colOff>600075</xdr:colOff>
      <xdr:row>75</xdr:row>
      <xdr:rowOff>39007</xdr:rowOff>
    </xdr:to>
    <xdr:sp macro="" textlink="">
      <xdr:nvSpPr>
        <xdr:cNvPr id="392" name="円/楕円 391"/>
        <xdr:cNvSpPr/>
      </xdr:nvSpPr>
      <xdr:spPr>
        <a:xfrm>
          <a:off x="39370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49184</xdr:rowOff>
    </xdr:from>
    <xdr:ext cx="736600" cy="259045"/>
    <xdr:sp macro="" textlink="">
      <xdr:nvSpPr>
        <xdr:cNvPr id="393" name="テキスト ボックス 392"/>
        <xdr:cNvSpPr txBox="1"/>
      </xdr:nvSpPr>
      <xdr:spPr>
        <a:xfrm>
          <a:off x="3606800" y="1256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114300</xdr:rowOff>
    </xdr:from>
    <xdr:to>
      <xdr:col>4</xdr:col>
      <xdr:colOff>396875</xdr:colOff>
      <xdr:row>77</xdr:row>
      <xdr:rowOff>44450</xdr:rowOff>
    </xdr:to>
    <xdr:sp macro="" textlink="">
      <xdr:nvSpPr>
        <xdr:cNvPr id="394" name="円/楕円 393"/>
        <xdr:cNvSpPr/>
      </xdr:nvSpPr>
      <xdr:spPr>
        <a:xfrm>
          <a:off x="3048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54627</xdr:rowOff>
    </xdr:from>
    <xdr:ext cx="762000" cy="259045"/>
    <xdr:sp macro="" textlink="">
      <xdr:nvSpPr>
        <xdr:cNvPr id="395" name="テキスト ボックス 394"/>
        <xdr:cNvSpPr txBox="1"/>
      </xdr:nvSpPr>
      <xdr:spPr>
        <a:xfrm>
          <a:off x="2717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35378</xdr:rowOff>
    </xdr:from>
    <xdr:to>
      <xdr:col>3</xdr:col>
      <xdr:colOff>193675</xdr:colOff>
      <xdr:row>75</xdr:row>
      <xdr:rowOff>136978</xdr:rowOff>
    </xdr:to>
    <xdr:sp macro="" textlink="">
      <xdr:nvSpPr>
        <xdr:cNvPr id="396" name="円/楕円 395"/>
        <xdr:cNvSpPr/>
      </xdr:nvSpPr>
      <xdr:spPr>
        <a:xfrm>
          <a:off x="2159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147155</xdr:rowOff>
    </xdr:from>
    <xdr:ext cx="762000" cy="259045"/>
    <xdr:sp macro="" textlink="">
      <xdr:nvSpPr>
        <xdr:cNvPr id="397" name="テキスト ボックス 396"/>
        <xdr:cNvSpPr txBox="1"/>
      </xdr:nvSpPr>
      <xdr:spPr>
        <a:xfrm>
          <a:off x="1828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78922</xdr:rowOff>
    </xdr:from>
    <xdr:to>
      <xdr:col>1</xdr:col>
      <xdr:colOff>676275</xdr:colOff>
      <xdr:row>76</xdr:row>
      <xdr:rowOff>9072</xdr:rowOff>
    </xdr:to>
    <xdr:sp macro="" textlink="">
      <xdr:nvSpPr>
        <xdr:cNvPr id="398" name="円/楕円 397"/>
        <xdr:cNvSpPr/>
      </xdr:nvSpPr>
      <xdr:spPr>
        <a:xfrm>
          <a:off x="1270000" y="1293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19249</xdr:rowOff>
    </xdr:from>
    <xdr:ext cx="762000" cy="259045"/>
    <xdr:sp macro="" textlink="">
      <xdr:nvSpPr>
        <xdr:cNvPr id="399" name="テキスト ボックス 398"/>
        <xdr:cNvSpPr txBox="1"/>
      </xdr:nvSpPr>
      <xdr:spPr>
        <a:xfrm>
          <a:off x="939800" y="1270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全国平均と比較し</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+8.9%</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、県平均と比較し</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+7.2%</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上回っており、類似団体においては、</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32</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団体中</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30</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位となった。物件費は依然高い水準のまま推移</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し</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て</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おり、また、</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社会保障関連経費</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に係る扶助費の増崇も</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大きく影響しているものと考えられる。</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113284</xdr:rowOff>
    </xdr:from>
    <xdr:to>
      <xdr:col>24</xdr:col>
      <xdr:colOff>31750</xdr:colOff>
      <xdr:row>80</xdr:row>
      <xdr:rowOff>30987</xdr:rowOff>
    </xdr:to>
    <xdr:cxnSp macro="">
      <xdr:nvCxnSpPr>
        <xdr:cNvPr id="425" name="直線コネクタ 424"/>
        <xdr:cNvCxnSpPr/>
      </xdr:nvCxnSpPr>
      <xdr:spPr>
        <a:xfrm flipV="1">
          <a:off x="16510000" y="12800584"/>
          <a:ext cx="0" cy="946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3064</xdr:rowOff>
    </xdr:from>
    <xdr:ext cx="762000" cy="259045"/>
    <xdr:sp macro="" textlink="">
      <xdr:nvSpPr>
        <xdr:cNvPr id="426" name="公債費以外最小値テキスト"/>
        <xdr:cNvSpPr txBox="1"/>
      </xdr:nvSpPr>
      <xdr:spPr>
        <a:xfrm>
          <a:off x="16598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23</xdr:col>
      <xdr:colOff>628650</xdr:colOff>
      <xdr:row>80</xdr:row>
      <xdr:rowOff>30987</xdr:rowOff>
    </xdr:from>
    <xdr:to>
      <xdr:col>24</xdr:col>
      <xdr:colOff>120650</xdr:colOff>
      <xdr:row>80</xdr:row>
      <xdr:rowOff>30987</xdr:rowOff>
    </xdr:to>
    <xdr:cxnSp macro="">
      <xdr:nvCxnSpPr>
        <xdr:cNvPr id="427" name="直線コネクタ 426"/>
        <xdr:cNvCxnSpPr/>
      </xdr:nvCxnSpPr>
      <xdr:spPr>
        <a:xfrm>
          <a:off x="16421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28211</xdr:rowOff>
    </xdr:from>
    <xdr:ext cx="762000" cy="259045"/>
    <xdr:sp macro="" textlink="">
      <xdr:nvSpPr>
        <xdr:cNvPr id="428" name="公債費以外最大値テキスト"/>
        <xdr:cNvSpPr txBox="1"/>
      </xdr:nvSpPr>
      <xdr:spPr>
        <a:xfrm>
          <a:off x="16598900" y="1254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628650</xdr:colOff>
      <xdr:row>74</xdr:row>
      <xdr:rowOff>113284</xdr:rowOff>
    </xdr:from>
    <xdr:to>
      <xdr:col>24</xdr:col>
      <xdr:colOff>120650</xdr:colOff>
      <xdr:row>74</xdr:row>
      <xdr:rowOff>113284</xdr:rowOff>
    </xdr:to>
    <xdr:cxnSp macro="">
      <xdr:nvCxnSpPr>
        <xdr:cNvPr id="429" name="直線コネクタ 428"/>
        <xdr:cNvCxnSpPr/>
      </xdr:nvCxnSpPr>
      <xdr:spPr>
        <a:xfrm>
          <a:off x="16421100" y="12800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104139</xdr:rowOff>
    </xdr:from>
    <xdr:to>
      <xdr:col>24</xdr:col>
      <xdr:colOff>31750</xdr:colOff>
      <xdr:row>79</xdr:row>
      <xdr:rowOff>24130</xdr:rowOff>
    </xdr:to>
    <xdr:cxnSp macro="">
      <xdr:nvCxnSpPr>
        <xdr:cNvPr id="430" name="直線コネクタ 429"/>
        <xdr:cNvCxnSpPr/>
      </xdr:nvCxnSpPr>
      <xdr:spPr>
        <a:xfrm>
          <a:off x="15671800" y="13477239"/>
          <a:ext cx="8382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133875</xdr:rowOff>
    </xdr:from>
    <xdr:ext cx="762000" cy="259045"/>
    <xdr:sp macro="" textlink="">
      <xdr:nvSpPr>
        <xdr:cNvPr id="431" name="公債費以外平均値テキスト"/>
        <xdr:cNvSpPr txBox="1"/>
      </xdr:nvSpPr>
      <xdr:spPr>
        <a:xfrm>
          <a:off x="16598900" y="1299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117348</xdr:rowOff>
    </xdr:from>
    <xdr:to>
      <xdr:col>24</xdr:col>
      <xdr:colOff>82550</xdr:colOff>
      <xdr:row>77</xdr:row>
      <xdr:rowOff>47498</xdr:rowOff>
    </xdr:to>
    <xdr:sp macro="" textlink="">
      <xdr:nvSpPr>
        <xdr:cNvPr id="432" name="フローチャート : 判断 431"/>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104139</xdr:rowOff>
    </xdr:from>
    <xdr:to>
      <xdr:col>22</xdr:col>
      <xdr:colOff>565150</xdr:colOff>
      <xdr:row>79</xdr:row>
      <xdr:rowOff>147574</xdr:rowOff>
    </xdr:to>
    <xdr:cxnSp macro="">
      <xdr:nvCxnSpPr>
        <xdr:cNvPr id="433" name="直線コネクタ 432"/>
        <xdr:cNvCxnSpPr/>
      </xdr:nvCxnSpPr>
      <xdr:spPr>
        <a:xfrm flipV="1">
          <a:off x="14782800" y="13477239"/>
          <a:ext cx="889000" cy="214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151637</xdr:rowOff>
    </xdr:from>
    <xdr:to>
      <xdr:col>22</xdr:col>
      <xdr:colOff>615950</xdr:colOff>
      <xdr:row>76</xdr:row>
      <xdr:rowOff>81787</xdr:rowOff>
    </xdr:to>
    <xdr:sp macro="" textlink="">
      <xdr:nvSpPr>
        <xdr:cNvPr id="434" name="フローチャート : 判断 433"/>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91965</xdr:rowOff>
    </xdr:from>
    <xdr:ext cx="736600" cy="259045"/>
    <xdr:sp macro="" textlink="">
      <xdr:nvSpPr>
        <xdr:cNvPr id="435" name="テキスト ボックス 434"/>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168148</xdr:rowOff>
    </xdr:from>
    <xdr:to>
      <xdr:col>21</xdr:col>
      <xdr:colOff>361950</xdr:colOff>
      <xdr:row>79</xdr:row>
      <xdr:rowOff>147574</xdr:rowOff>
    </xdr:to>
    <xdr:cxnSp macro="">
      <xdr:nvCxnSpPr>
        <xdr:cNvPr id="436" name="直線コネクタ 435"/>
        <xdr:cNvCxnSpPr/>
      </xdr:nvCxnSpPr>
      <xdr:spPr>
        <a:xfrm>
          <a:off x="13893800" y="13541248"/>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83058</xdr:rowOff>
    </xdr:from>
    <xdr:to>
      <xdr:col>21</xdr:col>
      <xdr:colOff>412750</xdr:colOff>
      <xdr:row>76</xdr:row>
      <xdr:rowOff>13208</xdr:rowOff>
    </xdr:to>
    <xdr:sp macro="" textlink="">
      <xdr:nvSpPr>
        <xdr:cNvPr id="437" name="フローチャート : 判断 436"/>
        <xdr:cNvSpPr/>
      </xdr:nvSpPr>
      <xdr:spPr>
        <a:xfrm>
          <a:off x="14732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23385</xdr:rowOff>
    </xdr:from>
    <xdr:ext cx="762000" cy="259045"/>
    <xdr:sp macro="" textlink="">
      <xdr:nvSpPr>
        <xdr:cNvPr id="438" name="テキスト ボックス 437"/>
        <xdr:cNvSpPr txBox="1"/>
      </xdr:nvSpPr>
      <xdr:spPr>
        <a:xfrm>
          <a:off x="14401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168148</xdr:rowOff>
    </xdr:from>
    <xdr:to>
      <xdr:col>20</xdr:col>
      <xdr:colOff>158750</xdr:colOff>
      <xdr:row>80</xdr:row>
      <xdr:rowOff>67563</xdr:rowOff>
    </xdr:to>
    <xdr:cxnSp macro="">
      <xdr:nvCxnSpPr>
        <xdr:cNvPr id="439" name="直線コネクタ 438"/>
        <xdr:cNvCxnSpPr/>
      </xdr:nvCxnSpPr>
      <xdr:spPr>
        <a:xfrm flipV="1">
          <a:off x="13004800" y="13541248"/>
          <a:ext cx="889000" cy="24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105918</xdr:rowOff>
    </xdr:from>
    <xdr:to>
      <xdr:col>20</xdr:col>
      <xdr:colOff>209550</xdr:colOff>
      <xdr:row>76</xdr:row>
      <xdr:rowOff>36069</xdr:rowOff>
    </xdr:to>
    <xdr:sp macro="" textlink="">
      <xdr:nvSpPr>
        <xdr:cNvPr id="440" name="フローチャート : 判断 439"/>
        <xdr:cNvSpPr/>
      </xdr:nvSpPr>
      <xdr:spPr>
        <a:xfrm>
          <a:off x="13843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46245</xdr:rowOff>
    </xdr:from>
    <xdr:ext cx="762000" cy="259045"/>
    <xdr:sp macro="" textlink="">
      <xdr:nvSpPr>
        <xdr:cNvPr id="441" name="テキスト ボックス 440"/>
        <xdr:cNvSpPr txBox="1"/>
      </xdr:nvSpPr>
      <xdr:spPr>
        <a:xfrm>
          <a:off x="13512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64770</xdr:rowOff>
    </xdr:from>
    <xdr:to>
      <xdr:col>19</xdr:col>
      <xdr:colOff>6350</xdr:colOff>
      <xdr:row>75</xdr:row>
      <xdr:rowOff>166370</xdr:rowOff>
    </xdr:to>
    <xdr:sp macro="" textlink="">
      <xdr:nvSpPr>
        <xdr:cNvPr id="442" name="フローチャート : 判断 441"/>
        <xdr:cNvSpPr/>
      </xdr:nvSpPr>
      <xdr:spPr>
        <a:xfrm>
          <a:off x="129540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5097</xdr:rowOff>
    </xdr:from>
    <xdr:ext cx="762000" cy="259045"/>
    <xdr:sp macro="" textlink="">
      <xdr:nvSpPr>
        <xdr:cNvPr id="443" name="テキスト ボックス 442"/>
        <xdr:cNvSpPr txBox="1"/>
      </xdr:nvSpPr>
      <xdr:spPr>
        <a:xfrm>
          <a:off x="12623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144780</xdr:rowOff>
    </xdr:from>
    <xdr:to>
      <xdr:col>24</xdr:col>
      <xdr:colOff>82550</xdr:colOff>
      <xdr:row>79</xdr:row>
      <xdr:rowOff>74930</xdr:rowOff>
    </xdr:to>
    <xdr:sp macro="" textlink="">
      <xdr:nvSpPr>
        <xdr:cNvPr id="449" name="円/楕円 448"/>
        <xdr:cNvSpPr/>
      </xdr:nvSpPr>
      <xdr:spPr>
        <a:xfrm>
          <a:off x="16459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116857</xdr:rowOff>
    </xdr:from>
    <xdr:ext cx="762000" cy="259045"/>
    <xdr:sp macro="" textlink="">
      <xdr:nvSpPr>
        <xdr:cNvPr id="450" name="公債費以外該当値テキスト"/>
        <xdr:cNvSpPr txBox="1"/>
      </xdr:nvSpPr>
      <xdr:spPr>
        <a:xfrm>
          <a:off x="165989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53339</xdr:rowOff>
    </xdr:from>
    <xdr:to>
      <xdr:col>22</xdr:col>
      <xdr:colOff>615950</xdr:colOff>
      <xdr:row>78</xdr:row>
      <xdr:rowOff>154939</xdr:rowOff>
    </xdr:to>
    <xdr:sp macro="" textlink="">
      <xdr:nvSpPr>
        <xdr:cNvPr id="451" name="円/楕円 450"/>
        <xdr:cNvSpPr/>
      </xdr:nvSpPr>
      <xdr:spPr>
        <a:xfrm>
          <a:off x="15621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139716</xdr:rowOff>
    </xdr:from>
    <xdr:ext cx="736600" cy="259045"/>
    <xdr:sp macro="" textlink="">
      <xdr:nvSpPr>
        <xdr:cNvPr id="452" name="テキスト ボックス 451"/>
        <xdr:cNvSpPr txBox="1"/>
      </xdr:nvSpPr>
      <xdr:spPr>
        <a:xfrm>
          <a:off x="15290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96774</xdr:rowOff>
    </xdr:from>
    <xdr:to>
      <xdr:col>21</xdr:col>
      <xdr:colOff>412750</xdr:colOff>
      <xdr:row>80</xdr:row>
      <xdr:rowOff>26924</xdr:rowOff>
    </xdr:to>
    <xdr:sp macro="" textlink="">
      <xdr:nvSpPr>
        <xdr:cNvPr id="453" name="円/楕円 452"/>
        <xdr:cNvSpPr/>
      </xdr:nvSpPr>
      <xdr:spPr>
        <a:xfrm>
          <a:off x="14732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11701</xdr:rowOff>
    </xdr:from>
    <xdr:ext cx="762000" cy="259045"/>
    <xdr:sp macro="" textlink="">
      <xdr:nvSpPr>
        <xdr:cNvPr id="454" name="テキスト ボックス 453"/>
        <xdr:cNvSpPr txBox="1"/>
      </xdr:nvSpPr>
      <xdr:spPr>
        <a:xfrm>
          <a:off x="14401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117348</xdr:rowOff>
    </xdr:from>
    <xdr:to>
      <xdr:col>20</xdr:col>
      <xdr:colOff>209550</xdr:colOff>
      <xdr:row>79</xdr:row>
      <xdr:rowOff>47498</xdr:rowOff>
    </xdr:to>
    <xdr:sp macro="" textlink="">
      <xdr:nvSpPr>
        <xdr:cNvPr id="455" name="円/楕円 454"/>
        <xdr:cNvSpPr/>
      </xdr:nvSpPr>
      <xdr:spPr>
        <a:xfrm>
          <a:off x="13843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32275</xdr:rowOff>
    </xdr:from>
    <xdr:ext cx="762000" cy="259045"/>
    <xdr:sp macro="" textlink="">
      <xdr:nvSpPr>
        <xdr:cNvPr id="456" name="テキスト ボックス 455"/>
        <xdr:cNvSpPr txBox="1"/>
      </xdr:nvSpPr>
      <xdr:spPr>
        <a:xfrm>
          <a:off x="13512800" y="13576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16763</xdr:rowOff>
    </xdr:from>
    <xdr:to>
      <xdr:col>19</xdr:col>
      <xdr:colOff>6350</xdr:colOff>
      <xdr:row>80</xdr:row>
      <xdr:rowOff>118363</xdr:rowOff>
    </xdr:to>
    <xdr:sp macro="" textlink="">
      <xdr:nvSpPr>
        <xdr:cNvPr id="457" name="円/楕円 456"/>
        <xdr:cNvSpPr/>
      </xdr:nvSpPr>
      <xdr:spPr>
        <a:xfrm>
          <a:off x="12954000" y="13732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103140</xdr:rowOff>
    </xdr:from>
    <xdr:ext cx="762000" cy="259045"/>
    <xdr:sp macro="" textlink="">
      <xdr:nvSpPr>
        <xdr:cNvPr id="458" name="テキスト ボックス 457"/>
        <xdr:cNvSpPr txBox="1"/>
      </xdr:nvSpPr>
      <xdr:spPr>
        <a:xfrm>
          <a:off x="12623800" y="1381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宮城県岩沼市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163739</xdr:rowOff>
    </xdr:from>
    <xdr:to>
      <xdr:col>4</xdr:col>
      <xdr:colOff>1117600</xdr:colOff>
      <xdr:row>18</xdr:row>
      <xdr:rowOff>89257</xdr:rowOff>
    </xdr:to>
    <xdr:cxnSp macro="">
      <xdr:nvCxnSpPr>
        <xdr:cNvPr id="42" name="直線コネクタ 41"/>
        <xdr:cNvCxnSpPr/>
      </xdr:nvCxnSpPr>
      <xdr:spPr bwMode="auto">
        <a:xfrm flipV="1">
          <a:off x="5651500" y="2268764"/>
          <a:ext cx="0" cy="9542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69615</xdr:rowOff>
    </xdr:from>
    <xdr:ext cx="762000" cy="259045"/>
    <xdr:sp macro="" textlink="">
      <xdr:nvSpPr>
        <xdr:cNvPr id="43" name="人口1人当たり決算額の推移最小値テキスト130"/>
        <xdr:cNvSpPr txBox="1"/>
      </xdr:nvSpPr>
      <xdr:spPr>
        <a:xfrm>
          <a:off x="5740400" y="320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56,172</a:t>
          </a:r>
          <a:endParaRPr kumimoji="1" lang="ja-JP" altLang="en-US" sz="1000" b="1">
            <a:latin typeface="ＭＳ Ｐゴシック"/>
          </a:endParaRPr>
        </a:p>
      </xdr:txBody>
    </xdr:sp>
    <xdr:clientData/>
  </xdr:oneCellAnchor>
  <xdr:twoCellAnchor>
    <xdr:from>
      <xdr:col>4</xdr:col>
      <xdr:colOff>1028700</xdr:colOff>
      <xdr:row>18</xdr:row>
      <xdr:rowOff>89257</xdr:rowOff>
    </xdr:from>
    <xdr:to>
      <xdr:col>5</xdr:col>
      <xdr:colOff>73025</xdr:colOff>
      <xdr:row>18</xdr:row>
      <xdr:rowOff>89257</xdr:rowOff>
    </xdr:to>
    <xdr:cxnSp macro="">
      <xdr:nvCxnSpPr>
        <xdr:cNvPr id="44" name="直線コネクタ 43"/>
        <xdr:cNvCxnSpPr/>
      </xdr:nvCxnSpPr>
      <xdr:spPr bwMode="auto">
        <a:xfrm>
          <a:off x="5562600" y="32229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78666</xdr:rowOff>
    </xdr:from>
    <xdr:ext cx="762000" cy="259045"/>
    <xdr:sp macro="" textlink="">
      <xdr:nvSpPr>
        <xdr:cNvPr id="45" name="人口1人当たり決算額の推移最大値テキスト130"/>
        <xdr:cNvSpPr txBox="1"/>
      </xdr:nvSpPr>
      <xdr:spPr>
        <a:xfrm>
          <a:off x="5740400" y="2012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264,881</a:t>
          </a:r>
          <a:endParaRPr kumimoji="1" lang="ja-JP" altLang="en-US" sz="1000" b="1">
            <a:latin typeface="ＭＳ Ｐゴシック"/>
          </a:endParaRPr>
        </a:p>
      </xdr:txBody>
    </xdr:sp>
    <xdr:clientData/>
  </xdr:oneCellAnchor>
  <xdr:twoCellAnchor>
    <xdr:from>
      <xdr:col>4</xdr:col>
      <xdr:colOff>1028700</xdr:colOff>
      <xdr:row>12</xdr:row>
      <xdr:rowOff>163739</xdr:rowOff>
    </xdr:from>
    <xdr:to>
      <xdr:col>5</xdr:col>
      <xdr:colOff>73025</xdr:colOff>
      <xdr:row>12</xdr:row>
      <xdr:rowOff>163739</xdr:rowOff>
    </xdr:to>
    <xdr:cxnSp macro="">
      <xdr:nvCxnSpPr>
        <xdr:cNvPr id="46" name="直線コネクタ 45"/>
        <xdr:cNvCxnSpPr/>
      </xdr:nvCxnSpPr>
      <xdr:spPr bwMode="auto">
        <a:xfrm>
          <a:off x="5562600" y="22687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55643</xdr:rowOff>
    </xdr:from>
    <xdr:to>
      <xdr:col>4</xdr:col>
      <xdr:colOff>1117600</xdr:colOff>
      <xdr:row>18</xdr:row>
      <xdr:rowOff>59438</xdr:rowOff>
    </xdr:to>
    <xdr:cxnSp macro="">
      <xdr:nvCxnSpPr>
        <xdr:cNvPr id="47" name="直線コネクタ 46"/>
        <xdr:cNvCxnSpPr/>
      </xdr:nvCxnSpPr>
      <xdr:spPr bwMode="auto">
        <a:xfrm>
          <a:off x="5003800" y="3189368"/>
          <a:ext cx="647700" cy="3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61453</xdr:rowOff>
    </xdr:from>
    <xdr:ext cx="762000" cy="259045"/>
    <xdr:sp macro="" textlink="">
      <xdr:nvSpPr>
        <xdr:cNvPr id="48" name="人口1人当たり決算額の推移平均値テキスト130"/>
        <xdr:cNvSpPr txBox="1"/>
      </xdr:nvSpPr>
      <xdr:spPr>
        <a:xfrm>
          <a:off x="5740400" y="285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44926</xdr:rowOff>
    </xdr:from>
    <xdr:to>
      <xdr:col>5</xdr:col>
      <xdr:colOff>34925</xdr:colOff>
      <xdr:row>17</xdr:row>
      <xdr:rowOff>146526</xdr:rowOff>
    </xdr:to>
    <xdr:sp macro="" textlink="">
      <xdr:nvSpPr>
        <xdr:cNvPr id="49" name="フローチャート : 判断 48"/>
        <xdr:cNvSpPr/>
      </xdr:nvSpPr>
      <xdr:spPr bwMode="auto">
        <a:xfrm>
          <a:off x="56007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49846</xdr:rowOff>
    </xdr:from>
    <xdr:to>
      <xdr:col>4</xdr:col>
      <xdr:colOff>469900</xdr:colOff>
      <xdr:row>18</xdr:row>
      <xdr:rowOff>55643</xdr:rowOff>
    </xdr:to>
    <xdr:cxnSp macro="">
      <xdr:nvCxnSpPr>
        <xdr:cNvPr id="50" name="直線コネクタ 49"/>
        <xdr:cNvCxnSpPr/>
      </xdr:nvCxnSpPr>
      <xdr:spPr bwMode="auto">
        <a:xfrm>
          <a:off x="4305300" y="3183571"/>
          <a:ext cx="698500" cy="5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18655</xdr:rowOff>
    </xdr:from>
    <xdr:to>
      <xdr:col>4</xdr:col>
      <xdr:colOff>520700</xdr:colOff>
      <xdr:row>17</xdr:row>
      <xdr:rowOff>120255</xdr:rowOff>
    </xdr:to>
    <xdr:sp macro="" textlink="">
      <xdr:nvSpPr>
        <xdr:cNvPr id="51" name="フローチャート : 判断 50"/>
        <xdr:cNvSpPr/>
      </xdr:nvSpPr>
      <xdr:spPr bwMode="auto">
        <a:xfrm>
          <a:off x="4953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130432</xdr:rowOff>
    </xdr:from>
    <xdr:ext cx="736600" cy="259045"/>
    <xdr:sp macro="" textlink="">
      <xdr:nvSpPr>
        <xdr:cNvPr id="52" name="テキスト ボックス 51"/>
        <xdr:cNvSpPr txBox="1"/>
      </xdr:nvSpPr>
      <xdr:spPr>
        <a:xfrm>
          <a:off x="4622800" y="2749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42979</xdr:rowOff>
    </xdr:from>
    <xdr:to>
      <xdr:col>3</xdr:col>
      <xdr:colOff>904875</xdr:colOff>
      <xdr:row>18</xdr:row>
      <xdr:rowOff>49846</xdr:rowOff>
    </xdr:to>
    <xdr:cxnSp macro="">
      <xdr:nvCxnSpPr>
        <xdr:cNvPr id="53" name="直線コネクタ 52"/>
        <xdr:cNvCxnSpPr/>
      </xdr:nvCxnSpPr>
      <xdr:spPr bwMode="auto">
        <a:xfrm>
          <a:off x="3606800" y="3176704"/>
          <a:ext cx="698500" cy="68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32257</xdr:rowOff>
    </xdr:from>
    <xdr:to>
      <xdr:col>3</xdr:col>
      <xdr:colOff>955675</xdr:colOff>
      <xdr:row>17</xdr:row>
      <xdr:rowOff>133857</xdr:rowOff>
    </xdr:to>
    <xdr:sp macro="" textlink="">
      <xdr:nvSpPr>
        <xdr:cNvPr id="54" name="フローチャート : 判断 53"/>
        <xdr:cNvSpPr/>
      </xdr:nvSpPr>
      <xdr:spPr bwMode="auto">
        <a:xfrm>
          <a:off x="4254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144034</xdr:rowOff>
    </xdr:from>
    <xdr:ext cx="762000" cy="259045"/>
    <xdr:sp macro="" textlink="">
      <xdr:nvSpPr>
        <xdr:cNvPr id="55" name="テキスト ボックス 54"/>
        <xdr:cNvSpPr txBox="1"/>
      </xdr:nvSpPr>
      <xdr:spPr>
        <a:xfrm>
          <a:off x="3924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37538</xdr:rowOff>
    </xdr:from>
    <xdr:to>
      <xdr:col>3</xdr:col>
      <xdr:colOff>206375</xdr:colOff>
      <xdr:row>18</xdr:row>
      <xdr:rowOff>42979</xdr:rowOff>
    </xdr:to>
    <xdr:cxnSp macro="">
      <xdr:nvCxnSpPr>
        <xdr:cNvPr id="56" name="直線コネクタ 55"/>
        <xdr:cNvCxnSpPr/>
      </xdr:nvCxnSpPr>
      <xdr:spPr bwMode="auto">
        <a:xfrm>
          <a:off x="2908300" y="3171263"/>
          <a:ext cx="698500" cy="5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25436</xdr:rowOff>
    </xdr:from>
    <xdr:to>
      <xdr:col>3</xdr:col>
      <xdr:colOff>257175</xdr:colOff>
      <xdr:row>17</xdr:row>
      <xdr:rowOff>127036</xdr:rowOff>
    </xdr:to>
    <xdr:sp macro="" textlink="">
      <xdr:nvSpPr>
        <xdr:cNvPr id="57" name="フローチャート : 判断 56"/>
        <xdr:cNvSpPr/>
      </xdr:nvSpPr>
      <xdr:spPr bwMode="auto">
        <a:xfrm>
          <a:off x="35560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137213</xdr:rowOff>
    </xdr:from>
    <xdr:ext cx="762000" cy="259045"/>
    <xdr:sp macro="" textlink="">
      <xdr:nvSpPr>
        <xdr:cNvPr id="58" name="テキスト ボックス 57"/>
        <xdr:cNvSpPr txBox="1"/>
      </xdr:nvSpPr>
      <xdr:spPr>
        <a:xfrm>
          <a:off x="3225800" y="2756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14824</xdr:rowOff>
    </xdr:from>
    <xdr:to>
      <xdr:col>2</xdr:col>
      <xdr:colOff>692150</xdr:colOff>
      <xdr:row>17</xdr:row>
      <xdr:rowOff>116424</xdr:rowOff>
    </xdr:to>
    <xdr:sp macro="" textlink="">
      <xdr:nvSpPr>
        <xdr:cNvPr id="59" name="フローチャート : 判断 58"/>
        <xdr:cNvSpPr/>
      </xdr:nvSpPr>
      <xdr:spPr bwMode="auto">
        <a:xfrm>
          <a:off x="2857500" y="29770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126601</xdr:rowOff>
    </xdr:from>
    <xdr:ext cx="762000" cy="259045"/>
    <xdr:sp macro="" textlink="">
      <xdr:nvSpPr>
        <xdr:cNvPr id="60" name="テキスト ボックス 59"/>
        <xdr:cNvSpPr txBox="1"/>
      </xdr:nvSpPr>
      <xdr:spPr>
        <a:xfrm>
          <a:off x="2527300" y="274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18</xdr:row>
      <xdr:rowOff>8638</xdr:rowOff>
    </xdr:from>
    <xdr:to>
      <xdr:col>5</xdr:col>
      <xdr:colOff>34925</xdr:colOff>
      <xdr:row>18</xdr:row>
      <xdr:rowOff>110238</xdr:rowOff>
    </xdr:to>
    <xdr:sp macro="" textlink="">
      <xdr:nvSpPr>
        <xdr:cNvPr id="66" name="円/楕円 65"/>
        <xdr:cNvSpPr/>
      </xdr:nvSpPr>
      <xdr:spPr bwMode="auto">
        <a:xfrm>
          <a:off x="5600700" y="3142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88665</xdr:rowOff>
    </xdr:from>
    <xdr:ext cx="762000" cy="259045"/>
    <xdr:sp macro="" textlink="">
      <xdr:nvSpPr>
        <xdr:cNvPr id="67" name="人口1人当たり決算額の推移該当値テキスト130"/>
        <xdr:cNvSpPr txBox="1"/>
      </xdr:nvSpPr>
      <xdr:spPr>
        <a:xfrm>
          <a:off x="5740400" y="3050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62,694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4843</xdr:rowOff>
    </xdr:from>
    <xdr:to>
      <xdr:col>4</xdr:col>
      <xdr:colOff>520700</xdr:colOff>
      <xdr:row>18</xdr:row>
      <xdr:rowOff>106443</xdr:rowOff>
    </xdr:to>
    <xdr:sp macro="" textlink="">
      <xdr:nvSpPr>
        <xdr:cNvPr id="68" name="円/楕円 67"/>
        <xdr:cNvSpPr/>
      </xdr:nvSpPr>
      <xdr:spPr bwMode="auto">
        <a:xfrm>
          <a:off x="4953000" y="3138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91220</xdr:rowOff>
    </xdr:from>
    <xdr:ext cx="736600" cy="259045"/>
    <xdr:sp macro="" textlink="">
      <xdr:nvSpPr>
        <xdr:cNvPr id="69" name="テキスト ボックス 68"/>
        <xdr:cNvSpPr txBox="1"/>
      </xdr:nvSpPr>
      <xdr:spPr>
        <a:xfrm>
          <a:off x="4622800" y="3224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63,524</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170496</xdr:rowOff>
    </xdr:from>
    <xdr:to>
      <xdr:col>3</xdr:col>
      <xdr:colOff>955675</xdr:colOff>
      <xdr:row>18</xdr:row>
      <xdr:rowOff>100646</xdr:rowOff>
    </xdr:to>
    <xdr:sp macro="" textlink="">
      <xdr:nvSpPr>
        <xdr:cNvPr id="70" name="円/楕円 69"/>
        <xdr:cNvSpPr/>
      </xdr:nvSpPr>
      <xdr:spPr bwMode="auto">
        <a:xfrm>
          <a:off x="4254500" y="3132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85423</xdr:rowOff>
    </xdr:from>
    <xdr:ext cx="762000" cy="259045"/>
    <xdr:sp macro="" textlink="">
      <xdr:nvSpPr>
        <xdr:cNvPr id="71" name="テキスト ボックス 70"/>
        <xdr:cNvSpPr txBox="1"/>
      </xdr:nvSpPr>
      <xdr:spPr>
        <a:xfrm>
          <a:off x="3924300" y="321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64,792</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163629</xdr:rowOff>
    </xdr:from>
    <xdr:to>
      <xdr:col>3</xdr:col>
      <xdr:colOff>257175</xdr:colOff>
      <xdr:row>18</xdr:row>
      <xdr:rowOff>93779</xdr:rowOff>
    </xdr:to>
    <xdr:sp macro="" textlink="">
      <xdr:nvSpPr>
        <xdr:cNvPr id="72" name="円/楕円 71"/>
        <xdr:cNvSpPr/>
      </xdr:nvSpPr>
      <xdr:spPr bwMode="auto">
        <a:xfrm>
          <a:off x="3556000" y="3125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78556</xdr:rowOff>
    </xdr:from>
    <xdr:ext cx="762000" cy="259045"/>
    <xdr:sp macro="" textlink="">
      <xdr:nvSpPr>
        <xdr:cNvPr id="73" name="テキスト ボックス 72"/>
        <xdr:cNvSpPr txBox="1"/>
      </xdr:nvSpPr>
      <xdr:spPr>
        <a:xfrm>
          <a:off x="3225800" y="3212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66,294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158188</xdr:rowOff>
    </xdr:from>
    <xdr:to>
      <xdr:col>2</xdr:col>
      <xdr:colOff>692150</xdr:colOff>
      <xdr:row>18</xdr:row>
      <xdr:rowOff>88338</xdr:rowOff>
    </xdr:to>
    <xdr:sp macro="" textlink="">
      <xdr:nvSpPr>
        <xdr:cNvPr id="74" name="円/楕円 73"/>
        <xdr:cNvSpPr/>
      </xdr:nvSpPr>
      <xdr:spPr bwMode="auto">
        <a:xfrm>
          <a:off x="2857500" y="3120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73115</xdr:rowOff>
    </xdr:from>
    <xdr:ext cx="762000" cy="259045"/>
    <xdr:sp macro="" textlink="">
      <xdr:nvSpPr>
        <xdr:cNvPr id="75" name="テキスト ボックス 74"/>
        <xdr:cNvSpPr txBox="1"/>
      </xdr:nvSpPr>
      <xdr:spPr>
        <a:xfrm>
          <a:off x="2527300" y="3206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67,484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2" name="テキスト ボックス 91"/>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302736</xdr:rowOff>
    </xdr:from>
    <xdr:to>
      <xdr:col>4</xdr:col>
      <xdr:colOff>1117600</xdr:colOff>
      <xdr:row>38</xdr:row>
      <xdr:rowOff>150641</xdr:rowOff>
    </xdr:to>
    <xdr:cxnSp macro="">
      <xdr:nvCxnSpPr>
        <xdr:cNvPr id="104" name="直線コネクタ 103"/>
        <xdr:cNvCxnSpPr/>
      </xdr:nvCxnSpPr>
      <xdr:spPr bwMode="auto">
        <a:xfrm flipV="1">
          <a:off x="5651500" y="6227286"/>
          <a:ext cx="0" cy="13909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160818</xdr:rowOff>
    </xdr:from>
    <xdr:ext cx="762000" cy="259045"/>
    <xdr:sp macro="" textlink="">
      <xdr:nvSpPr>
        <xdr:cNvPr id="105" name="人口1人当たり決算額の推移最小値テキスト445"/>
        <xdr:cNvSpPr txBox="1"/>
      </xdr:nvSpPr>
      <xdr:spPr>
        <a:xfrm>
          <a:off x="5740400" y="7628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-3,241</a:t>
          </a:r>
          <a:endParaRPr kumimoji="1" lang="ja-JP" altLang="en-US" sz="1000" b="1">
            <a:latin typeface="ＭＳ Ｐゴシック"/>
          </a:endParaRPr>
        </a:p>
      </xdr:txBody>
    </xdr:sp>
    <xdr:clientData/>
  </xdr:oneCellAnchor>
  <xdr:twoCellAnchor>
    <xdr:from>
      <xdr:col>4</xdr:col>
      <xdr:colOff>1028700</xdr:colOff>
      <xdr:row>38</xdr:row>
      <xdr:rowOff>150641</xdr:rowOff>
    </xdr:from>
    <xdr:to>
      <xdr:col>5</xdr:col>
      <xdr:colOff>73025</xdr:colOff>
      <xdr:row>38</xdr:row>
      <xdr:rowOff>150641</xdr:rowOff>
    </xdr:to>
    <xdr:cxnSp macro="">
      <xdr:nvCxnSpPr>
        <xdr:cNvPr id="106" name="直線コネクタ 105"/>
        <xdr:cNvCxnSpPr/>
      </xdr:nvCxnSpPr>
      <xdr:spPr bwMode="auto">
        <a:xfrm>
          <a:off x="5562600" y="76182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46213</xdr:rowOff>
    </xdr:from>
    <xdr:ext cx="762000" cy="259045"/>
    <xdr:sp macro="" textlink="">
      <xdr:nvSpPr>
        <xdr:cNvPr id="107" name="人口1人当たり決算額の推移最大値テキスト445"/>
        <xdr:cNvSpPr txBox="1"/>
      </xdr:nvSpPr>
      <xdr:spPr>
        <a:xfrm>
          <a:off x="5740400" y="597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69,775</a:t>
          </a:r>
          <a:endParaRPr kumimoji="1" lang="ja-JP" altLang="en-US" sz="1000" b="1">
            <a:latin typeface="ＭＳ Ｐゴシック"/>
          </a:endParaRPr>
        </a:p>
      </xdr:txBody>
    </xdr:sp>
    <xdr:clientData/>
  </xdr:oneCellAnchor>
  <xdr:twoCellAnchor>
    <xdr:from>
      <xdr:col>4</xdr:col>
      <xdr:colOff>1028700</xdr:colOff>
      <xdr:row>33</xdr:row>
      <xdr:rowOff>302736</xdr:rowOff>
    </xdr:from>
    <xdr:to>
      <xdr:col>5</xdr:col>
      <xdr:colOff>73025</xdr:colOff>
      <xdr:row>33</xdr:row>
      <xdr:rowOff>302736</xdr:rowOff>
    </xdr:to>
    <xdr:cxnSp macro="">
      <xdr:nvCxnSpPr>
        <xdr:cNvPr id="108" name="直線コネクタ 107"/>
        <xdr:cNvCxnSpPr/>
      </xdr:nvCxnSpPr>
      <xdr:spPr bwMode="auto">
        <a:xfrm>
          <a:off x="5562600" y="62272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133553</xdr:rowOff>
    </xdr:from>
    <xdr:to>
      <xdr:col>4</xdr:col>
      <xdr:colOff>1117600</xdr:colOff>
      <xdr:row>38</xdr:row>
      <xdr:rowOff>150641</xdr:rowOff>
    </xdr:to>
    <xdr:cxnSp macro="">
      <xdr:nvCxnSpPr>
        <xdr:cNvPr id="109" name="直線コネクタ 108"/>
        <xdr:cNvCxnSpPr/>
      </xdr:nvCxnSpPr>
      <xdr:spPr bwMode="auto">
        <a:xfrm>
          <a:off x="5003800" y="7601153"/>
          <a:ext cx="647700" cy="170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319956</xdr:rowOff>
    </xdr:from>
    <xdr:ext cx="762000" cy="259045"/>
    <xdr:sp macro="" textlink="">
      <xdr:nvSpPr>
        <xdr:cNvPr id="110" name="人口1人当たり決算額の推移平均値テキスト445"/>
        <xdr:cNvSpPr txBox="1"/>
      </xdr:nvSpPr>
      <xdr:spPr>
        <a:xfrm>
          <a:off x="5740400" y="69303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131979</xdr:rowOff>
    </xdr:from>
    <xdr:to>
      <xdr:col>5</xdr:col>
      <xdr:colOff>34925</xdr:colOff>
      <xdr:row>37</xdr:row>
      <xdr:rowOff>62129</xdr:rowOff>
    </xdr:to>
    <xdr:sp macro="" textlink="">
      <xdr:nvSpPr>
        <xdr:cNvPr id="111" name="フローチャート : 判断 110"/>
        <xdr:cNvSpPr/>
      </xdr:nvSpPr>
      <xdr:spPr bwMode="auto">
        <a:xfrm>
          <a:off x="5600700" y="70852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30302</xdr:rowOff>
    </xdr:from>
    <xdr:to>
      <xdr:col>4</xdr:col>
      <xdr:colOff>469900</xdr:colOff>
      <xdr:row>38</xdr:row>
      <xdr:rowOff>133553</xdr:rowOff>
    </xdr:to>
    <xdr:cxnSp macro="">
      <xdr:nvCxnSpPr>
        <xdr:cNvPr id="112" name="直線コネクタ 111"/>
        <xdr:cNvCxnSpPr/>
      </xdr:nvCxnSpPr>
      <xdr:spPr bwMode="auto">
        <a:xfrm>
          <a:off x="4305300" y="7497902"/>
          <a:ext cx="698500" cy="103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49778</xdr:rowOff>
    </xdr:from>
    <xdr:to>
      <xdr:col>4</xdr:col>
      <xdr:colOff>520700</xdr:colOff>
      <xdr:row>36</xdr:row>
      <xdr:rowOff>151378</xdr:rowOff>
    </xdr:to>
    <xdr:sp macro="" textlink="">
      <xdr:nvSpPr>
        <xdr:cNvPr id="113" name="フローチャート : 判断 112"/>
        <xdr:cNvSpPr/>
      </xdr:nvSpPr>
      <xdr:spPr bwMode="auto">
        <a:xfrm>
          <a:off x="4953000" y="7003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161555</xdr:rowOff>
    </xdr:from>
    <xdr:ext cx="736600" cy="259045"/>
    <xdr:sp macro="" textlink="">
      <xdr:nvSpPr>
        <xdr:cNvPr id="114" name="テキスト ボックス 113"/>
        <xdr:cNvSpPr txBox="1"/>
      </xdr:nvSpPr>
      <xdr:spPr>
        <a:xfrm>
          <a:off x="4622800" y="6771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164452</xdr:rowOff>
    </xdr:from>
    <xdr:to>
      <xdr:col>3</xdr:col>
      <xdr:colOff>904875</xdr:colOff>
      <xdr:row>38</xdr:row>
      <xdr:rowOff>30302</xdr:rowOff>
    </xdr:to>
    <xdr:cxnSp macro="">
      <xdr:nvCxnSpPr>
        <xdr:cNvPr id="115" name="直線コネクタ 114"/>
        <xdr:cNvCxnSpPr/>
      </xdr:nvCxnSpPr>
      <xdr:spPr bwMode="auto">
        <a:xfrm>
          <a:off x="3606800" y="7289152"/>
          <a:ext cx="698500" cy="208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2648</xdr:rowOff>
    </xdr:from>
    <xdr:to>
      <xdr:col>3</xdr:col>
      <xdr:colOff>955675</xdr:colOff>
      <xdr:row>36</xdr:row>
      <xdr:rowOff>104248</xdr:rowOff>
    </xdr:to>
    <xdr:sp macro="" textlink="">
      <xdr:nvSpPr>
        <xdr:cNvPr id="116" name="フローチャート : 判断 115"/>
        <xdr:cNvSpPr/>
      </xdr:nvSpPr>
      <xdr:spPr bwMode="auto">
        <a:xfrm>
          <a:off x="4254500" y="6955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114425</xdr:rowOff>
    </xdr:from>
    <xdr:ext cx="762000" cy="259045"/>
    <xdr:sp macro="" textlink="">
      <xdr:nvSpPr>
        <xdr:cNvPr id="117" name="テキスト ボックス 116"/>
        <xdr:cNvSpPr txBox="1"/>
      </xdr:nvSpPr>
      <xdr:spPr>
        <a:xfrm>
          <a:off x="3924300" y="6724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10376</xdr:rowOff>
    </xdr:from>
    <xdr:to>
      <xdr:col>3</xdr:col>
      <xdr:colOff>206375</xdr:colOff>
      <xdr:row>37</xdr:row>
      <xdr:rowOff>164452</xdr:rowOff>
    </xdr:to>
    <xdr:cxnSp macro="">
      <xdr:nvCxnSpPr>
        <xdr:cNvPr id="118" name="直線コネクタ 117"/>
        <xdr:cNvCxnSpPr/>
      </xdr:nvCxnSpPr>
      <xdr:spPr bwMode="auto">
        <a:xfrm>
          <a:off x="2908300" y="7135076"/>
          <a:ext cx="698500" cy="1540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308552</xdr:rowOff>
    </xdr:from>
    <xdr:to>
      <xdr:col>3</xdr:col>
      <xdr:colOff>257175</xdr:colOff>
      <xdr:row>36</xdr:row>
      <xdr:rowOff>67252</xdr:rowOff>
    </xdr:to>
    <xdr:sp macro="" textlink="">
      <xdr:nvSpPr>
        <xdr:cNvPr id="119" name="フローチャート : 判断 118"/>
        <xdr:cNvSpPr/>
      </xdr:nvSpPr>
      <xdr:spPr bwMode="auto">
        <a:xfrm>
          <a:off x="3556000" y="6918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77429</xdr:rowOff>
    </xdr:from>
    <xdr:ext cx="762000" cy="259045"/>
    <xdr:sp macro="" textlink="">
      <xdr:nvSpPr>
        <xdr:cNvPr id="120" name="テキスト ボックス 119"/>
        <xdr:cNvSpPr txBox="1"/>
      </xdr:nvSpPr>
      <xdr:spPr>
        <a:xfrm>
          <a:off x="3225800" y="6687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259023</xdr:rowOff>
    </xdr:from>
    <xdr:to>
      <xdr:col>2</xdr:col>
      <xdr:colOff>692150</xdr:colOff>
      <xdr:row>36</xdr:row>
      <xdr:rowOff>17723</xdr:rowOff>
    </xdr:to>
    <xdr:sp macro="" textlink="">
      <xdr:nvSpPr>
        <xdr:cNvPr id="121" name="フローチャート : 判断 120"/>
        <xdr:cNvSpPr/>
      </xdr:nvSpPr>
      <xdr:spPr bwMode="auto">
        <a:xfrm>
          <a:off x="2857500" y="6869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27900</xdr:rowOff>
    </xdr:from>
    <xdr:ext cx="762000" cy="259045"/>
    <xdr:sp macro="" textlink="">
      <xdr:nvSpPr>
        <xdr:cNvPr id="122" name="テキスト ボックス 121"/>
        <xdr:cNvSpPr txBox="1"/>
      </xdr:nvSpPr>
      <xdr:spPr>
        <a:xfrm>
          <a:off x="2527300" y="663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38</xdr:row>
      <xdr:rowOff>99841</xdr:rowOff>
    </xdr:from>
    <xdr:to>
      <xdr:col>5</xdr:col>
      <xdr:colOff>34925</xdr:colOff>
      <xdr:row>39</xdr:row>
      <xdr:rowOff>29991</xdr:rowOff>
    </xdr:to>
    <xdr:sp macro="" textlink="">
      <xdr:nvSpPr>
        <xdr:cNvPr id="128" name="円/楕円 127"/>
        <xdr:cNvSpPr/>
      </xdr:nvSpPr>
      <xdr:spPr bwMode="auto">
        <a:xfrm>
          <a:off x="5600700" y="75674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38</xdr:row>
      <xdr:rowOff>8418</xdr:rowOff>
    </xdr:from>
    <xdr:ext cx="762000" cy="259045"/>
    <xdr:sp macro="" textlink="">
      <xdr:nvSpPr>
        <xdr:cNvPr id="129" name="人口1人当たり決算額の推移該当値テキスト445"/>
        <xdr:cNvSpPr txBox="1"/>
      </xdr:nvSpPr>
      <xdr:spPr>
        <a:xfrm>
          <a:off x="5740400" y="7476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-3,241</a:t>
          </a:r>
          <a:endParaRPr kumimoji="1" lang="ja-JP" altLang="en-US" sz="1000" b="1">
            <a:solidFill>
              <a:srgbClr val="FF0000"/>
            </a:solidFill>
            <a:latin typeface="ＭＳ Ｐゴシック"/>
          </a:endParaRPr>
        </a:p>
      </xdr:txBody>
    </xdr:sp>
    <xdr:clientData/>
  </xdr:oneCellAnchor>
  <xdr:twoCellAnchor>
    <xdr:from>
      <xdr:col>4</xdr:col>
      <xdr:colOff>419100</xdr:colOff>
      <xdr:row>38</xdr:row>
      <xdr:rowOff>82753</xdr:rowOff>
    </xdr:from>
    <xdr:to>
      <xdr:col>4</xdr:col>
      <xdr:colOff>520700</xdr:colOff>
      <xdr:row>39</xdr:row>
      <xdr:rowOff>12903</xdr:rowOff>
    </xdr:to>
    <xdr:sp macro="" textlink="">
      <xdr:nvSpPr>
        <xdr:cNvPr id="130" name="円/楕円 129"/>
        <xdr:cNvSpPr/>
      </xdr:nvSpPr>
      <xdr:spPr bwMode="auto">
        <a:xfrm>
          <a:off x="4953000" y="7550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169130</xdr:rowOff>
    </xdr:from>
    <xdr:ext cx="736600" cy="259045"/>
    <xdr:sp macro="" textlink="">
      <xdr:nvSpPr>
        <xdr:cNvPr id="131" name="テキスト ボックス 130"/>
        <xdr:cNvSpPr txBox="1"/>
      </xdr:nvSpPr>
      <xdr:spPr>
        <a:xfrm>
          <a:off x="4622800" y="76367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322402</xdr:rowOff>
    </xdr:from>
    <xdr:to>
      <xdr:col>3</xdr:col>
      <xdr:colOff>955675</xdr:colOff>
      <xdr:row>38</xdr:row>
      <xdr:rowOff>81102</xdr:rowOff>
    </xdr:to>
    <xdr:sp macro="" textlink="">
      <xdr:nvSpPr>
        <xdr:cNvPr id="132" name="円/楕円 131"/>
        <xdr:cNvSpPr/>
      </xdr:nvSpPr>
      <xdr:spPr bwMode="auto">
        <a:xfrm>
          <a:off x="4254500" y="7447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65879</xdr:rowOff>
    </xdr:from>
    <xdr:ext cx="762000" cy="259045"/>
    <xdr:sp macro="" textlink="">
      <xdr:nvSpPr>
        <xdr:cNvPr id="133" name="テキスト ボックス 132"/>
        <xdr:cNvSpPr txBox="1"/>
      </xdr:nvSpPr>
      <xdr:spPr>
        <a:xfrm>
          <a:off x="3924300" y="7533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3,076</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113652</xdr:rowOff>
    </xdr:from>
    <xdr:to>
      <xdr:col>3</xdr:col>
      <xdr:colOff>257175</xdr:colOff>
      <xdr:row>37</xdr:row>
      <xdr:rowOff>215252</xdr:rowOff>
    </xdr:to>
    <xdr:sp macro="" textlink="">
      <xdr:nvSpPr>
        <xdr:cNvPr id="134" name="円/楕円 133"/>
        <xdr:cNvSpPr/>
      </xdr:nvSpPr>
      <xdr:spPr bwMode="auto">
        <a:xfrm>
          <a:off x="3556000" y="72383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200029</xdr:rowOff>
    </xdr:from>
    <xdr:ext cx="762000" cy="259045"/>
    <xdr:sp macro="" textlink="">
      <xdr:nvSpPr>
        <xdr:cNvPr id="135" name="テキスト ボックス 134"/>
        <xdr:cNvSpPr txBox="1"/>
      </xdr:nvSpPr>
      <xdr:spPr>
        <a:xfrm>
          <a:off x="3225800" y="7324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14,034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131026</xdr:rowOff>
    </xdr:from>
    <xdr:to>
      <xdr:col>2</xdr:col>
      <xdr:colOff>692150</xdr:colOff>
      <xdr:row>37</xdr:row>
      <xdr:rowOff>61176</xdr:rowOff>
    </xdr:to>
    <xdr:sp macro="" textlink="">
      <xdr:nvSpPr>
        <xdr:cNvPr id="136" name="円/楕円 135"/>
        <xdr:cNvSpPr/>
      </xdr:nvSpPr>
      <xdr:spPr bwMode="auto">
        <a:xfrm>
          <a:off x="2857500" y="708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45953</xdr:rowOff>
    </xdr:from>
    <xdr:ext cx="762000" cy="259045"/>
    <xdr:sp macro="" textlink="">
      <xdr:nvSpPr>
        <xdr:cNvPr id="137" name="テキスト ボックス 136"/>
        <xdr:cNvSpPr txBox="1"/>
      </xdr:nvSpPr>
      <xdr:spPr>
        <a:xfrm>
          <a:off x="2527300" y="717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69,247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148816</xdr:rowOff>
    </xdr:from>
    <xdr:to>
      <xdr:col>6</xdr:col>
      <xdr:colOff>510540</xdr:colOff>
      <xdr:row>37</xdr:row>
      <xdr:rowOff>123899</xdr:rowOff>
    </xdr:to>
    <xdr:cxnSp macro="">
      <xdr:nvCxnSpPr>
        <xdr:cNvPr id="53" name="直線コネクタ 52"/>
        <xdr:cNvCxnSpPr/>
      </xdr:nvCxnSpPr>
      <xdr:spPr>
        <a:xfrm flipV="1">
          <a:off x="4633595" y="5463766"/>
          <a:ext cx="1270" cy="1003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127726</xdr:rowOff>
    </xdr:from>
    <xdr:ext cx="534377" cy="259045"/>
    <xdr:sp macro="" textlink="">
      <xdr:nvSpPr>
        <xdr:cNvPr id="54" name="人件費最小値テキスト"/>
        <xdr:cNvSpPr txBox="1"/>
      </xdr:nvSpPr>
      <xdr:spPr>
        <a:xfrm>
          <a:off x="4686300" y="647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40,956</a:t>
          </a:r>
          <a:endParaRPr kumimoji="1" lang="ja-JP" altLang="en-US" sz="1000" b="1">
            <a:latin typeface="ＭＳ Ｐゴシック"/>
          </a:endParaRPr>
        </a:p>
      </xdr:txBody>
    </xdr:sp>
    <xdr:clientData/>
  </xdr:oneCellAnchor>
  <xdr:twoCellAnchor>
    <xdr:from>
      <xdr:col>6</xdr:col>
      <xdr:colOff>422275</xdr:colOff>
      <xdr:row>37</xdr:row>
      <xdr:rowOff>123899</xdr:rowOff>
    </xdr:from>
    <xdr:to>
      <xdr:col>6</xdr:col>
      <xdr:colOff>600075</xdr:colOff>
      <xdr:row>37</xdr:row>
      <xdr:rowOff>123899</xdr:rowOff>
    </xdr:to>
    <xdr:cxnSp macro="">
      <xdr:nvCxnSpPr>
        <xdr:cNvPr id="55" name="直線コネクタ 54"/>
        <xdr:cNvCxnSpPr/>
      </xdr:nvCxnSpPr>
      <xdr:spPr>
        <a:xfrm>
          <a:off x="4546600" y="6467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95493</xdr:rowOff>
    </xdr:from>
    <xdr:ext cx="599010" cy="259045"/>
    <xdr:sp macro="" textlink="">
      <xdr:nvSpPr>
        <xdr:cNvPr id="56" name="人件費最大値テキスト"/>
        <xdr:cNvSpPr txBox="1"/>
      </xdr:nvSpPr>
      <xdr:spPr>
        <a:xfrm>
          <a:off x="4686300" y="5238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260,506</a:t>
          </a:r>
          <a:endParaRPr kumimoji="1" lang="ja-JP" altLang="en-US" sz="1000" b="1">
            <a:latin typeface="ＭＳ Ｐゴシック"/>
          </a:endParaRPr>
        </a:p>
      </xdr:txBody>
    </xdr:sp>
    <xdr:clientData/>
  </xdr:oneCellAnchor>
  <xdr:twoCellAnchor>
    <xdr:from>
      <xdr:col>6</xdr:col>
      <xdr:colOff>422275</xdr:colOff>
      <xdr:row>31</xdr:row>
      <xdr:rowOff>148816</xdr:rowOff>
    </xdr:from>
    <xdr:to>
      <xdr:col>6</xdr:col>
      <xdr:colOff>600075</xdr:colOff>
      <xdr:row>31</xdr:row>
      <xdr:rowOff>148816</xdr:rowOff>
    </xdr:to>
    <xdr:cxnSp macro="">
      <xdr:nvCxnSpPr>
        <xdr:cNvPr id="57" name="直線コネクタ 56"/>
        <xdr:cNvCxnSpPr/>
      </xdr:nvCxnSpPr>
      <xdr:spPr>
        <a:xfrm>
          <a:off x="4546600" y="5463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46011</xdr:rowOff>
    </xdr:from>
    <xdr:to>
      <xdr:col>6</xdr:col>
      <xdr:colOff>511175</xdr:colOff>
      <xdr:row>37</xdr:row>
      <xdr:rowOff>47414</xdr:rowOff>
    </xdr:to>
    <xdr:cxnSp macro="">
      <xdr:nvCxnSpPr>
        <xdr:cNvPr id="58" name="直線コネクタ 57"/>
        <xdr:cNvCxnSpPr/>
      </xdr:nvCxnSpPr>
      <xdr:spPr>
        <a:xfrm>
          <a:off x="3797300" y="6389661"/>
          <a:ext cx="8382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97279</xdr:rowOff>
    </xdr:from>
    <xdr:ext cx="534377" cy="259045"/>
    <xdr:sp macro="" textlink="">
      <xdr:nvSpPr>
        <xdr:cNvPr id="59" name="人件費平均値テキスト"/>
        <xdr:cNvSpPr txBox="1"/>
      </xdr:nvSpPr>
      <xdr:spPr>
        <a:xfrm>
          <a:off x="4686300" y="609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74402</xdr:rowOff>
    </xdr:from>
    <xdr:to>
      <xdr:col>6</xdr:col>
      <xdr:colOff>561975</xdr:colOff>
      <xdr:row>37</xdr:row>
      <xdr:rowOff>4552</xdr:rowOff>
    </xdr:to>
    <xdr:sp macro="" textlink="">
      <xdr:nvSpPr>
        <xdr:cNvPr id="60" name="フローチャート : 判断 59"/>
        <xdr:cNvSpPr/>
      </xdr:nvSpPr>
      <xdr:spPr>
        <a:xfrm>
          <a:off x="45847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42440</xdr:rowOff>
    </xdr:from>
    <xdr:to>
      <xdr:col>5</xdr:col>
      <xdr:colOff>358775</xdr:colOff>
      <xdr:row>37</xdr:row>
      <xdr:rowOff>46011</xdr:rowOff>
    </xdr:to>
    <xdr:cxnSp macro="">
      <xdr:nvCxnSpPr>
        <xdr:cNvPr id="61" name="直線コネクタ 60"/>
        <xdr:cNvCxnSpPr/>
      </xdr:nvCxnSpPr>
      <xdr:spPr>
        <a:xfrm>
          <a:off x="2908300" y="6386090"/>
          <a:ext cx="889000" cy="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46618</xdr:rowOff>
    </xdr:from>
    <xdr:to>
      <xdr:col>5</xdr:col>
      <xdr:colOff>409575</xdr:colOff>
      <xdr:row>36</xdr:row>
      <xdr:rowOff>148218</xdr:rowOff>
    </xdr:to>
    <xdr:sp macro="" textlink="">
      <xdr:nvSpPr>
        <xdr:cNvPr id="62" name="フローチャート : 判断 61"/>
        <xdr:cNvSpPr/>
      </xdr:nvSpPr>
      <xdr:spPr>
        <a:xfrm>
          <a:off x="3746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164745</xdr:rowOff>
    </xdr:from>
    <xdr:ext cx="534377" cy="259045"/>
    <xdr:sp macro="" textlink="">
      <xdr:nvSpPr>
        <xdr:cNvPr id="63" name="テキスト ボックス 62"/>
        <xdr:cNvSpPr txBox="1"/>
      </xdr:nvSpPr>
      <xdr:spPr>
        <a:xfrm>
          <a:off x="3530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31197</xdr:rowOff>
    </xdr:from>
    <xdr:to>
      <xdr:col>4</xdr:col>
      <xdr:colOff>155575</xdr:colOff>
      <xdr:row>37</xdr:row>
      <xdr:rowOff>42440</xdr:rowOff>
    </xdr:to>
    <xdr:cxnSp macro="">
      <xdr:nvCxnSpPr>
        <xdr:cNvPr id="64" name="直線コネクタ 63"/>
        <xdr:cNvCxnSpPr/>
      </xdr:nvCxnSpPr>
      <xdr:spPr>
        <a:xfrm>
          <a:off x="2019300" y="6374847"/>
          <a:ext cx="889000" cy="1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51547</xdr:rowOff>
    </xdr:from>
    <xdr:to>
      <xdr:col>4</xdr:col>
      <xdr:colOff>206375</xdr:colOff>
      <xdr:row>36</xdr:row>
      <xdr:rowOff>153147</xdr:rowOff>
    </xdr:to>
    <xdr:sp macro="" textlink="">
      <xdr:nvSpPr>
        <xdr:cNvPr id="65" name="フローチャート : 判断 64"/>
        <xdr:cNvSpPr/>
      </xdr:nvSpPr>
      <xdr:spPr>
        <a:xfrm>
          <a:off x="2857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169674</xdr:rowOff>
    </xdr:from>
    <xdr:ext cx="534377" cy="259045"/>
    <xdr:sp macro="" textlink="">
      <xdr:nvSpPr>
        <xdr:cNvPr id="66" name="テキスト ボックス 65"/>
        <xdr:cNvSpPr txBox="1"/>
      </xdr:nvSpPr>
      <xdr:spPr>
        <a:xfrm>
          <a:off x="2641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23324</xdr:rowOff>
    </xdr:from>
    <xdr:to>
      <xdr:col>2</xdr:col>
      <xdr:colOff>638175</xdr:colOff>
      <xdr:row>37</xdr:row>
      <xdr:rowOff>31197</xdr:rowOff>
    </xdr:to>
    <xdr:cxnSp macro="">
      <xdr:nvCxnSpPr>
        <xdr:cNvPr id="67" name="直線コネクタ 66"/>
        <xdr:cNvCxnSpPr/>
      </xdr:nvCxnSpPr>
      <xdr:spPr>
        <a:xfrm>
          <a:off x="1130300" y="6366974"/>
          <a:ext cx="889000" cy="7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43779</xdr:rowOff>
    </xdr:from>
    <xdr:to>
      <xdr:col>3</xdr:col>
      <xdr:colOff>3175</xdr:colOff>
      <xdr:row>36</xdr:row>
      <xdr:rowOff>145379</xdr:rowOff>
    </xdr:to>
    <xdr:sp macro="" textlink="">
      <xdr:nvSpPr>
        <xdr:cNvPr id="68" name="フローチャート : 判断 67"/>
        <xdr:cNvSpPr/>
      </xdr:nvSpPr>
      <xdr:spPr>
        <a:xfrm>
          <a:off x="1968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161906</xdr:rowOff>
    </xdr:from>
    <xdr:ext cx="534377" cy="259045"/>
    <xdr:sp macro="" textlink="">
      <xdr:nvSpPr>
        <xdr:cNvPr id="69" name="テキスト ボックス 68"/>
        <xdr:cNvSpPr txBox="1"/>
      </xdr:nvSpPr>
      <xdr:spPr>
        <a:xfrm>
          <a:off x="1752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35394</xdr:rowOff>
    </xdr:from>
    <xdr:to>
      <xdr:col>1</xdr:col>
      <xdr:colOff>485775</xdr:colOff>
      <xdr:row>36</xdr:row>
      <xdr:rowOff>136994</xdr:rowOff>
    </xdr:to>
    <xdr:sp macro="" textlink="">
      <xdr:nvSpPr>
        <xdr:cNvPr id="70" name="フローチャート : 判断 69"/>
        <xdr:cNvSpPr/>
      </xdr:nvSpPr>
      <xdr:spPr>
        <a:xfrm>
          <a:off x="1079500" y="620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153521</xdr:rowOff>
    </xdr:from>
    <xdr:ext cx="534377" cy="259045"/>
    <xdr:sp macro="" textlink="">
      <xdr:nvSpPr>
        <xdr:cNvPr id="71" name="テキスト ボックス 70"/>
        <xdr:cNvSpPr txBox="1"/>
      </xdr:nvSpPr>
      <xdr:spPr>
        <a:xfrm>
          <a:off x="863111" y="598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86,703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168064</xdr:rowOff>
    </xdr:from>
    <xdr:to>
      <xdr:col>6</xdr:col>
      <xdr:colOff>561975</xdr:colOff>
      <xdr:row>37</xdr:row>
      <xdr:rowOff>98214</xdr:rowOff>
    </xdr:to>
    <xdr:sp macro="" textlink="">
      <xdr:nvSpPr>
        <xdr:cNvPr id="77" name="円/楕円 76"/>
        <xdr:cNvSpPr/>
      </xdr:nvSpPr>
      <xdr:spPr>
        <a:xfrm>
          <a:off x="4584700" y="634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82991</xdr:rowOff>
    </xdr:from>
    <xdr:ext cx="534377" cy="259045"/>
    <xdr:sp macro="" textlink="">
      <xdr:nvSpPr>
        <xdr:cNvPr id="78" name="人件費該当値テキスト"/>
        <xdr:cNvSpPr txBox="1"/>
      </xdr:nvSpPr>
      <xdr:spPr>
        <a:xfrm>
          <a:off x="4686300" y="625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57,685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166661</xdr:rowOff>
    </xdr:from>
    <xdr:to>
      <xdr:col>5</xdr:col>
      <xdr:colOff>409575</xdr:colOff>
      <xdr:row>37</xdr:row>
      <xdr:rowOff>96811</xdr:rowOff>
    </xdr:to>
    <xdr:sp macro="" textlink="">
      <xdr:nvSpPr>
        <xdr:cNvPr id="79" name="円/楕円 78"/>
        <xdr:cNvSpPr/>
      </xdr:nvSpPr>
      <xdr:spPr>
        <a:xfrm>
          <a:off x="3746500" y="6338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87938</xdr:rowOff>
    </xdr:from>
    <xdr:ext cx="534377" cy="259045"/>
    <xdr:sp macro="" textlink="">
      <xdr:nvSpPr>
        <xdr:cNvPr id="80" name="テキスト ボックス 79"/>
        <xdr:cNvSpPr txBox="1"/>
      </xdr:nvSpPr>
      <xdr:spPr>
        <a:xfrm>
          <a:off x="3530111" y="643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163090</xdr:rowOff>
    </xdr:from>
    <xdr:to>
      <xdr:col>4</xdr:col>
      <xdr:colOff>206375</xdr:colOff>
      <xdr:row>37</xdr:row>
      <xdr:rowOff>93240</xdr:rowOff>
    </xdr:to>
    <xdr:sp macro="" textlink="">
      <xdr:nvSpPr>
        <xdr:cNvPr id="81" name="円/楕円 80"/>
        <xdr:cNvSpPr/>
      </xdr:nvSpPr>
      <xdr:spPr>
        <a:xfrm>
          <a:off x="2857500" y="633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84367</xdr:rowOff>
    </xdr:from>
    <xdr:ext cx="534377" cy="259045"/>
    <xdr:sp macro="" textlink="">
      <xdr:nvSpPr>
        <xdr:cNvPr id="82" name="テキスト ボックス 81"/>
        <xdr:cNvSpPr txBox="1"/>
      </xdr:nvSpPr>
      <xdr:spPr>
        <a:xfrm>
          <a:off x="2641111" y="642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151847</xdr:rowOff>
    </xdr:from>
    <xdr:to>
      <xdr:col>3</xdr:col>
      <xdr:colOff>3175</xdr:colOff>
      <xdr:row>37</xdr:row>
      <xdr:rowOff>81997</xdr:rowOff>
    </xdr:to>
    <xdr:sp macro="" textlink="">
      <xdr:nvSpPr>
        <xdr:cNvPr id="83" name="円/楕円 82"/>
        <xdr:cNvSpPr/>
      </xdr:nvSpPr>
      <xdr:spPr>
        <a:xfrm>
          <a:off x="1968500" y="632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73124</xdr:rowOff>
    </xdr:from>
    <xdr:ext cx="534377" cy="259045"/>
    <xdr:sp macro="" textlink="">
      <xdr:nvSpPr>
        <xdr:cNvPr id="84" name="テキスト ボックス 83"/>
        <xdr:cNvSpPr txBox="1"/>
      </xdr:nvSpPr>
      <xdr:spPr>
        <a:xfrm>
          <a:off x="1752111" y="641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61,232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143974</xdr:rowOff>
    </xdr:from>
    <xdr:to>
      <xdr:col>1</xdr:col>
      <xdr:colOff>485775</xdr:colOff>
      <xdr:row>37</xdr:row>
      <xdr:rowOff>74124</xdr:rowOff>
    </xdr:to>
    <xdr:sp macro="" textlink="">
      <xdr:nvSpPr>
        <xdr:cNvPr id="85" name="円/楕円 84"/>
        <xdr:cNvSpPr/>
      </xdr:nvSpPr>
      <xdr:spPr>
        <a:xfrm>
          <a:off x="1079500" y="6316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65251</xdr:rowOff>
    </xdr:from>
    <xdr:ext cx="534377" cy="259045"/>
    <xdr:sp macro="" textlink="">
      <xdr:nvSpPr>
        <xdr:cNvPr id="86" name="テキスト ボックス 85"/>
        <xdr:cNvSpPr txBox="1"/>
      </xdr:nvSpPr>
      <xdr:spPr>
        <a:xfrm>
          <a:off x="863111" y="6408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62,954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65,324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98451</xdr:rowOff>
    </xdr:from>
    <xdr:to>
      <xdr:col>6</xdr:col>
      <xdr:colOff>510540</xdr:colOff>
      <xdr:row>58</xdr:row>
      <xdr:rowOff>104496</xdr:rowOff>
    </xdr:to>
    <xdr:cxnSp macro="">
      <xdr:nvCxnSpPr>
        <xdr:cNvPr id="111" name="直線コネクタ 110"/>
        <xdr:cNvCxnSpPr/>
      </xdr:nvCxnSpPr>
      <xdr:spPr>
        <a:xfrm flipV="1">
          <a:off x="4633595" y="8670951"/>
          <a:ext cx="1270" cy="137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108323</xdr:rowOff>
    </xdr:from>
    <xdr:ext cx="534377" cy="259045"/>
    <xdr:sp macro="" textlink="">
      <xdr:nvSpPr>
        <xdr:cNvPr id="112" name="物件費最小値テキスト"/>
        <xdr:cNvSpPr txBox="1"/>
      </xdr:nvSpPr>
      <xdr:spPr>
        <a:xfrm>
          <a:off x="4686300" y="10052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38,772</a:t>
          </a:r>
          <a:endParaRPr kumimoji="1" lang="ja-JP" altLang="en-US" sz="1000" b="1">
            <a:latin typeface="ＭＳ Ｐゴシック"/>
          </a:endParaRPr>
        </a:p>
      </xdr:txBody>
    </xdr:sp>
    <xdr:clientData/>
  </xdr:oneCellAnchor>
  <xdr:twoCellAnchor>
    <xdr:from>
      <xdr:col>6</xdr:col>
      <xdr:colOff>422275</xdr:colOff>
      <xdr:row>58</xdr:row>
      <xdr:rowOff>104496</xdr:rowOff>
    </xdr:from>
    <xdr:to>
      <xdr:col>6</xdr:col>
      <xdr:colOff>600075</xdr:colOff>
      <xdr:row>58</xdr:row>
      <xdr:rowOff>104496</xdr:rowOff>
    </xdr:to>
    <xdr:cxnSp macro="">
      <xdr:nvCxnSpPr>
        <xdr:cNvPr id="113" name="直線コネクタ 112"/>
        <xdr:cNvCxnSpPr/>
      </xdr:nvCxnSpPr>
      <xdr:spPr>
        <a:xfrm>
          <a:off x="4546600" y="10048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45128</xdr:rowOff>
    </xdr:from>
    <xdr:ext cx="599010" cy="259045"/>
    <xdr:sp macro="" textlink="">
      <xdr:nvSpPr>
        <xdr:cNvPr id="114" name="物件費最大値テキスト"/>
        <xdr:cNvSpPr txBox="1"/>
      </xdr:nvSpPr>
      <xdr:spPr>
        <a:xfrm>
          <a:off x="4686300" y="8446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147,248</a:t>
          </a:r>
          <a:endParaRPr kumimoji="1" lang="ja-JP" altLang="en-US" sz="1000" b="1">
            <a:latin typeface="ＭＳ Ｐゴシック"/>
          </a:endParaRPr>
        </a:p>
      </xdr:txBody>
    </xdr:sp>
    <xdr:clientData/>
  </xdr:oneCellAnchor>
  <xdr:twoCellAnchor>
    <xdr:from>
      <xdr:col>6</xdr:col>
      <xdr:colOff>422275</xdr:colOff>
      <xdr:row>50</xdr:row>
      <xdr:rowOff>98451</xdr:rowOff>
    </xdr:from>
    <xdr:to>
      <xdr:col>6</xdr:col>
      <xdr:colOff>600075</xdr:colOff>
      <xdr:row>50</xdr:row>
      <xdr:rowOff>98451</xdr:rowOff>
    </xdr:to>
    <xdr:cxnSp macro="">
      <xdr:nvCxnSpPr>
        <xdr:cNvPr id="115" name="直線コネクタ 114"/>
        <xdr:cNvCxnSpPr/>
      </xdr:nvCxnSpPr>
      <xdr:spPr>
        <a:xfrm>
          <a:off x="4546600" y="867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12421</xdr:rowOff>
    </xdr:from>
    <xdr:to>
      <xdr:col>6</xdr:col>
      <xdr:colOff>511175</xdr:colOff>
      <xdr:row>57</xdr:row>
      <xdr:rowOff>110020</xdr:rowOff>
    </xdr:to>
    <xdr:cxnSp macro="">
      <xdr:nvCxnSpPr>
        <xdr:cNvPr id="116" name="直線コネクタ 115"/>
        <xdr:cNvCxnSpPr/>
      </xdr:nvCxnSpPr>
      <xdr:spPr>
        <a:xfrm flipV="1">
          <a:off x="3797300" y="9785071"/>
          <a:ext cx="838200" cy="9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110355</xdr:rowOff>
    </xdr:from>
    <xdr:ext cx="534377" cy="259045"/>
    <xdr:sp macro="" textlink="">
      <xdr:nvSpPr>
        <xdr:cNvPr id="117" name="物件費平均値テキスト"/>
        <xdr:cNvSpPr txBox="1"/>
      </xdr:nvSpPr>
      <xdr:spPr>
        <a:xfrm>
          <a:off x="4686300" y="95401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87478</xdr:rowOff>
    </xdr:from>
    <xdr:to>
      <xdr:col>6</xdr:col>
      <xdr:colOff>561975</xdr:colOff>
      <xdr:row>57</xdr:row>
      <xdr:rowOff>17628</xdr:rowOff>
    </xdr:to>
    <xdr:sp macro="" textlink="">
      <xdr:nvSpPr>
        <xdr:cNvPr id="118" name="フローチャート : 判断 117"/>
        <xdr:cNvSpPr/>
      </xdr:nvSpPr>
      <xdr:spPr>
        <a:xfrm>
          <a:off x="45847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110020</xdr:rowOff>
    </xdr:from>
    <xdr:to>
      <xdr:col>5</xdr:col>
      <xdr:colOff>358775</xdr:colOff>
      <xdr:row>57</xdr:row>
      <xdr:rowOff>117259</xdr:rowOff>
    </xdr:to>
    <xdr:cxnSp macro="">
      <xdr:nvCxnSpPr>
        <xdr:cNvPr id="119" name="直線コネクタ 118"/>
        <xdr:cNvCxnSpPr/>
      </xdr:nvCxnSpPr>
      <xdr:spPr>
        <a:xfrm flipV="1">
          <a:off x="2908300" y="9882670"/>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22581</xdr:rowOff>
    </xdr:from>
    <xdr:to>
      <xdr:col>5</xdr:col>
      <xdr:colOff>409575</xdr:colOff>
      <xdr:row>56</xdr:row>
      <xdr:rowOff>124181</xdr:rowOff>
    </xdr:to>
    <xdr:sp macro="" textlink="">
      <xdr:nvSpPr>
        <xdr:cNvPr id="120" name="フローチャート : 判断 119"/>
        <xdr:cNvSpPr/>
      </xdr:nvSpPr>
      <xdr:spPr>
        <a:xfrm>
          <a:off x="3746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140708</xdr:rowOff>
    </xdr:from>
    <xdr:ext cx="534377" cy="259045"/>
    <xdr:sp macro="" textlink="">
      <xdr:nvSpPr>
        <xdr:cNvPr id="121" name="テキスト ボックス 120"/>
        <xdr:cNvSpPr txBox="1"/>
      </xdr:nvSpPr>
      <xdr:spPr>
        <a:xfrm>
          <a:off x="3530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84696</xdr:rowOff>
    </xdr:from>
    <xdr:to>
      <xdr:col>4</xdr:col>
      <xdr:colOff>155575</xdr:colOff>
      <xdr:row>57</xdr:row>
      <xdr:rowOff>117259</xdr:rowOff>
    </xdr:to>
    <xdr:cxnSp macro="">
      <xdr:nvCxnSpPr>
        <xdr:cNvPr id="122" name="直線コネクタ 121"/>
        <xdr:cNvCxnSpPr/>
      </xdr:nvCxnSpPr>
      <xdr:spPr>
        <a:xfrm>
          <a:off x="2019300" y="9857346"/>
          <a:ext cx="889000" cy="3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43256</xdr:rowOff>
    </xdr:from>
    <xdr:to>
      <xdr:col>4</xdr:col>
      <xdr:colOff>206375</xdr:colOff>
      <xdr:row>56</xdr:row>
      <xdr:rowOff>144856</xdr:rowOff>
    </xdr:to>
    <xdr:sp macro="" textlink="">
      <xdr:nvSpPr>
        <xdr:cNvPr id="123" name="フローチャート : 判断 122"/>
        <xdr:cNvSpPr/>
      </xdr:nvSpPr>
      <xdr:spPr>
        <a:xfrm>
          <a:off x="2857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161383</xdr:rowOff>
    </xdr:from>
    <xdr:ext cx="534377" cy="259045"/>
    <xdr:sp macro="" textlink="">
      <xdr:nvSpPr>
        <xdr:cNvPr id="124" name="テキスト ボックス 123"/>
        <xdr:cNvSpPr txBox="1"/>
      </xdr:nvSpPr>
      <xdr:spPr>
        <a:xfrm>
          <a:off x="2641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164249</xdr:rowOff>
    </xdr:from>
    <xdr:to>
      <xdr:col>2</xdr:col>
      <xdr:colOff>638175</xdr:colOff>
      <xdr:row>57</xdr:row>
      <xdr:rowOff>84696</xdr:rowOff>
    </xdr:to>
    <xdr:cxnSp macro="">
      <xdr:nvCxnSpPr>
        <xdr:cNvPr id="125" name="直線コネクタ 124"/>
        <xdr:cNvCxnSpPr/>
      </xdr:nvCxnSpPr>
      <xdr:spPr>
        <a:xfrm>
          <a:off x="1130300" y="9079649"/>
          <a:ext cx="889000" cy="7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40145</xdr:rowOff>
    </xdr:from>
    <xdr:to>
      <xdr:col>3</xdr:col>
      <xdr:colOff>3175</xdr:colOff>
      <xdr:row>56</xdr:row>
      <xdr:rowOff>141745</xdr:rowOff>
    </xdr:to>
    <xdr:sp macro="" textlink="">
      <xdr:nvSpPr>
        <xdr:cNvPr id="126" name="フローチャート : 判断 125"/>
        <xdr:cNvSpPr/>
      </xdr:nvSpPr>
      <xdr:spPr>
        <a:xfrm>
          <a:off x="1968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158272</xdr:rowOff>
    </xdr:from>
    <xdr:ext cx="534377" cy="259045"/>
    <xdr:sp macro="" textlink="">
      <xdr:nvSpPr>
        <xdr:cNvPr id="127" name="テキスト ボックス 126"/>
        <xdr:cNvSpPr txBox="1"/>
      </xdr:nvSpPr>
      <xdr:spPr>
        <a:xfrm>
          <a:off x="1752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133096</xdr:rowOff>
    </xdr:from>
    <xdr:to>
      <xdr:col>1</xdr:col>
      <xdr:colOff>485775</xdr:colOff>
      <xdr:row>56</xdr:row>
      <xdr:rowOff>63246</xdr:rowOff>
    </xdr:to>
    <xdr:sp macro="" textlink="">
      <xdr:nvSpPr>
        <xdr:cNvPr id="128" name="フローチャート : 判断 127"/>
        <xdr:cNvSpPr/>
      </xdr:nvSpPr>
      <xdr:spPr>
        <a:xfrm>
          <a:off x="1079500" y="956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54373</xdr:rowOff>
    </xdr:from>
    <xdr:ext cx="534377" cy="259045"/>
    <xdr:sp macro="" textlink="">
      <xdr:nvSpPr>
        <xdr:cNvPr id="129" name="テキスト ボックス 128"/>
        <xdr:cNvSpPr txBox="1"/>
      </xdr:nvSpPr>
      <xdr:spPr>
        <a:xfrm>
          <a:off x="863111" y="965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73,020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133071</xdr:rowOff>
    </xdr:from>
    <xdr:to>
      <xdr:col>6</xdr:col>
      <xdr:colOff>561975</xdr:colOff>
      <xdr:row>57</xdr:row>
      <xdr:rowOff>63221</xdr:rowOff>
    </xdr:to>
    <xdr:sp macro="" textlink="">
      <xdr:nvSpPr>
        <xdr:cNvPr id="135" name="円/楕円 134"/>
        <xdr:cNvSpPr/>
      </xdr:nvSpPr>
      <xdr:spPr>
        <a:xfrm>
          <a:off x="4584700" y="97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111498</xdr:rowOff>
    </xdr:from>
    <xdr:ext cx="534377" cy="259045"/>
    <xdr:sp macro="" textlink="">
      <xdr:nvSpPr>
        <xdr:cNvPr id="136" name="物件費該当値テキスト"/>
        <xdr:cNvSpPr txBox="1"/>
      </xdr:nvSpPr>
      <xdr:spPr>
        <a:xfrm>
          <a:off x="4686300" y="971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59,522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59220</xdr:rowOff>
    </xdr:from>
    <xdr:to>
      <xdr:col>5</xdr:col>
      <xdr:colOff>409575</xdr:colOff>
      <xdr:row>57</xdr:row>
      <xdr:rowOff>160820</xdr:rowOff>
    </xdr:to>
    <xdr:sp macro="" textlink="">
      <xdr:nvSpPr>
        <xdr:cNvPr id="137" name="円/楕円 136"/>
        <xdr:cNvSpPr/>
      </xdr:nvSpPr>
      <xdr:spPr>
        <a:xfrm>
          <a:off x="3746500" y="983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151947</xdr:rowOff>
    </xdr:from>
    <xdr:ext cx="534377" cy="259045"/>
    <xdr:sp macro="" textlink="">
      <xdr:nvSpPr>
        <xdr:cNvPr id="138" name="テキスト ボックス 137"/>
        <xdr:cNvSpPr txBox="1"/>
      </xdr:nvSpPr>
      <xdr:spPr>
        <a:xfrm>
          <a:off x="3530111" y="992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51,837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66459</xdr:rowOff>
    </xdr:from>
    <xdr:to>
      <xdr:col>4</xdr:col>
      <xdr:colOff>206375</xdr:colOff>
      <xdr:row>57</xdr:row>
      <xdr:rowOff>168059</xdr:rowOff>
    </xdr:to>
    <xdr:sp macro="" textlink="">
      <xdr:nvSpPr>
        <xdr:cNvPr id="139" name="円/楕円 138"/>
        <xdr:cNvSpPr/>
      </xdr:nvSpPr>
      <xdr:spPr>
        <a:xfrm>
          <a:off x="2857500" y="9839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159186</xdr:rowOff>
    </xdr:from>
    <xdr:ext cx="534377" cy="259045"/>
    <xdr:sp macro="" textlink="">
      <xdr:nvSpPr>
        <xdr:cNvPr id="140" name="テキスト ボックス 139"/>
        <xdr:cNvSpPr txBox="1"/>
      </xdr:nvSpPr>
      <xdr:spPr>
        <a:xfrm>
          <a:off x="2641111" y="99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51,267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33896</xdr:rowOff>
    </xdr:from>
    <xdr:to>
      <xdr:col>3</xdr:col>
      <xdr:colOff>3175</xdr:colOff>
      <xdr:row>57</xdr:row>
      <xdr:rowOff>135496</xdr:rowOff>
    </xdr:to>
    <xdr:sp macro="" textlink="">
      <xdr:nvSpPr>
        <xdr:cNvPr id="141" name="円/楕円 140"/>
        <xdr:cNvSpPr/>
      </xdr:nvSpPr>
      <xdr:spPr>
        <a:xfrm>
          <a:off x="1968500" y="980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126623</xdr:rowOff>
    </xdr:from>
    <xdr:ext cx="534377" cy="259045"/>
    <xdr:sp macro="" textlink="">
      <xdr:nvSpPr>
        <xdr:cNvPr id="142" name="テキスト ボックス 141"/>
        <xdr:cNvSpPr txBox="1"/>
      </xdr:nvSpPr>
      <xdr:spPr>
        <a:xfrm>
          <a:off x="1752111" y="989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53,831</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113449</xdr:rowOff>
    </xdr:from>
    <xdr:to>
      <xdr:col>1</xdr:col>
      <xdr:colOff>485775</xdr:colOff>
      <xdr:row>53</xdr:row>
      <xdr:rowOff>43599</xdr:rowOff>
    </xdr:to>
    <xdr:sp macro="" textlink="">
      <xdr:nvSpPr>
        <xdr:cNvPr id="143" name="円/楕円 142"/>
        <xdr:cNvSpPr/>
      </xdr:nvSpPr>
      <xdr:spPr>
        <a:xfrm>
          <a:off x="1079500" y="902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60126</xdr:rowOff>
    </xdr:from>
    <xdr:ext cx="599010" cy="259045"/>
    <xdr:sp macro="" textlink="">
      <xdr:nvSpPr>
        <xdr:cNvPr id="144" name="テキスト ボックス 143"/>
        <xdr:cNvSpPr txBox="1"/>
      </xdr:nvSpPr>
      <xdr:spPr>
        <a:xfrm>
          <a:off x="830794" y="880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5" name="直線コネクタ 154"/>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6" name="テキスト ボックス 155"/>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7" name="直線コネクタ 156"/>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58" name="テキスト ボックス 157"/>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9" name="直線コネクタ 158"/>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0" name="テキスト ボックス 159"/>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1" name="直線コネクタ 160"/>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2" name="テキスト ボックス 161"/>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3" name="直線コネクタ 162"/>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4" name="テキスト ボックス 163"/>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5" name="直線コネクタ 164"/>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6" name="テキスト ボックス 165"/>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166512</xdr:rowOff>
    </xdr:from>
    <xdr:to>
      <xdr:col>6</xdr:col>
      <xdr:colOff>510540</xdr:colOff>
      <xdr:row>79</xdr:row>
      <xdr:rowOff>44407</xdr:rowOff>
    </xdr:to>
    <xdr:cxnSp macro="">
      <xdr:nvCxnSpPr>
        <xdr:cNvPr id="170" name="直線コネクタ 169"/>
        <xdr:cNvCxnSpPr/>
      </xdr:nvCxnSpPr>
      <xdr:spPr>
        <a:xfrm flipV="1">
          <a:off x="4633595" y="12168012"/>
          <a:ext cx="1270" cy="1420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48234</xdr:rowOff>
    </xdr:from>
    <xdr:ext cx="469744" cy="259045"/>
    <xdr:sp macro="" textlink="">
      <xdr:nvSpPr>
        <xdr:cNvPr id="171" name="維持補修費最小値テキスト"/>
        <xdr:cNvSpPr txBox="1"/>
      </xdr:nvSpPr>
      <xdr:spPr>
        <a:xfrm>
          <a:off x="4686300" y="13592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1,668</a:t>
          </a:r>
          <a:endParaRPr kumimoji="1" lang="ja-JP" altLang="en-US" sz="1000" b="1">
            <a:latin typeface="ＭＳ Ｐゴシック"/>
          </a:endParaRPr>
        </a:p>
      </xdr:txBody>
    </xdr:sp>
    <xdr:clientData/>
  </xdr:oneCellAnchor>
  <xdr:twoCellAnchor>
    <xdr:from>
      <xdr:col>6</xdr:col>
      <xdr:colOff>422275</xdr:colOff>
      <xdr:row>79</xdr:row>
      <xdr:rowOff>44407</xdr:rowOff>
    </xdr:from>
    <xdr:to>
      <xdr:col>6</xdr:col>
      <xdr:colOff>600075</xdr:colOff>
      <xdr:row>79</xdr:row>
      <xdr:rowOff>44407</xdr:rowOff>
    </xdr:to>
    <xdr:cxnSp macro="">
      <xdr:nvCxnSpPr>
        <xdr:cNvPr id="172" name="直線コネクタ 171"/>
        <xdr:cNvCxnSpPr/>
      </xdr:nvCxnSpPr>
      <xdr:spPr>
        <a:xfrm>
          <a:off x="4546600" y="1358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113189</xdr:rowOff>
    </xdr:from>
    <xdr:ext cx="534377" cy="259045"/>
    <xdr:sp macro="" textlink="">
      <xdr:nvSpPr>
        <xdr:cNvPr id="173" name="維持補修費最大値テキスト"/>
        <xdr:cNvSpPr txBox="1"/>
      </xdr:nvSpPr>
      <xdr:spPr>
        <a:xfrm>
          <a:off x="4686300" y="1194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45,179</a:t>
          </a:r>
          <a:endParaRPr kumimoji="1" lang="ja-JP" altLang="en-US" sz="1000" b="1">
            <a:latin typeface="ＭＳ Ｐゴシック"/>
          </a:endParaRPr>
        </a:p>
      </xdr:txBody>
    </xdr:sp>
    <xdr:clientData/>
  </xdr:oneCellAnchor>
  <xdr:twoCellAnchor>
    <xdr:from>
      <xdr:col>6</xdr:col>
      <xdr:colOff>422275</xdr:colOff>
      <xdr:row>70</xdr:row>
      <xdr:rowOff>166512</xdr:rowOff>
    </xdr:from>
    <xdr:to>
      <xdr:col>6</xdr:col>
      <xdr:colOff>600075</xdr:colOff>
      <xdr:row>70</xdr:row>
      <xdr:rowOff>166512</xdr:rowOff>
    </xdr:to>
    <xdr:cxnSp macro="">
      <xdr:nvCxnSpPr>
        <xdr:cNvPr id="174" name="直線コネクタ 173"/>
        <xdr:cNvCxnSpPr/>
      </xdr:nvCxnSpPr>
      <xdr:spPr>
        <a:xfrm>
          <a:off x="4546600" y="12168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40422</xdr:rowOff>
    </xdr:from>
    <xdr:to>
      <xdr:col>6</xdr:col>
      <xdr:colOff>511175</xdr:colOff>
      <xdr:row>78</xdr:row>
      <xdr:rowOff>50350</xdr:rowOff>
    </xdr:to>
    <xdr:cxnSp macro="">
      <xdr:nvCxnSpPr>
        <xdr:cNvPr id="175" name="直線コネクタ 174"/>
        <xdr:cNvCxnSpPr/>
      </xdr:nvCxnSpPr>
      <xdr:spPr>
        <a:xfrm flipV="1">
          <a:off x="3797300" y="13413522"/>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8642</xdr:rowOff>
    </xdr:from>
    <xdr:ext cx="469744" cy="259045"/>
    <xdr:sp macro="" textlink="">
      <xdr:nvSpPr>
        <xdr:cNvPr id="176" name="維持補修費平均値テキスト"/>
        <xdr:cNvSpPr txBox="1"/>
      </xdr:nvSpPr>
      <xdr:spPr>
        <a:xfrm>
          <a:off x="4686300" y="13381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30215</xdr:rowOff>
    </xdr:from>
    <xdr:to>
      <xdr:col>6</xdr:col>
      <xdr:colOff>561975</xdr:colOff>
      <xdr:row>78</xdr:row>
      <xdr:rowOff>131815</xdr:rowOff>
    </xdr:to>
    <xdr:sp macro="" textlink="">
      <xdr:nvSpPr>
        <xdr:cNvPr id="177" name="フローチャート : 判断 176"/>
        <xdr:cNvSpPr/>
      </xdr:nvSpPr>
      <xdr:spPr>
        <a:xfrm>
          <a:off x="4584700" y="134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45746</xdr:rowOff>
    </xdr:from>
    <xdr:to>
      <xdr:col>5</xdr:col>
      <xdr:colOff>358775</xdr:colOff>
      <xdr:row>78</xdr:row>
      <xdr:rowOff>50350</xdr:rowOff>
    </xdr:to>
    <xdr:cxnSp macro="">
      <xdr:nvCxnSpPr>
        <xdr:cNvPr id="178" name="直線コネクタ 177"/>
        <xdr:cNvCxnSpPr/>
      </xdr:nvCxnSpPr>
      <xdr:spPr>
        <a:xfrm>
          <a:off x="2908300" y="13418846"/>
          <a:ext cx="889000" cy="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168811</xdr:rowOff>
    </xdr:from>
    <xdr:to>
      <xdr:col>5</xdr:col>
      <xdr:colOff>409575</xdr:colOff>
      <xdr:row>78</xdr:row>
      <xdr:rowOff>98961</xdr:rowOff>
    </xdr:to>
    <xdr:sp macro="" textlink="">
      <xdr:nvSpPr>
        <xdr:cNvPr id="179" name="フローチャート : 判断 178"/>
        <xdr:cNvSpPr/>
      </xdr:nvSpPr>
      <xdr:spPr>
        <a:xfrm>
          <a:off x="3746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115488</xdr:rowOff>
    </xdr:from>
    <xdr:ext cx="469744" cy="259045"/>
    <xdr:sp macro="" textlink="">
      <xdr:nvSpPr>
        <xdr:cNvPr id="180" name="テキスト ボックス 179"/>
        <xdr:cNvSpPr txBox="1"/>
      </xdr:nvSpPr>
      <xdr:spPr>
        <a:xfrm>
          <a:off x="3562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45746</xdr:rowOff>
    </xdr:from>
    <xdr:to>
      <xdr:col>4</xdr:col>
      <xdr:colOff>155575</xdr:colOff>
      <xdr:row>78</xdr:row>
      <xdr:rowOff>46366</xdr:rowOff>
    </xdr:to>
    <xdr:cxnSp macro="">
      <xdr:nvCxnSpPr>
        <xdr:cNvPr id="181" name="直線コネクタ 180"/>
        <xdr:cNvCxnSpPr/>
      </xdr:nvCxnSpPr>
      <xdr:spPr>
        <a:xfrm flipV="1">
          <a:off x="2019300" y="13418846"/>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22541</xdr:rowOff>
    </xdr:from>
    <xdr:to>
      <xdr:col>4</xdr:col>
      <xdr:colOff>206375</xdr:colOff>
      <xdr:row>78</xdr:row>
      <xdr:rowOff>124141</xdr:rowOff>
    </xdr:to>
    <xdr:sp macro="" textlink="">
      <xdr:nvSpPr>
        <xdr:cNvPr id="182" name="フローチャート : 判断 181"/>
        <xdr:cNvSpPr/>
      </xdr:nvSpPr>
      <xdr:spPr>
        <a:xfrm>
          <a:off x="2857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115268</xdr:rowOff>
    </xdr:from>
    <xdr:ext cx="469744" cy="259045"/>
    <xdr:sp macro="" textlink="">
      <xdr:nvSpPr>
        <xdr:cNvPr id="183" name="テキスト ボックス 182"/>
        <xdr:cNvSpPr txBox="1"/>
      </xdr:nvSpPr>
      <xdr:spPr>
        <a:xfrm>
          <a:off x="2673427"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46366</xdr:rowOff>
    </xdr:from>
    <xdr:to>
      <xdr:col>2</xdr:col>
      <xdr:colOff>638175</xdr:colOff>
      <xdr:row>78</xdr:row>
      <xdr:rowOff>108283</xdr:rowOff>
    </xdr:to>
    <xdr:cxnSp macro="">
      <xdr:nvCxnSpPr>
        <xdr:cNvPr id="184" name="直線コネクタ 183"/>
        <xdr:cNvCxnSpPr/>
      </xdr:nvCxnSpPr>
      <xdr:spPr>
        <a:xfrm flipV="1">
          <a:off x="1130300" y="13419466"/>
          <a:ext cx="889000" cy="6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19927</xdr:rowOff>
    </xdr:from>
    <xdr:to>
      <xdr:col>3</xdr:col>
      <xdr:colOff>3175</xdr:colOff>
      <xdr:row>78</xdr:row>
      <xdr:rowOff>121527</xdr:rowOff>
    </xdr:to>
    <xdr:sp macro="" textlink="">
      <xdr:nvSpPr>
        <xdr:cNvPr id="185" name="フローチャート : 判断 184"/>
        <xdr:cNvSpPr/>
      </xdr:nvSpPr>
      <xdr:spPr>
        <a:xfrm>
          <a:off x="1968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112654</xdr:rowOff>
    </xdr:from>
    <xdr:ext cx="469744" cy="259045"/>
    <xdr:sp macro="" textlink="">
      <xdr:nvSpPr>
        <xdr:cNvPr id="186" name="テキスト ボックス 185"/>
        <xdr:cNvSpPr txBox="1"/>
      </xdr:nvSpPr>
      <xdr:spPr>
        <a:xfrm>
          <a:off x="1784427" y="13485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31325</xdr:rowOff>
    </xdr:from>
    <xdr:to>
      <xdr:col>1</xdr:col>
      <xdr:colOff>485775</xdr:colOff>
      <xdr:row>78</xdr:row>
      <xdr:rowOff>132925</xdr:rowOff>
    </xdr:to>
    <xdr:sp macro="" textlink="">
      <xdr:nvSpPr>
        <xdr:cNvPr id="187" name="フローチャート : 判断 186"/>
        <xdr:cNvSpPr/>
      </xdr:nvSpPr>
      <xdr:spPr>
        <a:xfrm>
          <a:off x="1079500" y="13404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149452</xdr:rowOff>
    </xdr:from>
    <xdr:ext cx="469744" cy="259045"/>
    <xdr:sp macro="" textlink="">
      <xdr:nvSpPr>
        <xdr:cNvPr id="188" name="テキスト ボックス 187"/>
        <xdr:cNvSpPr txBox="1"/>
      </xdr:nvSpPr>
      <xdr:spPr>
        <a:xfrm>
          <a:off x="895427" y="1317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161072</xdr:rowOff>
    </xdr:from>
    <xdr:to>
      <xdr:col>6</xdr:col>
      <xdr:colOff>561975</xdr:colOff>
      <xdr:row>78</xdr:row>
      <xdr:rowOff>91222</xdr:rowOff>
    </xdr:to>
    <xdr:sp macro="" textlink="">
      <xdr:nvSpPr>
        <xdr:cNvPr id="194" name="円/楕円 193"/>
        <xdr:cNvSpPr/>
      </xdr:nvSpPr>
      <xdr:spPr>
        <a:xfrm>
          <a:off x="4584700" y="133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12499</xdr:rowOff>
    </xdr:from>
    <xdr:ext cx="469744" cy="259045"/>
    <xdr:sp macro="" textlink="">
      <xdr:nvSpPr>
        <xdr:cNvPr id="195" name="維持補修費該当値テキスト"/>
        <xdr:cNvSpPr txBox="1"/>
      </xdr:nvSpPr>
      <xdr:spPr>
        <a:xfrm>
          <a:off x="4686300" y="1321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171000</xdr:rowOff>
    </xdr:from>
    <xdr:to>
      <xdr:col>5</xdr:col>
      <xdr:colOff>409575</xdr:colOff>
      <xdr:row>78</xdr:row>
      <xdr:rowOff>101150</xdr:rowOff>
    </xdr:to>
    <xdr:sp macro="" textlink="">
      <xdr:nvSpPr>
        <xdr:cNvPr id="196" name="円/楕円 195"/>
        <xdr:cNvSpPr/>
      </xdr:nvSpPr>
      <xdr:spPr>
        <a:xfrm>
          <a:off x="3746500" y="133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92277</xdr:rowOff>
    </xdr:from>
    <xdr:ext cx="469744" cy="259045"/>
    <xdr:sp macro="" textlink="">
      <xdr:nvSpPr>
        <xdr:cNvPr id="197" name="テキスト ボックス 196"/>
        <xdr:cNvSpPr txBox="1"/>
      </xdr:nvSpPr>
      <xdr:spPr>
        <a:xfrm>
          <a:off x="3562427" y="13465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166396</xdr:rowOff>
    </xdr:from>
    <xdr:to>
      <xdr:col>4</xdr:col>
      <xdr:colOff>206375</xdr:colOff>
      <xdr:row>78</xdr:row>
      <xdr:rowOff>96546</xdr:rowOff>
    </xdr:to>
    <xdr:sp macro="" textlink="">
      <xdr:nvSpPr>
        <xdr:cNvPr id="198" name="円/楕円 197"/>
        <xdr:cNvSpPr/>
      </xdr:nvSpPr>
      <xdr:spPr>
        <a:xfrm>
          <a:off x="2857500" y="1336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113073</xdr:rowOff>
    </xdr:from>
    <xdr:ext cx="469744" cy="259045"/>
    <xdr:sp macro="" textlink="">
      <xdr:nvSpPr>
        <xdr:cNvPr id="199" name="テキスト ボックス 198"/>
        <xdr:cNvSpPr txBox="1"/>
      </xdr:nvSpPr>
      <xdr:spPr>
        <a:xfrm>
          <a:off x="2673427" y="1314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6,877</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167016</xdr:rowOff>
    </xdr:from>
    <xdr:to>
      <xdr:col>3</xdr:col>
      <xdr:colOff>3175</xdr:colOff>
      <xdr:row>78</xdr:row>
      <xdr:rowOff>97166</xdr:rowOff>
    </xdr:to>
    <xdr:sp macro="" textlink="">
      <xdr:nvSpPr>
        <xdr:cNvPr id="200" name="円/楕円 199"/>
        <xdr:cNvSpPr/>
      </xdr:nvSpPr>
      <xdr:spPr>
        <a:xfrm>
          <a:off x="1968500" y="13368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113693</xdr:rowOff>
    </xdr:from>
    <xdr:ext cx="469744" cy="259045"/>
    <xdr:sp macro="" textlink="">
      <xdr:nvSpPr>
        <xdr:cNvPr id="201" name="テキスト ボックス 200"/>
        <xdr:cNvSpPr txBox="1"/>
      </xdr:nvSpPr>
      <xdr:spPr>
        <a:xfrm>
          <a:off x="1784427" y="13143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57483</xdr:rowOff>
    </xdr:from>
    <xdr:to>
      <xdr:col>1</xdr:col>
      <xdr:colOff>485775</xdr:colOff>
      <xdr:row>78</xdr:row>
      <xdr:rowOff>159083</xdr:rowOff>
    </xdr:to>
    <xdr:sp macro="" textlink="">
      <xdr:nvSpPr>
        <xdr:cNvPr id="202" name="円/楕円 201"/>
        <xdr:cNvSpPr/>
      </xdr:nvSpPr>
      <xdr:spPr>
        <a:xfrm>
          <a:off x="1079500" y="1343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150210</xdr:rowOff>
    </xdr:from>
    <xdr:ext cx="469744" cy="259045"/>
    <xdr:sp macro="" textlink="">
      <xdr:nvSpPr>
        <xdr:cNvPr id="203" name="テキスト ボックス 202"/>
        <xdr:cNvSpPr txBox="1"/>
      </xdr:nvSpPr>
      <xdr:spPr>
        <a:xfrm>
          <a:off x="895427" y="13523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4" name="テキスト ボックス 213"/>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65884</xdr:rowOff>
    </xdr:from>
    <xdr:to>
      <xdr:col>6</xdr:col>
      <xdr:colOff>510540</xdr:colOff>
      <xdr:row>99</xdr:row>
      <xdr:rowOff>102493</xdr:rowOff>
    </xdr:to>
    <xdr:cxnSp macro="">
      <xdr:nvCxnSpPr>
        <xdr:cNvPr id="230" name="直線コネクタ 229"/>
        <xdr:cNvCxnSpPr/>
      </xdr:nvCxnSpPr>
      <xdr:spPr>
        <a:xfrm flipV="1">
          <a:off x="4633595" y="15496384"/>
          <a:ext cx="1270" cy="15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106320</xdr:rowOff>
    </xdr:from>
    <xdr:ext cx="534377" cy="259045"/>
    <xdr:sp macro="" textlink="">
      <xdr:nvSpPr>
        <xdr:cNvPr id="231" name="扶助費最小値テキスト"/>
        <xdr:cNvSpPr txBox="1"/>
      </xdr:nvSpPr>
      <xdr:spPr>
        <a:xfrm>
          <a:off x="4686300" y="1707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59,668</a:t>
          </a:r>
          <a:endParaRPr kumimoji="1" lang="ja-JP" altLang="en-US" sz="1000" b="1">
            <a:latin typeface="ＭＳ Ｐゴシック"/>
          </a:endParaRPr>
        </a:p>
      </xdr:txBody>
    </xdr:sp>
    <xdr:clientData/>
  </xdr:oneCellAnchor>
  <xdr:twoCellAnchor>
    <xdr:from>
      <xdr:col>6</xdr:col>
      <xdr:colOff>422275</xdr:colOff>
      <xdr:row>99</xdr:row>
      <xdr:rowOff>102493</xdr:rowOff>
    </xdr:from>
    <xdr:to>
      <xdr:col>6</xdr:col>
      <xdr:colOff>600075</xdr:colOff>
      <xdr:row>99</xdr:row>
      <xdr:rowOff>102493</xdr:rowOff>
    </xdr:to>
    <xdr:cxnSp macro="">
      <xdr:nvCxnSpPr>
        <xdr:cNvPr id="232" name="直線コネクタ 231"/>
        <xdr:cNvCxnSpPr/>
      </xdr:nvCxnSpPr>
      <xdr:spPr>
        <a:xfrm>
          <a:off x="4546600" y="1707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12561</xdr:rowOff>
    </xdr:from>
    <xdr:ext cx="599010" cy="259045"/>
    <xdr:sp macro="" textlink="">
      <xdr:nvSpPr>
        <xdr:cNvPr id="233" name="扶助費最大値テキスト"/>
        <xdr:cNvSpPr txBox="1"/>
      </xdr:nvSpPr>
      <xdr:spPr>
        <a:xfrm>
          <a:off x="4686300" y="15271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204,781</a:t>
          </a:r>
          <a:endParaRPr kumimoji="1" lang="ja-JP" altLang="en-US" sz="1000" b="1">
            <a:latin typeface="ＭＳ Ｐゴシック"/>
          </a:endParaRPr>
        </a:p>
      </xdr:txBody>
    </xdr:sp>
    <xdr:clientData/>
  </xdr:oneCellAnchor>
  <xdr:twoCellAnchor>
    <xdr:from>
      <xdr:col>6</xdr:col>
      <xdr:colOff>422275</xdr:colOff>
      <xdr:row>90</xdr:row>
      <xdr:rowOff>65884</xdr:rowOff>
    </xdr:from>
    <xdr:to>
      <xdr:col>6</xdr:col>
      <xdr:colOff>600075</xdr:colOff>
      <xdr:row>90</xdr:row>
      <xdr:rowOff>65884</xdr:rowOff>
    </xdr:to>
    <xdr:cxnSp macro="">
      <xdr:nvCxnSpPr>
        <xdr:cNvPr id="234" name="直線コネクタ 233"/>
        <xdr:cNvCxnSpPr/>
      </xdr:nvCxnSpPr>
      <xdr:spPr>
        <a:xfrm>
          <a:off x="4546600" y="15496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134725</xdr:rowOff>
    </xdr:from>
    <xdr:to>
      <xdr:col>6</xdr:col>
      <xdr:colOff>511175</xdr:colOff>
      <xdr:row>98</xdr:row>
      <xdr:rowOff>137077</xdr:rowOff>
    </xdr:to>
    <xdr:cxnSp macro="">
      <xdr:nvCxnSpPr>
        <xdr:cNvPr id="235" name="直線コネクタ 234"/>
        <xdr:cNvCxnSpPr/>
      </xdr:nvCxnSpPr>
      <xdr:spPr>
        <a:xfrm>
          <a:off x="3797300" y="16936825"/>
          <a:ext cx="838200" cy="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94066</xdr:rowOff>
    </xdr:from>
    <xdr:ext cx="599010" cy="259045"/>
    <xdr:sp macro="" textlink="">
      <xdr:nvSpPr>
        <xdr:cNvPr id="236" name="扶助費平均値テキスト"/>
        <xdr:cNvSpPr txBox="1"/>
      </xdr:nvSpPr>
      <xdr:spPr>
        <a:xfrm>
          <a:off x="4686300" y="16381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71189</xdr:rowOff>
    </xdr:from>
    <xdr:to>
      <xdr:col>6</xdr:col>
      <xdr:colOff>561975</xdr:colOff>
      <xdr:row>97</xdr:row>
      <xdr:rowOff>1339</xdr:rowOff>
    </xdr:to>
    <xdr:sp macro="" textlink="">
      <xdr:nvSpPr>
        <xdr:cNvPr id="237" name="フローチャート : 判断 236"/>
        <xdr:cNvSpPr/>
      </xdr:nvSpPr>
      <xdr:spPr>
        <a:xfrm>
          <a:off x="4584700" y="1653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134725</xdr:rowOff>
    </xdr:from>
    <xdr:to>
      <xdr:col>5</xdr:col>
      <xdr:colOff>358775</xdr:colOff>
      <xdr:row>99</xdr:row>
      <xdr:rowOff>42001</xdr:rowOff>
    </xdr:to>
    <xdr:cxnSp macro="">
      <xdr:nvCxnSpPr>
        <xdr:cNvPr id="238" name="直線コネクタ 237"/>
        <xdr:cNvCxnSpPr/>
      </xdr:nvCxnSpPr>
      <xdr:spPr>
        <a:xfrm flipV="1">
          <a:off x="2908300" y="16936825"/>
          <a:ext cx="889000" cy="7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109637</xdr:rowOff>
    </xdr:from>
    <xdr:to>
      <xdr:col>5</xdr:col>
      <xdr:colOff>409575</xdr:colOff>
      <xdr:row>98</xdr:row>
      <xdr:rowOff>39787</xdr:rowOff>
    </xdr:to>
    <xdr:sp macro="" textlink="">
      <xdr:nvSpPr>
        <xdr:cNvPr id="239" name="フローチャート : 判断 238"/>
        <xdr:cNvSpPr/>
      </xdr:nvSpPr>
      <xdr:spPr>
        <a:xfrm>
          <a:off x="3746500" y="1674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56314</xdr:rowOff>
    </xdr:from>
    <xdr:ext cx="534377" cy="259045"/>
    <xdr:sp macro="" textlink="">
      <xdr:nvSpPr>
        <xdr:cNvPr id="240" name="テキスト ボックス 239"/>
        <xdr:cNvSpPr txBox="1"/>
      </xdr:nvSpPr>
      <xdr:spPr>
        <a:xfrm>
          <a:off x="3530111" y="16515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42001</xdr:rowOff>
    </xdr:from>
    <xdr:to>
      <xdr:col>4</xdr:col>
      <xdr:colOff>155575</xdr:colOff>
      <xdr:row>99</xdr:row>
      <xdr:rowOff>71284</xdr:rowOff>
    </xdr:to>
    <xdr:cxnSp macro="">
      <xdr:nvCxnSpPr>
        <xdr:cNvPr id="241" name="直線コネクタ 240"/>
        <xdr:cNvCxnSpPr/>
      </xdr:nvCxnSpPr>
      <xdr:spPr>
        <a:xfrm flipV="1">
          <a:off x="2019300" y="17015551"/>
          <a:ext cx="889000" cy="2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4090</xdr:rowOff>
    </xdr:from>
    <xdr:to>
      <xdr:col>4</xdr:col>
      <xdr:colOff>206375</xdr:colOff>
      <xdr:row>98</xdr:row>
      <xdr:rowOff>105690</xdr:rowOff>
    </xdr:to>
    <xdr:sp macro="" textlink="">
      <xdr:nvSpPr>
        <xdr:cNvPr id="242" name="フローチャート : 判断 241"/>
        <xdr:cNvSpPr/>
      </xdr:nvSpPr>
      <xdr:spPr>
        <a:xfrm>
          <a:off x="2857500" y="1680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122217</xdr:rowOff>
    </xdr:from>
    <xdr:ext cx="534377" cy="259045"/>
    <xdr:sp macro="" textlink="">
      <xdr:nvSpPr>
        <xdr:cNvPr id="243" name="テキスト ボックス 242"/>
        <xdr:cNvSpPr txBox="1"/>
      </xdr:nvSpPr>
      <xdr:spPr>
        <a:xfrm>
          <a:off x="2641111" y="1658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76225</xdr:rowOff>
    </xdr:from>
    <xdr:to>
      <xdr:col>2</xdr:col>
      <xdr:colOff>638175</xdr:colOff>
      <xdr:row>99</xdr:row>
      <xdr:rowOff>71284</xdr:rowOff>
    </xdr:to>
    <xdr:cxnSp macro="">
      <xdr:nvCxnSpPr>
        <xdr:cNvPr id="244" name="直線コネクタ 243"/>
        <xdr:cNvCxnSpPr/>
      </xdr:nvCxnSpPr>
      <xdr:spPr>
        <a:xfrm>
          <a:off x="1130300" y="16878325"/>
          <a:ext cx="889000" cy="166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25251</xdr:rowOff>
    </xdr:from>
    <xdr:to>
      <xdr:col>3</xdr:col>
      <xdr:colOff>3175</xdr:colOff>
      <xdr:row>98</xdr:row>
      <xdr:rowOff>126851</xdr:rowOff>
    </xdr:to>
    <xdr:sp macro="" textlink="">
      <xdr:nvSpPr>
        <xdr:cNvPr id="245" name="フローチャート : 判断 244"/>
        <xdr:cNvSpPr/>
      </xdr:nvSpPr>
      <xdr:spPr>
        <a:xfrm>
          <a:off x="1968500" y="1682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143378</xdr:rowOff>
    </xdr:from>
    <xdr:ext cx="534377" cy="259045"/>
    <xdr:sp macro="" textlink="">
      <xdr:nvSpPr>
        <xdr:cNvPr id="246" name="テキスト ボックス 245"/>
        <xdr:cNvSpPr txBox="1"/>
      </xdr:nvSpPr>
      <xdr:spPr>
        <a:xfrm>
          <a:off x="1752111" y="1660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24544</xdr:rowOff>
    </xdr:from>
    <xdr:to>
      <xdr:col>1</xdr:col>
      <xdr:colOff>485775</xdr:colOff>
      <xdr:row>98</xdr:row>
      <xdr:rowOff>126144</xdr:rowOff>
    </xdr:to>
    <xdr:sp macro="" textlink="">
      <xdr:nvSpPr>
        <xdr:cNvPr id="247" name="フローチャート : 判断 246"/>
        <xdr:cNvSpPr/>
      </xdr:nvSpPr>
      <xdr:spPr>
        <a:xfrm>
          <a:off x="1079500" y="1682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142671</xdr:rowOff>
    </xdr:from>
    <xdr:ext cx="534377" cy="259045"/>
    <xdr:sp macro="" textlink="">
      <xdr:nvSpPr>
        <xdr:cNvPr id="248" name="テキスト ボックス 247"/>
        <xdr:cNvSpPr txBox="1"/>
      </xdr:nvSpPr>
      <xdr:spPr>
        <a:xfrm>
          <a:off x="863111" y="1660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98</xdr:row>
      <xdr:rowOff>86277</xdr:rowOff>
    </xdr:from>
    <xdr:to>
      <xdr:col>6</xdr:col>
      <xdr:colOff>561975</xdr:colOff>
      <xdr:row>99</xdr:row>
      <xdr:rowOff>16427</xdr:rowOff>
    </xdr:to>
    <xdr:sp macro="" textlink="">
      <xdr:nvSpPr>
        <xdr:cNvPr id="254" name="円/楕円 253"/>
        <xdr:cNvSpPr/>
      </xdr:nvSpPr>
      <xdr:spPr>
        <a:xfrm>
          <a:off x="4584700" y="1688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64704</xdr:rowOff>
    </xdr:from>
    <xdr:ext cx="534377" cy="259045"/>
    <xdr:sp macro="" textlink="">
      <xdr:nvSpPr>
        <xdr:cNvPr id="255" name="扶助費該当値テキスト"/>
        <xdr:cNvSpPr txBox="1"/>
      </xdr:nvSpPr>
      <xdr:spPr>
        <a:xfrm>
          <a:off x="4686300" y="168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72,241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83925</xdr:rowOff>
    </xdr:from>
    <xdr:to>
      <xdr:col>5</xdr:col>
      <xdr:colOff>409575</xdr:colOff>
      <xdr:row>99</xdr:row>
      <xdr:rowOff>14075</xdr:rowOff>
    </xdr:to>
    <xdr:sp macro="" textlink="">
      <xdr:nvSpPr>
        <xdr:cNvPr id="256" name="円/楕円 255"/>
        <xdr:cNvSpPr/>
      </xdr:nvSpPr>
      <xdr:spPr>
        <a:xfrm>
          <a:off x="3746500" y="1688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5202</xdr:rowOff>
    </xdr:from>
    <xdr:ext cx="534377" cy="259045"/>
    <xdr:sp macro="" textlink="">
      <xdr:nvSpPr>
        <xdr:cNvPr id="257" name="テキスト ボックス 256"/>
        <xdr:cNvSpPr txBox="1"/>
      </xdr:nvSpPr>
      <xdr:spPr>
        <a:xfrm>
          <a:off x="3530111" y="1697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72,457</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162651</xdr:rowOff>
    </xdr:from>
    <xdr:to>
      <xdr:col>4</xdr:col>
      <xdr:colOff>206375</xdr:colOff>
      <xdr:row>99</xdr:row>
      <xdr:rowOff>92801</xdr:rowOff>
    </xdr:to>
    <xdr:sp macro="" textlink="">
      <xdr:nvSpPr>
        <xdr:cNvPr id="258" name="円/楕円 257"/>
        <xdr:cNvSpPr/>
      </xdr:nvSpPr>
      <xdr:spPr>
        <a:xfrm>
          <a:off x="2857500" y="1696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83928</xdr:rowOff>
    </xdr:from>
    <xdr:ext cx="534377" cy="259045"/>
    <xdr:sp macro="" textlink="">
      <xdr:nvSpPr>
        <xdr:cNvPr id="259" name="テキスト ボックス 258"/>
        <xdr:cNvSpPr txBox="1"/>
      </xdr:nvSpPr>
      <xdr:spPr>
        <a:xfrm>
          <a:off x="2641111" y="17057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65,225</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20484</xdr:rowOff>
    </xdr:from>
    <xdr:to>
      <xdr:col>3</xdr:col>
      <xdr:colOff>3175</xdr:colOff>
      <xdr:row>99</xdr:row>
      <xdr:rowOff>122084</xdr:rowOff>
    </xdr:to>
    <xdr:sp macro="" textlink="">
      <xdr:nvSpPr>
        <xdr:cNvPr id="260" name="円/楕円 259"/>
        <xdr:cNvSpPr/>
      </xdr:nvSpPr>
      <xdr:spPr>
        <a:xfrm>
          <a:off x="1968500" y="16994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113211</xdr:rowOff>
    </xdr:from>
    <xdr:ext cx="534377" cy="259045"/>
    <xdr:sp macro="" textlink="">
      <xdr:nvSpPr>
        <xdr:cNvPr id="261" name="テキスト ボックス 260"/>
        <xdr:cNvSpPr txBox="1"/>
      </xdr:nvSpPr>
      <xdr:spPr>
        <a:xfrm>
          <a:off x="1752111" y="1708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62,535</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25425</xdr:rowOff>
    </xdr:from>
    <xdr:to>
      <xdr:col>1</xdr:col>
      <xdr:colOff>485775</xdr:colOff>
      <xdr:row>98</xdr:row>
      <xdr:rowOff>127025</xdr:rowOff>
    </xdr:to>
    <xdr:sp macro="" textlink="">
      <xdr:nvSpPr>
        <xdr:cNvPr id="262" name="円/楕円 261"/>
        <xdr:cNvSpPr/>
      </xdr:nvSpPr>
      <xdr:spPr>
        <a:xfrm>
          <a:off x="1079500" y="168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118152</xdr:rowOff>
    </xdr:from>
    <xdr:ext cx="534377" cy="259045"/>
    <xdr:sp macro="" textlink="">
      <xdr:nvSpPr>
        <xdr:cNvPr id="263" name="テキスト ボックス 262"/>
        <xdr:cNvSpPr txBox="1"/>
      </xdr:nvSpPr>
      <xdr:spPr>
        <a:xfrm>
          <a:off x="863111" y="169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77,831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64,641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43190</xdr:rowOff>
    </xdr:from>
    <xdr:to>
      <xdr:col>15</xdr:col>
      <xdr:colOff>180340</xdr:colOff>
      <xdr:row>38</xdr:row>
      <xdr:rowOff>59324</xdr:rowOff>
    </xdr:to>
    <xdr:cxnSp macro="">
      <xdr:nvCxnSpPr>
        <xdr:cNvPr id="285" name="直線コネクタ 284"/>
        <xdr:cNvCxnSpPr/>
      </xdr:nvCxnSpPr>
      <xdr:spPr>
        <a:xfrm flipV="1">
          <a:off x="10475595" y="5701040"/>
          <a:ext cx="1270" cy="873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63151</xdr:rowOff>
    </xdr:from>
    <xdr:ext cx="534377" cy="259045"/>
    <xdr:sp macro="" textlink="">
      <xdr:nvSpPr>
        <xdr:cNvPr id="286" name="補助費等最小値テキスト"/>
        <xdr:cNvSpPr txBox="1"/>
      </xdr:nvSpPr>
      <xdr:spPr>
        <a:xfrm>
          <a:off x="10528300" y="657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17,580</a:t>
          </a:r>
          <a:endParaRPr kumimoji="1" lang="ja-JP" altLang="en-US" sz="1000" b="1">
            <a:latin typeface="ＭＳ Ｐゴシック"/>
          </a:endParaRPr>
        </a:p>
      </xdr:txBody>
    </xdr:sp>
    <xdr:clientData/>
  </xdr:oneCellAnchor>
  <xdr:twoCellAnchor>
    <xdr:from>
      <xdr:col>15</xdr:col>
      <xdr:colOff>92075</xdr:colOff>
      <xdr:row>38</xdr:row>
      <xdr:rowOff>59324</xdr:rowOff>
    </xdr:from>
    <xdr:to>
      <xdr:col>15</xdr:col>
      <xdr:colOff>269875</xdr:colOff>
      <xdr:row>38</xdr:row>
      <xdr:rowOff>59324</xdr:rowOff>
    </xdr:to>
    <xdr:cxnSp macro="">
      <xdr:nvCxnSpPr>
        <xdr:cNvPr id="287" name="直線コネクタ 286"/>
        <xdr:cNvCxnSpPr/>
      </xdr:nvCxnSpPr>
      <xdr:spPr>
        <a:xfrm>
          <a:off x="10388600" y="6574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161317</xdr:rowOff>
    </xdr:from>
    <xdr:ext cx="599010" cy="259045"/>
    <xdr:sp macro="" textlink="">
      <xdr:nvSpPr>
        <xdr:cNvPr id="288" name="補助費等最大値テキスト"/>
        <xdr:cNvSpPr txBox="1"/>
      </xdr:nvSpPr>
      <xdr:spPr>
        <a:xfrm>
          <a:off x="10528300" y="5476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208,609</a:t>
          </a:r>
          <a:endParaRPr kumimoji="1" lang="ja-JP" altLang="en-US" sz="1000" b="1">
            <a:latin typeface="ＭＳ Ｐゴシック"/>
          </a:endParaRPr>
        </a:p>
      </xdr:txBody>
    </xdr:sp>
    <xdr:clientData/>
  </xdr:oneCellAnchor>
  <xdr:twoCellAnchor>
    <xdr:from>
      <xdr:col>15</xdr:col>
      <xdr:colOff>92075</xdr:colOff>
      <xdr:row>33</xdr:row>
      <xdr:rowOff>43190</xdr:rowOff>
    </xdr:from>
    <xdr:to>
      <xdr:col>15</xdr:col>
      <xdr:colOff>269875</xdr:colOff>
      <xdr:row>33</xdr:row>
      <xdr:rowOff>43190</xdr:rowOff>
    </xdr:to>
    <xdr:cxnSp macro="">
      <xdr:nvCxnSpPr>
        <xdr:cNvPr id="289" name="直線コネクタ 288"/>
        <xdr:cNvCxnSpPr/>
      </xdr:nvCxnSpPr>
      <xdr:spPr>
        <a:xfrm>
          <a:off x="10388600" y="5701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111344</xdr:rowOff>
    </xdr:from>
    <xdr:to>
      <xdr:col>15</xdr:col>
      <xdr:colOff>180975</xdr:colOff>
      <xdr:row>37</xdr:row>
      <xdr:rowOff>60220</xdr:rowOff>
    </xdr:to>
    <xdr:cxnSp macro="">
      <xdr:nvCxnSpPr>
        <xdr:cNvPr id="290" name="直線コネクタ 289"/>
        <xdr:cNvCxnSpPr/>
      </xdr:nvCxnSpPr>
      <xdr:spPr>
        <a:xfrm flipV="1">
          <a:off x="9639300" y="6283544"/>
          <a:ext cx="838200" cy="12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143300</xdr:rowOff>
    </xdr:from>
    <xdr:ext cx="534377" cy="259045"/>
    <xdr:sp macro="" textlink="">
      <xdr:nvSpPr>
        <xdr:cNvPr id="291" name="補助費等平均値テキスト"/>
        <xdr:cNvSpPr txBox="1"/>
      </xdr:nvSpPr>
      <xdr:spPr>
        <a:xfrm>
          <a:off x="10528300" y="631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164873</xdr:rowOff>
    </xdr:from>
    <xdr:to>
      <xdr:col>15</xdr:col>
      <xdr:colOff>231775</xdr:colOff>
      <xdr:row>37</xdr:row>
      <xdr:rowOff>95023</xdr:rowOff>
    </xdr:to>
    <xdr:sp macro="" textlink="">
      <xdr:nvSpPr>
        <xdr:cNvPr id="292" name="フローチャート : 判断 291"/>
        <xdr:cNvSpPr/>
      </xdr:nvSpPr>
      <xdr:spPr>
        <a:xfrm>
          <a:off x="10426700" y="633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31</xdr:row>
      <xdr:rowOff>139083</xdr:rowOff>
    </xdr:from>
    <xdr:to>
      <xdr:col>14</xdr:col>
      <xdr:colOff>28575</xdr:colOff>
      <xdr:row>37</xdr:row>
      <xdr:rowOff>60220</xdr:rowOff>
    </xdr:to>
    <xdr:cxnSp macro="">
      <xdr:nvCxnSpPr>
        <xdr:cNvPr id="293" name="直線コネクタ 292"/>
        <xdr:cNvCxnSpPr/>
      </xdr:nvCxnSpPr>
      <xdr:spPr>
        <a:xfrm>
          <a:off x="8750300" y="5454033"/>
          <a:ext cx="889000" cy="949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158463</xdr:rowOff>
    </xdr:from>
    <xdr:to>
      <xdr:col>14</xdr:col>
      <xdr:colOff>79375</xdr:colOff>
      <xdr:row>37</xdr:row>
      <xdr:rowOff>88613</xdr:rowOff>
    </xdr:to>
    <xdr:sp macro="" textlink="">
      <xdr:nvSpPr>
        <xdr:cNvPr id="294" name="フローチャート : 判断 293"/>
        <xdr:cNvSpPr/>
      </xdr:nvSpPr>
      <xdr:spPr>
        <a:xfrm>
          <a:off x="9588500" y="63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105140</xdr:rowOff>
    </xdr:from>
    <xdr:ext cx="534377" cy="259045"/>
    <xdr:sp macro="" textlink="">
      <xdr:nvSpPr>
        <xdr:cNvPr id="295" name="テキスト ボックス 294"/>
        <xdr:cNvSpPr txBox="1"/>
      </xdr:nvSpPr>
      <xdr:spPr>
        <a:xfrm>
          <a:off x="9372111" y="610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139083</xdr:rowOff>
    </xdr:from>
    <xdr:to>
      <xdr:col>12</xdr:col>
      <xdr:colOff>511175</xdr:colOff>
      <xdr:row>32</xdr:row>
      <xdr:rowOff>84219</xdr:rowOff>
    </xdr:to>
    <xdr:cxnSp macro="">
      <xdr:nvCxnSpPr>
        <xdr:cNvPr id="296" name="直線コネクタ 295"/>
        <xdr:cNvCxnSpPr/>
      </xdr:nvCxnSpPr>
      <xdr:spPr>
        <a:xfrm flipV="1">
          <a:off x="7861300" y="5454033"/>
          <a:ext cx="8890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169902</xdr:rowOff>
    </xdr:from>
    <xdr:to>
      <xdr:col>12</xdr:col>
      <xdr:colOff>561975</xdr:colOff>
      <xdr:row>37</xdr:row>
      <xdr:rowOff>100052</xdr:rowOff>
    </xdr:to>
    <xdr:sp macro="" textlink="">
      <xdr:nvSpPr>
        <xdr:cNvPr id="297" name="フローチャート : 判断 296"/>
        <xdr:cNvSpPr/>
      </xdr:nvSpPr>
      <xdr:spPr>
        <a:xfrm>
          <a:off x="8699500" y="63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91179</xdr:rowOff>
    </xdr:from>
    <xdr:ext cx="534377" cy="259045"/>
    <xdr:sp macro="" textlink="">
      <xdr:nvSpPr>
        <xdr:cNvPr id="298" name="テキスト ボックス 297"/>
        <xdr:cNvSpPr txBox="1"/>
      </xdr:nvSpPr>
      <xdr:spPr>
        <a:xfrm>
          <a:off x="8483111" y="64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84219</xdr:rowOff>
    </xdr:from>
    <xdr:to>
      <xdr:col>11</xdr:col>
      <xdr:colOff>307975</xdr:colOff>
      <xdr:row>35</xdr:row>
      <xdr:rowOff>56823</xdr:rowOff>
    </xdr:to>
    <xdr:cxnSp macro="">
      <xdr:nvCxnSpPr>
        <xdr:cNvPr id="299" name="直線コネクタ 298"/>
        <xdr:cNvCxnSpPr/>
      </xdr:nvCxnSpPr>
      <xdr:spPr>
        <a:xfrm flipV="1">
          <a:off x="6972300" y="5570619"/>
          <a:ext cx="889000" cy="48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1844</xdr:rowOff>
    </xdr:from>
    <xdr:to>
      <xdr:col>11</xdr:col>
      <xdr:colOff>358775</xdr:colOff>
      <xdr:row>37</xdr:row>
      <xdr:rowOff>103444</xdr:rowOff>
    </xdr:to>
    <xdr:sp macro="" textlink="">
      <xdr:nvSpPr>
        <xdr:cNvPr id="300" name="フローチャート : 判断 299"/>
        <xdr:cNvSpPr/>
      </xdr:nvSpPr>
      <xdr:spPr>
        <a:xfrm>
          <a:off x="7810500" y="63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94571</xdr:rowOff>
    </xdr:from>
    <xdr:ext cx="534377" cy="259045"/>
    <xdr:sp macro="" textlink="">
      <xdr:nvSpPr>
        <xdr:cNvPr id="301" name="テキスト ボックス 300"/>
        <xdr:cNvSpPr txBox="1"/>
      </xdr:nvSpPr>
      <xdr:spPr>
        <a:xfrm>
          <a:off x="7594111" y="6438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14815</xdr:rowOff>
    </xdr:from>
    <xdr:to>
      <xdr:col>10</xdr:col>
      <xdr:colOff>155575</xdr:colOff>
      <xdr:row>37</xdr:row>
      <xdr:rowOff>116415</xdr:rowOff>
    </xdr:to>
    <xdr:sp macro="" textlink="">
      <xdr:nvSpPr>
        <xdr:cNvPr id="302" name="フローチャート : 判断 301"/>
        <xdr:cNvSpPr/>
      </xdr:nvSpPr>
      <xdr:spPr>
        <a:xfrm>
          <a:off x="6921500" y="635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107542</xdr:rowOff>
    </xdr:from>
    <xdr:ext cx="534377" cy="259045"/>
    <xdr:sp macro="" textlink="">
      <xdr:nvSpPr>
        <xdr:cNvPr id="303" name="テキスト ボックス 302"/>
        <xdr:cNvSpPr txBox="1"/>
      </xdr:nvSpPr>
      <xdr:spPr>
        <a:xfrm>
          <a:off x="6705111" y="645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60544</xdr:rowOff>
    </xdr:from>
    <xdr:to>
      <xdr:col>15</xdr:col>
      <xdr:colOff>231775</xdr:colOff>
      <xdr:row>36</xdr:row>
      <xdr:rowOff>162144</xdr:rowOff>
    </xdr:to>
    <xdr:sp macro="" textlink="">
      <xdr:nvSpPr>
        <xdr:cNvPr id="309" name="円/楕円 308"/>
        <xdr:cNvSpPr/>
      </xdr:nvSpPr>
      <xdr:spPr>
        <a:xfrm>
          <a:off x="10426700" y="623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83421</xdr:rowOff>
    </xdr:from>
    <xdr:ext cx="534377" cy="259045"/>
    <xdr:sp macro="" textlink="">
      <xdr:nvSpPr>
        <xdr:cNvPr id="310" name="補助費等該当値テキスト"/>
        <xdr:cNvSpPr txBox="1"/>
      </xdr:nvSpPr>
      <xdr:spPr>
        <a:xfrm>
          <a:off x="10528300" y="608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81,202</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9420</xdr:rowOff>
    </xdr:from>
    <xdr:to>
      <xdr:col>14</xdr:col>
      <xdr:colOff>79375</xdr:colOff>
      <xdr:row>37</xdr:row>
      <xdr:rowOff>111020</xdr:rowOff>
    </xdr:to>
    <xdr:sp macro="" textlink="">
      <xdr:nvSpPr>
        <xdr:cNvPr id="311" name="円/楕円 310"/>
        <xdr:cNvSpPr/>
      </xdr:nvSpPr>
      <xdr:spPr>
        <a:xfrm>
          <a:off x="9588500" y="635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102147</xdr:rowOff>
    </xdr:from>
    <xdr:ext cx="534377" cy="259045"/>
    <xdr:sp macro="" textlink="">
      <xdr:nvSpPr>
        <xdr:cNvPr id="312" name="テキスト ボックス 311"/>
        <xdr:cNvSpPr txBox="1"/>
      </xdr:nvSpPr>
      <xdr:spPr>
        <a:xfrm>
          <a:off x="9372111" y="644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54,884</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88283</xdr:rowOff>
    </xdr:from>
    <xdr:to>
      <xdr:col>12</xdr:col>
      <xdr:colOff>561975</xdr:colOff>
      <xdr:row>32</xdr:row>
      <xdr:rowOff>18433</xdr:rowOff>
    </xdr:to>
    <xdr:sp macro="" textlink="">
      <xdr:nvSpPr>
        <xdr:cNvPr id="313" name="円/楕円 312"/>
        <xdr:cNvSpPr/>
      </xdr:nvSpPr>
      <xdr:spPr>
        <a:xfrm>
          <a:off x="8699500" y="5403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30</xdr:row>
      <xdr:rowOff>34960</xdr:rowOff>
    </xdr:from>
    <xdr:ext cx="599010" cy="259045"/>
    <xdr:sp macro="" textlink="">
      <xdr:nvSpPr>
        <xdr:cNvPr id="314" name="テキスト ボックス 313"/>
        <xdr:cNvSpPr txBox="1"/>
      </xdr:nvSpPr>
      <xdr:spPr>
        <a:xfrm>
          <a:off x="8450794" y="5178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262,635</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33419</xdr:rowOff>
    </xdr:from>
    <xdr:to>
      <xdr:col>11</xdr:col>
      <xdr:colOff>358775</xdr:colOff>
      <xdr:row>32</xdr:row>
      <xdr:rowOff>135019</xdr:rowOff>
    </xdr:to>
    <xdr:sp macro="" textlink="">
      <xdr:nvSpPr>
        <xdr:cNvPr id="315" name="円/楕円 314"/>
        <xdr:cNvSpPr/>
      </xdr:nvSpPr>
      <xdr:spPr>
        <a:xfrm>
          <a:off x="7810500" y="551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30</xdr:row>
      <xdr:rowOff>151546</xdr:rowOff>
    </xdr:from>
    <xdr:ext cx="599010" cy="259045"/>
    <xdr:sp macro="" textlink="">
      <xdr:nvSpPr>
        <xdr:cNvPr id="316" name="テキスト ボックス 315"/>
        <xdr:cNvSpPr txBox="1"/>
      </xdr:nvSpPr>
      <xdr:spPr>
        <a:xfrm>
          <a:off x="7561794" y="529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237,135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6023</xdr:rowOff>
    </xdr:from>
    <xdr:to>
      <xdr:col>10</xdr:col>
      <xdr:colOff>155575</xdr:colOff>
      <xdr:row>35</xdr:row>
      <xdr:rowOff>107623</xdr:rowOff>
    </xdr:to>
    <xdr:sp macro="" textlink="">
      <xdr:nvSpPr>
        <xdr:cNvPr id="317" name="円/楕円 316"/>
        <xdr:cNvSpPr/>
      </xdr:nvSpPr>
      <xdr:spPr>
        <a:xfrm>
          <a:off x="6921500" y="6006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33</xdr:row>
      <xdr:rowOff>124150</xdr:rowOff>
    </xdr:from>
    <xdr:ext cx="599010" cy="259045"/>
    <xdr:sp macro="" textlink="">
      <xdr:nvSpPr>
        <xdr:cNvPr id="318" name="テキスト ボックス 317"/>
        <xdr:cNvSpPr txBox="1"/>
      </xdr:nvSpPr>
      <xdr:spPr>
        <a:xfrm>
          <a:off x="6672794" y="5782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130,627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119117</xdr:rowOff>
    </xdr:from>
    <xdr:to>
      <xdr:col>15</xdr:col>
      <xdr:colOff>180340</xdr:colOff>
      <xdr:row>58</xdr:row>
      <xdr:rowOff>164387</xdr:rowOff>
    </xdr:to>
    <xdr:cxnSp macro="">
      <xdr:nvCxnSpPr>
        <xdr:cNvPr id="342" name="直線コネクタ 341"/>
        <xdr:cNvCxnSpPr/>
      </xdr:nvCxnSpPr>
      <xdr:spPr>
        <a:xfrm flipV="1">
          <a:off x="10475595" y="8863067"/>
          <a:ext cx="1270" cy="124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168214</xdr:rowOff>
    </xdr:from>
    <xdr:ext cx="534377" cy="259045"/>
    <xdr:sp macro="" textlink="">
      <xdr:nvSpPr>
        <xdr:cNvPr id="343" name="普通建設事業費最小値テキスト"/>
        <xdr:cNvSpPr txBox="1"/>
      </xdr:nvSpPr>
      <xdr:spPr>
        <a:xfrm>
          <a:off x="10528300" y="10112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27,041</a:t>
          </a:r>
          <a:endParaRPr kumimoji="1" lang="ja-JP" altLang="en-US" sz="1000" b="1">
            <a:latin typeface="ＭＳ Ｐゴシック"/>
          </a:endParaRPr>
        </a:p>
      </xdr:txBody>
    </xdr:sp>
    <xdr:clientData/>
  </xdr:oneCellAnchor>
  <xdr:twoCellAnchor>
    <xdr:from>
      <xdr:col>15</xdr:col>
      <xdr:colOff>92075</xdr:colOff>
      <xdr:row>58</xdr:row>
      <xdr:rowOff>164387</xdr:rowOff>
    </xdr:from>
    <xdr:to>
      <xdr:col>15</xdr:col>
      <xdr:colOff>269875</xdr:colOff>
      <xdr:row>58</xdr:row>
      <xdr:rowOff>164387</xdr:rowOff>
    </xdr:to>
    <xdr:cxnSp macro="">
      <xdr:nvCxnSpPr>
        <xdr:cNvPr id="344" name="直線コネクタ 343"/>
        <xdr:cNvCxnSpPr/>
      </xdr:nvCxnSpPr>
      <xdr:spPr>
        <a:xfrm>
          <a:off x="10388600" y="10108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65794</xdr:rowOff>
    </xdr:from>
    <xdr:ext cx="599010" cy="259045"/>
    <xdr:sp macro="" textlink="">
      <xdr:nvSpPr>
        <xdr:cNvPr id="345" name="普通建設事業費最大値テキスト"/>
        <xdr:cNvSpPr txBox="1"/>
      </xdr:nvSpPr>
      <xdr:spPr>
        <a:xfrm>
          <a:off x="10528300" y="8638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680,805</a:t>
          </a:r>
          <a:endParaRPr kumimoji="1" lang="ja-JP" altLang="en-US" sz="1000" b="1">
            <a:latin typeface="ＭＳ Ｐゴシック"/>
          </a:endParaRPr>
        </a:p>
      </xdr:txBody>
    </xdr:sp>
    <xdr:clientData/>
  </xdr:oneCellAnchor>
  <xdr:twoCellAnchor>
    <xdr:from>
      <xdr:col>15</xdr:col>
      <xdr:colOff>92075</xdr:colOff>
      <xdr:row>51</xdr:row>
      <xdr:rowOff>119117</xdr:rowOff>
    </xdr:from>
    <xdr:to>
      <xdr:col>15</xdr:col>
      <xdr:colOff>269875</xdr:colOff>
      <xdr:row>51</xdr:row>
      <xdr:rowOff>119117</xdr:rowOff>
    </xdr:to>
    <xdr:cxnSp macro="">
      <xdr:nvCxnSpPr>
        <xdr:cNvPr id="346" name="直線コネクタ 345"/>
        <xdr:cNvCxnSpPr/>
      </xdr:nvCxnSpPr>
      <xdr:spPr>
        <a:xfrm>
          <a:off x="10388600" y="8863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6255</xdr:rowOff>
    </xdr:from>
    <xdr:to>
      <xdr:col>15</xdr:col>
      <xdr:colOff>180975</xdr:colOff>
      <xdr:row>57</xdr:row>
      <xdr:rowOff>104155</xdr:rowOff>
    </xdr:to>
    <xdr:cxnSp macro="">
      <xdr:nvCxnSpPr>
        <xdr:cNvPr id="347" name="直線コネクタ 346"/>
        <xdr:cNvCxnSpPr/>
      </xdr:nvCxnSpPr>
      <xdr:spPr>
        <a:xfrm>
          <a:off x="9639300" y="9607455"/>
          <a:ext cx="838200" cy="26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22127</xdr:rowOff>
    </xdr:from>
    <xdr:ext cx="534377" cy="259045"/>
    <xdr:sp macro="" textlink="">
      <xdr:nvSpPr>
        <xdr:cNvPr id="348" name="普通建設事業費平均値テキスト"/>
        <xdr:cNvSpPr txBox="1"/>
      </xdr:nvSpPr>
      <xdr:spPr>
        <a:xfrm>
          <a:off x="10528300" y="9966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43700</xdr:rowOff>
    </xdr:from>
    <xdr:to>
      <xdr:col>15</xdr:col>
      <xdr:colOff>231775</xdr:colOff>
      <xdr:row>58</xdr:row>
      <xdr:rowOff>145300</xdr:rowOff>
    </xdr:to>
    <xdr:sp macro="" textlink="">
      <xdr:nvSpPr>
        <xdr:cNvPr id="349" name="フローチャート : 判断 348"/>
        <xdr:cNvSpPr/>
      </xdr:nvSpPr>
      <xdr:spPr>
        <a:xfrm>
          <a:off x="10426700" y="998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6255</xdr:rowOff>
    </xdr:from>
    <xdr:to>
      <xdr:col>14</xdr:col>
      <xdr:colOff>28575</xdr:colOff>
      <xdr:row>56</xdr:row>
      <xdr:rowOff>118408</xdr:rowOff>
    </xdr:to>
    <xdr:cxnSp macro="">
      <xdr:nvCxnSpPr>
        <xdr:cNvPr id="350" name="直線コネクタ 349"/>
        <xdr:cNvCxnSpPr/>
      </xdr:nvCxnSpPr>
      <xdr:spPr>
        <a:xfrm flipV="1">
          <a:off x="8750300" y="9607455"/>
          <a:ext cx="889000" cy="11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133450</xdr:rowOff>
    </xdr:from>
    <xdr:to>
      <xdr:col>14</xdr:col>
      <xdr:colOff>79375</xdr:colOff>
      <xdr:row>58</xdr:row>
      <xdr:rowOff>63600</xdr:rowOff>
    </xdr:to>
    <xdr:sp macro="" textlink="">
      <xdr:nvSpPr>
        <xdr:cNvPr id="351" name="フローチャート : 判断 350"/>
        <xdr:cNvSpPr/>
      </xdr:nvSpPr>
      <xdr:spPr>
        <a:xfrm>
          <a:off x="9588500" y="990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54727</xdr:rowOff>
    </xdr:from>
    <xdr:ext cx="599010" cy="259045"/>
    <xdr:sp macro="" textlink="">
      <xdr:nvSpPr>
        <xdr:cNvPr id="352" name="テキスト ボックス 351"/>
        <xdr:cNvSpPr txBox="1"/>
      </xdr:nvSpPr>
      <xdr:spPr>
        <a:xfrm>
          <a:off x="9339794" y="999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118408</xdr:rowOff>
    </xdr:from>
    <xdr:to>
      <xdr:col>12</xdr:col>
      <xdr:colOff>511175</xdr:colOff>
      <xdr:row>57</xdr:row>
      <xdr:rowOff>26911</xdr:rowOff>
    </xdr:to>
    <xdr:cxnSp macro="">
      <xdr:nvCxnSpPr>
        <xdr:cNvPr id="353" name="直線コネクタ 352"/>
        <xdr:cNvCxnSpPr/>
      </xdr:nvCxnSpPr>
      <xdr:spPr>
        <a:xfrm flipV="1">
          <a:off x="7861300" y="9719608"/>
          <a:ext cx="889000" cy="79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163269</xdr:rowOff>
    </xdr:from>
    <xdr:to>
      <xdr:col>12</xdr:col>
      <xdr:colOff>561975</xdr:colOff>
      <xdr:row>58</xdr:row>
      <xdr:rowOff>93419</xdr:rowOff>
    </xdr:to>
    <xdr:sp macro="" textlink="">
      <xdr:nvSpPr>
        <xdr:cNvPr id="354" name="フローチャート : 判断 353"/>
        <xdr:cNvSpPr/>
      </xdr:nvSpPr>
      <xdr:spPr>
        <a:xfrm>
          <a:off x="8699500" y="993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84546</xdr:rowOff>
    </xdr:from>
    <xdr:ext cx="534377" cy="259045"/>
    <xdr:sp macro="" textlink="">
      <xdr:nvSpPr>
        <xdr:cNvPr id="355" name="テキスト ボックス 354"/>
        <xdr:cNvSpPr txBox="1"/>
      </xdr:nvSpPr>
      <xdr:spPr>
        <a:xfrm>
          <a:off x="8483111" y="1002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26911</xdr:rowOff>
    </xdr:from>
    <xdr:to>
      <xdr:col>11</xdr:col>
      <xdr:colOff>307975</xdr:colOff>
      <xdr:row>58</xdr:row>
      <xdr:rowOff>138869</xdr:rowOff>
    </xdr:to>
    <xdr:cxnSp macro="">
      <xdr:nvCxnSpPr>
        <xdr:cNvPr id="356" name="直線コネクタ 355"/>
        <xdr:cNvCxnSpPr/>
      </xdr:nvCxnSpPr>
      <xdr:spPr>
        <a:xfrm flipV="1">
          <a:off x="6972300" y="9799561"/>
          <a:ext cx="889000" cy="28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20875</xdr:rowOff>
    </xdr:from>
    <xdr:to>
      <xdr:col>11</xdr:col>
      <xdr:colOff>358775</xdr:colOff>
      <xdr:row>58</xdr:row>
      <xdr:rowOff>122475</xdr:rowOff>
    </xdr:to>
    <xdr:sp macro="" textlink="">
      <xdr:nvSpPr>
        <xdr:cNvPr id="357" name="フローチャート : 判断 356"/>
        <xdr:cNvSpPr/>
      </xdr:nvSpPr>
      <xdr:spPr>
        <a:xfrm>
          <a:off x="7810500" y="996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113602</xdr:rowOff>
    </xdr:from>
    <xdr:ext cx="534377" cy="259045"/>
    <xdr:sp macro="" textlink="">
      <xdr:nvSpPr>
        <xdr:cNvPr id="358" name="テキスト ボックス 357"/>
        <xdr:cNvSpPr txBox="1"/>
      </xdr:nvSpPr>
      <xdr:spPr>
        <a:xfrm>
          <a:off x="7594111" y="1005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37082</xdr:rowOff>
    </xdr:from>
    <xdr:to>
      <xdr:col>10</xdr:col>
      <xdr:colOff>155575</xdr:colOff>
      <xdr:row>58</xdr:row>
      <xdr:rowOff>138682</xdr:rowOff>
    </xdr:to>
    <xdr:sp macro="" textlink="">
      <xdr:nvSpPr>
        <xdr:cNvPr id="359" name="フローチャート : 判断 358"/>
        <xdr:cNvSpPr/>
      </xdr:nvSpPr>
      <xdr:spPr>
        <a:xfrm>
          <a:off x="6921500" y="9981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155209</xdr:rowOff>
    </xdr:from>
    <xdr:ext cx="534377" cy="259045"/>
    <xdr:sp macro="" textlink="">
      <xdr:nvSpPr>
        <xdr:cNvPr id="360" name="テキスト ボックス 359"/>
        <xdr:cNvSpPr txBox="1"/>
      </xdr:nvSpPr>
      <xdr:spPr>
        <a:xfrm>
          <a:off x="6705111" y="975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67,201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53355</xdr:rowOff>
    </xdr:from>
    <xdr:to>
      <xdr:col>15</xdr:col>
      <xdr:colOff>231775</xdr:colOff>
      <xdr:row>57</xdr:row>
      <xdr:rowOff>154955</xdr:rowOff>
    </xdr:to>
    <xdr:sp macro="" textlink="">
      <xdr:nvSpPr>
        <xdr:cNvPr id="366" name="円/楕円 365"/>
        <xdr:cNvSpPr/>
      </xdr:nvSpPr>
      <xdr:spPr>
        <a:xfrm>
          <a:off x="10426700" y="982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76232</xdr:rowOff>
    </xdr:from>
    <xdr:ext cx="599010" cy="259045"/>
    <xdr:sp macro="" textlink="">
      <xdr:nvSpPr>
        <xdr:cNvPr id="367" name="普通建設事業費該当値テキスト"/>
        <xdr:cNvSpPr txBox="1"/>
      </xdr:nvSpPr>
      <xdr:spPr>
        <a:xfrm>
          <a:off x="10528300" y="967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148,659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126905</xdr:rowOff>
    </xdr:from>
    <xdr:to>
      <xdr:col>14</xdr:col>
      <xdr:colOff>79375</xdr:colOff>
      <xdr:row>56</xdr:row>
      <xdr:rowOff>57055</xdr:rowOff>
    </xdr:to>
    <xdr:sp macro="" textlink="">
      <xdr:nvSpPr>
        <xdr:cNvPr id="368" name="円/楕円 367"/>
        <xdr:cNvSpPr/>
      </xdr:nvSpPr>
      <xdr:spPr>
        <a:xfrm>
          <a:off x="9588500" y="955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73582</xdr:rowOff>
    </xdr:from>
    <xdr:ext cx="599010" cy="259045"/>
    <xdr:sp macro="" textlink="">
      <xdr:nvSpPr>
        <xdr:cNvPr id="369" name="テキスト ボックス 368"/>
        <xdr:cNvSpPr txBox="1"/>
      </xdr:nvSpPr>
      <xdr:spPr>
        <a:xfrm>
          <a:off x="9339794" y="933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290,050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67608</xdr:rowOff>
    </xdr:from>
    <xdr:to>
      <xdr:col>12</xdr:col>
      <xdr:colOff>561975</xdr:colOff>
      <xdr:row>56</xdr:row>
      <xdr:rowOff>169208</xdr:rowOff>
    </xdr:to>
    <xdr:sp macro="" textlink="">
      <xdr:nvSpPr>
        <xdr:cNvPr id="370" name="円/楕円 369"/>
        <xdr:cNvSpPr/>
      </xdr:nvSpPr>
      <xdr:spPr>
        <a:xfrm>
          <a:off x="8699500" y="966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14285</xdr:rowOff>
    </xdr:from>
    <xdr:ext cx="599010" cy="259045"/>
    <xdr:sp macro="" textlink="">
      <xdr:nvSpPr>
        <xdr:cNvPr id="371" name="テキスト ボックス 370"/>
        <xdr:cNvSpPr txBox="1"/>
      </xdr:nvSpPr>
      <xdr:spPr>
        <a:xfrm>
          <a:off x="8450794" y="9444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231,177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147561</xdr:rowOff>
    </xdr:from>
    <xdr:to>
      <xdr:col>11</xdr:col>
      <xdr:colOff>358775</xdr:colOff>
      <xdr:row>57</xdr:row>
      <xdr:rowOff>77711</xdr:rowOff>
    </xdr:to>
    <xdr:sp macro="" textlink="">
      <xdr:nvSpPr>
        <xdr:cNvPr id="372" name="円/楕円 371"/>
        <xdr:cNvSpPr/>
      </xdr:nvSpPr>
      <xdr:spPr>
        <a:xfrm>
          <a:off x="7810500" y="9748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94238</xdr:rowOff>
    </xdr:from>
    <xdr:ext cx="599010" cy="259045"/>
    <xdr:sp macro="" textlink="">
      <xdr:nvSpPr>
        <xdr:cNvPr id="373" name="テキスト ボックス 372"/>
        <xdr:cNvSpPr txBox="1"/>
      </xdr:nvSpPr>
      <xdr:spPr>
        <a:xfrm>
          <a:off x="7561794" y="9523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189,207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88069</xdr:rowOff>
    </xdr:from>
    <xdr:to>
      <xdr:col>10</xdr:col>
      <xdr:colOff>155575</xdr:colOff>
      <xdr:row>59</xdr:row>
      <xdr:rowOff>18219</xdr:rowOff>
    </xdr:to>
    <xdr:sp macro="" textlink="">
      <xdr:nvSpPr>
        <xdr:cNvPr id="374" name="円/楕円 373"/>
        <xdr:cNvSpPr/>
      </xdr:nvSpPr>
      <xdr:spPr>
        <a:xfrm>
          <a:off x="6921500" y="1003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9346</xdr:rowOff>
    </xdr:from>
    <xdr:ext cx="534377" cy="259045"/>
    <xdr:sp macro="" textlink="">
      <xdr:nvSpPr>
        <xdr:cNvPr id="375" name="テキスト ボックス 374"/>
        <xdr:cNvSpPr txBox="1"/>
      </xdr:nvSpPr>
      <xdr:spPr>
        <a:xfrm>
          <a:off x="6705111" y="101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40,436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153,022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84516</xdr:rowOff>
    </xdr:from>
    <xdr:to>
      <xdr:col>15</xdr:col>
      <xdr:colOff>180340</xdr:colOff>
      <xdr:row>79</xdr:row>
      <xdr:rowOff>40309</xdr:rowOff>
    </xdr:to>
    <xdr:cxnSp macro="">
      <xdr:nvCxnSpPr>
        <xdr:cNvPr id="399" name="直線コネクタ 398"/>
        <xdr:cNvCxnSpPr/>
      </xdr:nvCxnSpPr>
      <xdr:spPr>
        <a:xfrm flipV="1">
          <a:off x="10475595" y="12086016"/>
          <a:ext cx="1270" cy="1498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44136</xdr:rowOff>
    </xdr:from>
    <xdr:ext cx="469744" cy="259045"/>
    <xdr:sp macro="" textlink="">
      <xdr:nvSpPr>
        <xdr:cNvPr id="400" name="普通建設事業費 （ うち新規整備　）最小値テキスト"/>
        <xdr:cNvSpPr txBox="1"/>
      </xdr:nvSpPr>
      <xdr:spPr>
        <a:xfrm>
          <a:off x="10528300" y="1358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a:t>
          </a:r>
          <a:endParaRPr kumimoji="1" lang="ja-JP" altLang="en-US" sz="1000" b="1">
            <a:latin typeface="ＭＳ Ｐゴシック"/>
          </a:endParaRPr>
        </a:p>
      </xdr:txBody>
    </xdr:sp>
    <xdr:clientData/>
  </xdr:oneCellAnchor>
  <xdr:twoCellAnchor>
    <xdr:from>
      <xdr:col>15</xdr:col>
      <xdr:colOff>92075</xdr:colOff>
      <xdr:row>79</xdr:row>
      <xdr:rowOff>40309</xdr:rowOff>
    </xdr:from>
    <xdr:to>
      <xdr:col>15</xdr:col>
      <xdr:colOff>269875</xdr:colOff>
      <xdr:row>79</xdr:row>
      <xdr:rowOff>40309</xdr:rowOff>
    </xdr:to>
    <xdr:cxnSp macro="">
      <xdr:nvCxnSpPr>
        <xdr:cNvPr id="401" name="直線コネクタ 400"/>
        <xdr:cNvCxnSpPr/>
      </xdr:nvCxnSpPr>
      <xdr:spPr>
        <a:xfrm>
          <a:off x="10388600" y="13584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31193</xdr:rowOff>
    </xdr:from>
    <xdr:ext cx="599010" cy="259045"/>
    <xdr:sp macro="" textlink="">
      <xdr:nvSpPr>
        <xdr:cNvPr id="402" name="普通建設事業費 （ うち新規整備　）最大値テキスト"/>
        <xdr:cNvSpPr txBox="1"/>
      </xdr:nvSpPr>
      <xdr:spPr>
        <a:xfrm>
          <a:off x="10528300" y="11861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394,484</a:t>
          </a:r>
          <a:endParaRPr kumimoji="1" lang="ja-JP" altLang="en-US" sz="1000" b="1">
            <a:latin typeface="ＭＳ Ｐゴシック"/>
          </a:endParaRPr>
        </a:p>
      </xdr:txBody>
    </xdr:sp>
    <xdr:clientData/>
  </xdr:oneCellAnchor>
  <xdr:twoCellAnchor>
    <xdr:from>
      <xdr:col>15</xdr:col>
      <xdr:colOff>92075</xdr:colOff>
      <xdr:row>70</xdr:row>
      <xdr:rowOff>84516</xdr:rowOff>
    </xdr:from>
    <xdr:to>
      <xdr:col>15</xdr:col>
      <xdr:colOff>269875</xdr:colOff>
      <xdr:row>70</xdr:row>
      <xdr:rowOff>84516</xdr:rowOff>
    </xdr:to>
    <xdr:cxnSp macro="">
      <xdr:nvCxnSpPr>
        <xdr:cNvPr id="403" name="直線コネクタ 402"/>
        <xdr:cNvCxnSpPr/>
      </xdr:nvCxnSpPr>
      <xdr:spPr>
        <a:xfrm>
          <a:off x="10388600" y="12086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142680</xdr:rowOff>
    </xdr:from>
    <xdr:to>
      <xdr:col>15</xdr:col>
      <xdr:colOff>180975</xdr:colOff>
      <xdr:row>76</xdr:row>
      <xdr:rowOff>125023</xdr:rowOff>
    </xdr:to>
    <xdr:cxnSp macro="">
      <xdr:nvCxnSpPr>
        <xdr:cNvPr id="404" name="直線コネクタ 403"/>
        <xdr:cNvCxnSpPr/>
      </xdr:nvCxnSpPr>
      <xdr:spPr>
        <a:xfrm>
          <a:off x="9639300" y="13001430"/>
          <a:ext cx="838200" cy="153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35323</xdr:rowOff>
    </xdr:from>
    <xdr:ext cx="534377" cy="259045"/>
    <xdr:sp macro="" textlink="">
      <xdr:nvSpPr>
        <xdr:cNvPr id="405" name="普通建設事業費 （ うち新規整備　）平均値テキスト"/>
        <xdr:cNvSpPr txBox="1"/>
      </xdr:nvSpPr>
      <xdr:spPr>
        <a:xfrm>
          <a:off x="10528300" y="13408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56896</xdr:rowOff>
    </xdr:from>
    <xdr:to>
      <xdr:col>15</xdr:col>
      <xdr:colOff>231775</xdr:colOff>
      <xdr:row>78</xdr:row>
      <xdr:rowOff>158496</xdr:rowOff>
    </xdr:to>
    <xdr:sp macro="" textlink="">
      <xdr:nvSpPr>
        <xdr:cNvPr id="406" name="フローチャート : 判断 405"/>
        <xdr:cNvSpPr/>
      </xdr:nvSpPr>
      <xdr:spPr>
        <a:xfrm>
          <a:off x="104267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137858</xdr:rowOff>
    </xdr:from>
    <xdr:to>
      <xdr:col>14</xdr:col>
      <xdr:colOff>79375</xdr:colOff>
      <xdr:row>78</xdr:row>
      <xdr:rowOff>68008</xdr:rowOff>
    </xdr:to>
    <xdr:sp macro="" textlink="">
      <xdr:nvSpPr>
        <xdr:cNvPr id="407" name="フローチャート : 判断 406"/>
        <xdr:cNvSpPr/>
      </xdr:nvSpPr>
      <xdr:spPr>
        <a:xfrm>
          <a:off x="9588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59135</xdr:rowOff>
    </xdr:from>
    <xdr:ext cx="534377" cy="259045"/>
    <xdr:sp macro="" textlink="">
      <xdr:nvSpPr>
        <xdr:cNvPr id="408" name="テキスト ボックス 407"/>
        <xdr:cNvSpPr txBox="1"/>
      </xdr:nvSpPr>
      <xdr:spPr>
        <a:xfrm>
          <a:off x="9372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74223</xdr:rowOff>
    </xdr:from>
    <xdr:to>
      <xdr:col>15</xdr:col>
      <xdr:colOff>231775</xdr:colOff>
      <xdr:row>77</xdr:row>
      <xdr:rowOff>4373</xdr:rowOff>
    </xdr:to>
    <xdr:sp macro="" textlink="">
      <xdr:nvSpPr>
        <xdr:cNvPr id="414" name="円/楕円 413"/>
        <xdr:cNvSpPr/>
      </xdr:nvSpPr>
      <xdr:spPr>
        <a:xfrm>
          <a:off x="10426700" y="13104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97101</xdr:rowOff>
    </xdr:from>
    <xdr:ext cx="599010" cy="259045"/>
    <xdr:sp macro="" textlink="">
      <xdr:nvSpPr>
        <xdr:cNvPr id="415" name="普通建設事業費 （ うち新規整備　）該当値テキスト"/>
        <xdr:cNvSpPr txBox="1"/>
      </xdr:nvSpPr>
      <xdr:spPr>
        <a:xfrm>
          <a:off x="10528300" y="1295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113,852</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91880</xdr:rowOff>
    </xdr:from>
    <xdr:to>
      <xdr:col>14</xdr:col>
      <xdr:colOff>79375</xdr:colOff>
      <xdr:row>76</xdr:row>
      <xdr:rowOff>22030</xdr:rowOff>
    </xdr:to>
    <xdr:sp macro="" textlink="">
      <xdr:nvSpPr>
        <xdr:cNvPr id="416" name="円/楕円 415"/>
        <xdr:cNvSpPr/>
      </xdr:nvSpPr>
      <xdr:spPr>
        <a:xfrm>
          <a:off x="9588500" y="12950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74</xdr:row>
      <xdr:rowOff>38557</xdr:rowOff>
    </xdr:from>
    <xdr:ext cx="599010" cy="259045"/>
    <xdr:sp macro="" textlink="">
      <xdr:nvSpPr>
        <xdr:cNvPr id="417" name="テキスト ボックス 416"/>
        <xdr:cNvSpPr txBox="1"/>
      </xdr:nvSpPr>
      <xdr:spPr>
        <a:xfrm>
          <a:off x="9339794" y="127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154,218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8" name="正方形/長方形 41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9" name="正方形/長方形 41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0" name="正方形/長方形 41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1" name="正方形/長方形 42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2" name="正方形/長方形 42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3" name="正方形/長方形 42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4" name="正方形/長方形 42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20,618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5" name="正方形/長方形 42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6" name="テキスト ボックス 42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7" name="直線コネクタ 42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8" name="直線コネクタ 42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9" name="テキスト ボックス 42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0" name="直線コネクタ 42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1" name="テキスト ボックス 43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2" name="直線コネクタ 43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3" name="テキスト ボックス 432"/>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4" name="直線コネクタ 43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5" name="テキスト ボックス 434"/>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98679</xdr:rowOff>
    </xdr:from>
    <xdr:to>
      <xdr:col>15</xdr:col>
      <xdr:colOff>180340</xdr:colOff>
      <xdr:row>98</xdr:row>
      <xdr:rowOff>100408</xdr:rowOff>
    </xdr:to>
    <xdr:cxnSp macro="">
      <xdr:nvCxnSpPr>
        <xdr:cNvPr id="439" name="直線コネクタ 438"/>
        <xdr:cNvCxnSpPr/>
      </xdr:nvCxnSpPr>
      <xdr:spPr>
        <a:xfrm flipV="1">
          <a:off x="10475595" y="15529179"/>
          <a:ext cx="1270" cy="137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104235</xdr:rowOff>
    </xdr:from>
    <xdr:ext cx="469744" cy="259045"/>
    <xdr:sp macro="" textlink="">
      <xdr:nvSpPr>
        <xdr:cNvPr id="440" name="普通建設事業費 （ うち更新整備　）最小値テキスト"/>
        <xdr:cNvSpPr txBox="1"/>
      </xdr:nvSpPr>
      <xdr:spPr>
        <a:xfrm>
          <a:off x="10528300" y="1690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4,297</a:t>
          </a:r>
          <a:endParaRPr kumimoji="1" lang="ja-JP" altLang="en-US" sz="1000" b="1">
            <a:latin typeface="ＭＳ Ｐゴシック"/>
          </a:endParaRPr>
        </a:p>
      </xdr:txBody>
    </xdr:sp>
    <xdr:clientData/>
  </xdr:oneCellAnchor>
  <xdr:twoCellAnchor>
    <xdr:from>
      <xdr:col>15</xdr:col>
      <xdr:colOff>92075</xdr:colOff>
      <xdr:row>98</xdr:row>
      <xdr:rowOff>100408</xdr:rowOff>
    </xdr:from>
    <xdr:to>
      <xdr:col>15</xdr:col>
      <xdr:colOff>269875</xdr:colOff>
      <xdr:row>98</xdr:row>
      <xdr:rowOff>100408</xdr:rowOff>
    </xdr:to>
    <xdr:cxnSp macro="">
      <xdr:nvCxnSpPr>
        <xdr:cNvPr id="441" name="直線コネクタ 440"/>
        <xdr:cNvCxnSpPr/>
      </xdr:nvCxnSpPr>
      <xdr:spPr>
        <a:xfrm>
          <a:off x="10388600" y="1690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45356</xdr:rowOff>
    </xdr:from>
    <xdr:ext cx="599010" cy="259045"/>
    <xdr:sp macro="" textlink="">
      <xdr:nvSpPr>
        <xdr:cNvPr id="442" name="普通建設事業費 （ うち更新整備　）最大値テキスト"/>
        <xdr:cNvSpPr txBox="1"/>
      </xdr:nvSpPr>
      <xdr:spPr>
        <a:xfrm>
          <a:off x="10528300" y="1530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154,486</a:t>
          </a:r>
          <a:endParaRPr kumimoji="1" lang="ja-JP" altLang="en-US" sz="1000" b="1">
            <a:latin typeface="ＭＳ Ｐゴシック"/>
          </a:endParaRPr>
        </a:p>
      </xdr:txBody>
    </xdr:sp>
    <xdr:clientData/>
  </xdr:oneCellAnchor>
  <xdr:twoCellAnchor>
    <xdr:from>
      <xdr:col>15</xdr:col>
      <xdr:colOff>92075</xdr:colOff>
      <xdr:row>90</xdr:row>
      <xdr:rowOff>98679</xdr:rowOff>
    </xdr:from>
    <xdr:to>
      <xdr:col>15</xdr:col>
      <xdr:colOff>269875</xdr:colOff>
      <xdr:row>90</xdr:row>
      <xdr:rowOff>98679</xdr:rowOff>
    </xdr:to>
    <xdr:cxnSp macro="">
      <xdr:nvCxnSpPr>
        <xdr:cNvPr id="443" name="直線コネクタ 442"/>
        <xdr:cNvCxnSpPr/>
      </xdr:nvCxnSpPr>
      <xdr:spPr>
        <a:xfrm>
          <a:off x="10388600" y="15529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41539</xdr:rowOff>
    </xdr:from>
    <xdr:to>
      <xdr:col>15</xdr:col>
      <xdr:colOff>180975</xdr:colOff>
      <xdr:row>98</xdr:row>
      <xdr:rowOff>47126</xdr:rowOff>
    </xdr:to>
    <xdr:cxnSp macro="">
      <xdr:nvCxnSpPr>
        <xdr:cNvPr id="444" name="直線コネクタ 443"/>
        <xdr:cNvCxnSpPr/>
      </xdr:nvCxnSpPr>
      <xdr:spPr>
        <a:xfrm>
          <a:off x="9639300" y="16843639"/>
          <a:ext cx="838200" cy="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27195</xdr:rowOff>
    </xdr:from>
    <xdr:ext cx="534377" cy="259045"/>
    <xdr:sp macro="" textlink="">
      <xdr:nvSpPr>
        <xdr:cNvPr id="445" name="普通建設事業費 （ うち更新整備　）平均値テキスト"/>
        <xdr:cNvSpPr txBox="1"/>
      </xdr:nvSpPr>
      <xdr:spPr>
        <a:xfrm>
          <a:off x="10528300" y="164863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4318</xdr:rowOff>
    </xdr:from>
    <xdr:to>
      <xdr:col>15</xdr:col>
      <xdr:colOff>231775</xdr:colOff>
      <xdr:row>97</xdr:row>
      <xdr:rowOff>105918</xdr:rowOff>
    </xdr:to>
    <xdr:sp macro="" textlink="">
      <xdr:nvSpPr>
        <xdr:cNvPr id="446" name="フローチャート : 判断 445"/>
        <xdr:cNvSpPr/>
      </xdr:nvSpPr>
      <xdr:spPr>
        <a:xfrm>
          <a:off x="10426700" y="1663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100870</xdr:rowOff>
    </xdr:from>
    <xdr:to>
      <xdr:col>14</xdr:col>
      <xdr:colOff>79375</xdr:colOff>
      <xdr:row>97</xdr:row>
      <xdr:rowOff>31020</xdr:rowOff>
    </xdr:to>
    <xdr:sp macro="" textlink="">
      <xdr:nvSpPr>
        <xdr:cNvPr id="447" name="フローチャート : 判断 446"/>
        <xdr:cNvSpPr/>
      </xdr:nvSpPr>
      <xdr:spPr>
        <a:xfrm>
          <a:off x="9588500" y="1656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47547</xdr:rowOff>
    </xdr:from>
    <xdr:ext cx="534377" cy="259045"/>
    <xdr:sp macro="" textlink="">
      <xdr:nvSpPr>
        <xdr:cNvPr id="448" name="テキスト ボックス 447"/>
        <xdr:cNvSpPr txBox="1"/>
      </xdr:nvSpPr>
      <xdr:spPr>
        <a:xfrm>
          <a:off x="9372111" y="1633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9" name="テキスト ボックス 44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0" name="テキスト ボックス 44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1" name="テキスト ボックス 45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2" name="テキスト ボックス 45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3" name="テキスト ボックス 45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167776</xdr:rowOff>
    </xdr:from>
    <xdr:to>
      <xdr:col>15</xdr:col>
      <xdr:colOff>231775</xdr:colOff>
      <xdr:row>98</xdr:row>
      <xdr:rowOff>97926</xdr:rowOff>
    </xdr:to>
    <xdr:sp macro="" textlink="">
      <xdr:nvSpPr>
        <xdr:cNvPr id="454" name="円/楕円 453"/>
        <xdr:cNvSpPr/>
      </xdr:nvSpPr>
      <xdr:spPr>
        <a:xfrm>
          <a:off x="10426700" y="1679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82703</xdr:rowOff>
    </xdr:from>
    <xdr:ext cx="534377" cy="259045"/>
    <xdr:sp macro="" textlink="">
      <xdr:nvSpPr>
        <xdr:cNvPr id="455" name="普通建設事業費 （ うち更新整備　）該当値テキスト"/>
        <xdr:cNvSpPr txBox="1"/>
      </xdr:nvSpPr>
      <xdr:spPr>
        <a:xfrm>
          <a:off x="10528300" y="1671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10,124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162189</xdr:rowOff>
    </xdr:from>
    <xdr:to>
      <xdr:col>14</xdr:col>
      <xdr:colOff>79375</xdr:colOff>
      <xdr:row>98</xdr:row>
      <xdr:rowOff>92339</xdr:rowOff>
    </xdr:to>
    <xdr:sp macro="" textlink="">
      <xdr:nvSpPr>
        <xdr:cNvPr id="456" name="円/楕円 455"/>
        <xdr:cNvSpPr/>
      </xdr:nvSpPr>
      <xdr:spPr>
        <a:xfrm>
          <a:off x="9588500" y="1679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83466</xdr:rowOff>
    </xdr:from>
    <xdr:ext cx="534377" cy="259045"/>
    <xdr:sp macro="" textlink="">
      <xdr:nvSpPr>
        <xdr:cNvPr id="457" name="テキスト ボックス 456"/>
        <xdr:cNvSpPr txBox="1"/>
      </xdr:nvSpPr>
      <xdr:spPr>
        <a:xfrm>
          <a:off x="9372111" y="1688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19,885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108363</xdr:rowOff>
    </xdr:from>
    <xdr:to>
      <xdr:col>23</xdr:col>
      <xdr:colOff>516889</xdr:colOff>
      <xdr:row>39</xdr:row>
      <xdr:rowOff>44450</xdr:rowOff>
    </xdr:to>
    <xdr:cxnSp macro="">
      <xdr:nvCxnSpPr>
        <xdr:cNvPr id="481" name="直線コネクタ 480"/>
        <xdr:cNvCxnSpPr/>
      </xdr:nvCxnSpPr>
      <xdr:spPr>
        <a:xfrm flipV="1">
          <a:off x="16317595" y="5251863"/>
          <a:ext cx="1269" cy="147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55040</xdr:rowOff>
    </xdr:from>
    <xdr:ext cx="534377" cy="259045"/>
    <xdr:sp macro="" textlink="">
      <xdr:nvSpPr>
        <xdr:cNvPr id="484" name="災害復旧事業費最大値テキスト"/>
        <xdr:cNvSpPr txBox="1"/>
      </xdr:nvSpPr>
      <xdr:spPr>
        <a:xfrm>
          <a:off x="16370300" y="502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30</xdr:row>
      <xdr:rowOff>108363</xdr:rowOff>
    </xdr:from>
    <xdr:to>
      <xdr:col>23</xdr:col>
      <xdr:colOff>606425</xdr:colOff>
      <xdr:row>30</xdr:row>
      <xdr:rowOff>108363</xdr:rowOff>
    </xdr:to>
    <xdr:cxnSp macro="">
      <xdr:nvCxnSpPr>
        <xdr:cNvPr id="485" name="直線コネクタ 484"/>
        <xdr:cNvCxnSpPr/>
      </xdr:nvCxnSpPr>
      <xdr:spPr>
        <a:xfrm>
          <a:off x="16230600" y="5251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20066</xdr:rowOff>
    </xdr:from>
    <xdr:to>
      <xdr:col>23</xdr:col>
      <xdr:colOff>517525</xdr:colOff>
      <xdr:row>38</xdr:row>
      <xdr:rowOff>13513</xdr:rowOff>
    </xdr:to>
    <xdr:cxnSp macro="">
      <xdr:nvCxnSpPr>
        <xdr:cNvPr id="486" name="直線コネクタ 485"/>
        <xdr:cNvCxnSpPr/>
      </xdr:nvCxnSpPr>
      <xdr:spPr>
        <a:xfrm flipV="1">
          <a:off x="15481300" y="6020816"/>
          <a:ext cx="838200" cy="50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78357</xdr:rowOff>
    </xdr:from>
    <xdr:ext cx="469744" cy="259045"/>
    <xdr:sp macro="" textlink="">
      <xdr:nvSpPr>
        <xdr:cNvPr id="487" name="災害復旧事業費平均値テキスト"/>
        <xdr:cNvSpPr txBox="1"/>
      </xdr:nvSpPr>
      <xdr:spPr>
        <a:xfrm>
          <a:off x="16370300" y="659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99930</xdr:rowOff>
    </xdr:from>
    <xdr:to>
      <xdr:col>23</xdr:col>
      <xdr:colOff>568325</xdr:colOff>
      <xdr:row>39</xdr:row>
      <xdr:rowOff>30080</xdr:rowOff>
    </xdr:to>
    <xdr:sp macro="" textlink="">
      <xdr:nvSpPr>
        <xdr:cNvPr id="488" name="フローチャート : 判断 487"/>
        <xdr:cNvSpPr/>
      </xdr:nvSpPr>
      <xdr:spPr>
        <a:xfrm>
          <a:off x="162687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45098</xdr:rowOff>
    </xdr:from>
    <xdr:to>
      <xdr:col>22</xdr:col>
      <xdr:colOff>365125</xdr:colOff>
      <xdr:row>38</xdr:row>
      <xdr:rowOff>13513</xdr:rowOff>
    </xdr:to>
    <xdr:cxnSp macro="">
      <xdr:nvCxnSpPr>
        <xdr:cNvPr id="489" name="直線コネクタ 488"/>
        <xdr:cNvCxnSpPr/>
      </xdr:nvCxnSpPr>
      <xdr:spPr>
        <a:xfrm>
          <a:off x="14592300" y="6217298"/>
          <a:ext cx="889000" cy="311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10585</xdr:rowOff>
    </xdr:from>
    <xdr:to>
      <xdr:col>22</xdr:col>
      <xdr:colOff>415925</xdr:colOff>
      <xdr:row>38</xdr:row>
      <xdr:rowOff>112185</xdr:rowOff>
    </xdr:to>
    <xdr:sp macro="" textlink="">
      <xdr:nvSpPr>
        <xdr:cNvPr id="490" name="フローチャート : 判断 489"/>
        <xdr:cNvSpPr/>
      </xdr:nvSpPr>
      <xdr:spPr>
        <a:xfrm>
          <a:off x="15430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103312</xdr:rowOff>
    </xdr:from>
    <xdr:ext cx="469744" cy="259045"/>
    <xdr:sp macro="" textlink="">
      <xdr:nvSpPr>
        <xdr:cNvPr id="491" name="テキスト ボックス 490"/>
        <xdr:cNvSpPr txBox="1"/>
      </xdr:nvSpPr>
      <xdr:spPr>
        <a:xfrm>
          <a:off x="15246427"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134080</xdr:rowOff>
    </xdr:from>
    <xdr:to>
      <xdr:col>21</xdr:col>
      <xdr:colOff>161925</xdr:colOff>
      <xdr:row>36</xdr:row>
      <xdr:rowOff>45098</xdr:rowOff>
    </xdr:to>
    <xdr:cxnSp macro="">
      <xdr:nvCxnSpPr>
        <xdr:cNvPr id="492" name="直線コネクタ 491"/>
        <xdr:cNvCxnSpPr/>
      </xdr:nvCxnSpPr>
      <xdr:spPr>
        <a:xfrm>
          <a:off x="13703300" y="6134830"/>
          <a:ext cx="8890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14433</xdr:rowOff>
    </xdr:from>
    <xdr:to>
      <xdr:col>21</xdr:col>
      <xdr:colOff>212725</xdr:colOff>
      <xdr:row>38</xdr:row>
      <xdr:rowOff>116033</xdr:rowOff>
    </xdr:to>
    <xdr:sp macro="" textlink="">
      <xdr:nvSpPr>
        <xdr:cNvPr id="493" name="フローチャート : 判断 492"/>
        <xdr:cNvSpPr/>
      </xdr:nvSpPr>
      <xdr:spPr>
        <a:xfrm>
          <a:off x="14541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107160</xdr:rowOff>
    </xdr:from>
    <xdr:ext cx="469744" cy="259045"/>
    <xdr:sp macro="" textlink="">
      <xdr:nvSpPr>
        <xdr:cNvPr id="494" name="テキスト ボックス 493"/>
        <xdr:cNvSpPr txBox="1"/>
      </xdr:nvSpPr>
      <xdr:spPr>
        <a:xfrm>
          <a:off x="14357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163094</xdr:rowOff>
    </xdr:from>
    <xdr:to>
      <xdr:col>19</xdr:col>
      <xdr:colOff>644525</xdr:colOff>
      <xdr:row>35</xdr:row>
      <xdr:rowOff>134080</xdr:rowOff>
    </xdr:to>
    <xdr:cxnSp macro="">
      <xdr:nvCxnSpPr>
        <xdr:cNvPr id="495" name="直線コネクタ 494"/>
        <xdr:cNvCxnSpPr/>
      </xdr:nvCxnSpPr>
      <xdr:spPr>
        <a:xfrm>
          <a:off x="12814300" y="5820944"/>
          <a:ext cx="889000" cy="31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123095</xdr:rowOff>
    </xdr:from>
    <xdr:to>
      <xdr:col>20</xdr:col>
      <xdr:colOff>9525</xdr:colOff>
      <xdr:row>38</xdr:row>
      <xdr:rowOff>53245</xdr:rowOff>
    </xdr:to>
    <xdr:sp macro="" textlink="">
      <xdr:nvSpPr>
        <xdr:cNvPr id="496" name="フローチャート : 判断 495"/>
        <xdr:cNvSpPr/>
      </xdr:nvSpPr>
      <xdr:spPr>
        <a:xfrm>
          <a:off x="13652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44372</xdr:rowOff>
    </xdr:from>
    <xdr:ext cx="534377" cy="259045"/>
    <xdr:sp macro="" textlink="">
      <xdr:nvSpPr>
        <xdr:cNvPr id="497" name="テキスト ボックス 496"/>
        <xdr:cNvSpPr txBox="1"/>
      </xdr:nvSpPr>
      <xdr:spPr>
        <a:xfrm>
          <a:off x="13436111" y="65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29273</xdr:rowOff>
    </xdr:from>
    <xdr:to>
      <xdr:col>18</xdr:col>
      <xdr:colOff>492125</xdr:colOff>
      <xdr:row>38</xdr:row>
      <xdr:rowOff>130873</xdr:rowOff>
    </xdr:to>
    <xdr:sp macro="" textlink="">
      <xdr:nvSpPr>
        <xdr:cNvPr id="498" name="フローチャート : 判断 497"/>
        <xdr:cNvSpPr/>
      </xdr:nvSpPr>
      <xdr:spPr>
        <a:xfrm>
          <a:off x="12763500" y="654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122000</xdr:rowOff>
    </xdr:from>
    <xdr:ext cx="469744" cy="259045"/>
    <xdr:sp macro="" textlink="">
      <xdr:nvSpPr>
        <xdr:cNvPr id="499" name="テキスト ボックス 498"/>
        <xdr:cNvSpPr txBox="1"/>
      </xdr:nvSpPr>
      <xdr:spPr>
        <a:xfrm>
          <a:off x="12579427" y="66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34</xdr:row>
      <xdr:rowOff>140716</xdr:rowOff>
    </xdr:from>
    <xdr:to>
      <xdr:col>23</xdr:col>
      <xdr:colOff>568325</xdr:colOff>
      <xdr:row>35</xdr:row>
      <xdr:rowOff>70866</xdr:rowOff>
    </xdr:to>
    <xdr:sp macro="" textlink="">
      <xdr:nvSpPr>
        <xdr:cNvPr id="505" name="円/楕円 504"/>
        <xdr:cNvSpPr/>
      </xdr:nvSpPr>
      <xdr:spPr>
        <a:xfrm>
          <a:off x="16268700" y="5970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163593</xdr:rowOff>
    </xdr:from>
    <xdr:ext cx="534377" cy="259045"/>
    <xdr:sp macro="" textlink="">
      <xdr:nvSpPr>
        <xdr:cNvPr id="506" name="災害復旧事業費該当値テキスト"/>
        <xdr:cNvSpPr txBox="1"/>
      </xdr:nvSpPr>
      <xdr:spPr>
        <a:xfrm>
          <a:off x="16370300" y="582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134163</xdr:rowOff>
    </xdr:from>
    <xdr:to>
      <xdr:col>22</xdr:col>
      <xdr:colOff>415925</xdr:colOff>
      <xdr:row>38</xdr:row>
      <xdr:rowOff>64312</xdr:rowOff>
    </xdr:to>
    <xdr:sp macro="" textlink="">
      <xdr:nvSpPr>
        <xdr:cNvPr id="507" name="円/楕円 506"/>
        <xdr:cNvSpPr/>
      </xdr:nvSpPr>
      <xdr:spPr>
        <a:xfrm>
          <a:off x="15430500" y="6477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80840</xdr:rowOff>
    </xdr:from>
    <xdr:ext cx="534377" cy="259045"/>
    <xdr:sp macro="" textlink="">
      <xdr:nvSpPr>
        <xdr:cNvPr id="508" name="テキスト ボックス 507"/>
        <xdr:cNvSpPr txBox="1"/>
      </xdr:nvSpPr>
      <xdr:spPr>
        <a:xfrm>
          <a:off x="15214111" y="625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165748</xdr:rowOff>
    </xdr:from>
    <xdr:to>
      <xdr:col>21</xdr:col>
      <xdr:colOff>212725</xdr:colOff>
      <xdr:row>36</xdr:row>
      <xdr:rowOff>95898</xdr:rowOff>
    </xdr:to>
    <xdr:sp macro="" textlink="">
      <xdr:nvSpPr>
        <xdr:cNvPr id="509" name="円/楕円 508"/>
        <xdr:cNvSpPr/>
      </xdr:nvSpPr>
      <xdr:spPr>
        <a:xfrm>
          <a:off x="14541500" y="616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112425</xdr:rowOff>
    </xdr:from>
    <xdr:ext cx="534377" cy="259045"/>
    <xdr:sp macro="" textlink="">
      <xdr:nvSpPr>
        <xdr:cNvPr id="510" name="テキスト ボックス 509"/>
        <xdr:cNvSpPr txBox="1"/>
      </xdr:nvSpPr>
      <xdr:spPr>
        <a:xfrm>
          <a:off x="14325111" y="5941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83280</xdr:rowOff>
    </xdr:from>
    <xdr:to>
      <xdr:col>20</xdr:col>
      <xdr:colOff>9525</xdr:colOff>
      <xdr:row>36</xdr:row>
      <xdr:rowOff>13430</xdr:rowOff>
    </xdr:to>
    <xdr:sp macro="" textlink="">
      <xdr:nvSpPr>
        <xdr:cNvPr id="511" name="円/楕円 510"/>
        <xdr:cNvSpPr/>
      </xdr:nvSpPr>
      <xdr:spPr>
        <a:xfrm>
          <a:off x="13652500" y="608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29957</xdr:rowOff>
    </xdr:from>
    <xdr:ext cx="534377" cy="259045"/>
    <xdr:sp macro="" textlink="">
      <xdr:nvSpPr>
        <xdr:cNvPr id="512" name="テキスト ボックス 511"/>
        <xdr:cNvSpPr txBox="1"/>
      </xdr:nvSpPr>
      <xdr:spPr>
        <a:xfrm>
          <a:off x="13436111" y="58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31,295</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112294</xdr:rowOff>
    </xdr:from>
    <xdr:to>
      <xdr:col>18</xdr:col>
      <xdr:colOff>492125</xdr:colOff>
      <xdr:row>34</xdr:row>
      <xdr:rowOff>42444</xdr:rowOff>
    </xdr:to>
    <xdr:sp macro="" textlink="">
      <xdr:nvSpPr>
        <xdr:cNvPr id="513" name="円/楕円 512"/>
        <xdr:cNvSpPr/>
      </xdr:nvSpPr>
      <xdr:spPr>
        <a:xfrm>
          <a:off x="12763500" y="577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58971</xdr:rowOff>
    </xdr:from>
    <xdr:ext cx="534377" cy="259045"/>
    <xdr:sp macro="" textlink="">
      <xdr:nvSpPr>
        <xdr:cNvPr id="514" name="テキスト ボックス 513"/>
        <xdr:cNvSpPr txBox="1"/>
      </xdr:nvSpPr>
      <xdr:spPr>
        <a:xfrm>
          <a:off x="12547111" y="5545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25" name="直線コネクタ 52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26" name="テキスト ボックス 52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27" name="直線コネクタ 52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28" name="テキスト ボックス 527"/>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29" name="直線コネクタ 52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30" name="テキスト ボックス 529"/>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31" name="直線コネクタ 53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51</xdr:row>
      <xdr:rowOff>130827</xdr:rowOff>
    </xdr:from>
    <xdr:ext cx="377026" cy="259045"/>
    <xdr:sp macro="" textlink="">
      <xdr:nvSpPr>
        <xdr:cNvPr id="532" name="テキスト ボックス 531"/>
        <xdr:cNvSpPr txBox="1"/>
      </xdr:nvSpPr>
      <xdr:spPr>
        <a:xfrm>
          <a:off x="12068974" y="887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33" name="直線コネクタ 53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34" name="テキスト ボックス 533"/>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36" name="テキスト ボックス 53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21590</xdr:rowOff>
    </xdr:from>
    <xdr:to>
      <xdr:col>23</xdr:col>
      <xdr:colOff>516889</xdr:colOff>
      <xdr:row>59</xdr:row>
      <xdr:rowOff>44450</xdr:rowOff>
    </xdr:to>
    <xdr:cxnSp macro="">
      <xdr:nvCxnSpPr>
        <xdr:cNvPr id="538" name="直線コネクタ 537"/>
        <xdr:cNvCxnSpPr/>
      </xdr:nvCxnSpPr>
      <xdr:spPr>
        <a:xfrm flipV="1">
          <a:off x="16317595" y="8765540"/>
          <a:ext cx="1269"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48277</xdr:rowOff>
    </xdr:from>
    <xdr:ext cx="249299" cy="259045"/>
    <xdr:sp macro="" textlink="">
      <xdr:nvSpPr>
        <xdr:cNvPr id="539" name="失業対策事業費最小値テキスト"/>
        <xdr:cNvSpPr txBox="1"/>
      </xdr:nvSpPr>
      <xdr:spPr>
        <a:xfrm>
          <a:off x="16370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40" name="直線コネクタ 53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139717</xdr:rowOff>
    </xdr:from>
    <xdr:ext cx="378565" cy="259045"/>
    <xdr:sp macro="" textlink="">
      <xdr:nvSpPr>
        <xdr:cNvPr id="541" name="失業対策事業費最大値テキスト"/>
        <xdr:cNvSpPr txBox="1"/>
      </xdr:nvSpPr>
      <xdr:spPr>
        <a:xfrm>
          <a:off x="16370300" y="8540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23</xdr:col>
      <xdr:colOff>428625</xdr:colOff>
      <xdr:row>51</xdr:row>
      <xdr:rowOff>21590</xdr:rowOff>
    </xdr:from>
    <xdr:to>
      <xdr:col>23</xdr:col>
      <xdr:colOff>606425</xdr:colOff>
      <xdr:row>51</xdr:row>
      <xdr:rowOff>21590</xdr:rowOff>
    </xdr:to>
    <xdr:cxnSp macro="">
      <xdr:nvCxnSpPr>
        <xdr:cNvPr id="542" name="直線コネクタ 541"/>
        <xdr:cNvCxnSpPr/>
      </xdr:nvCxnSpPr>
      <xdr:spPr>
        <a:xfrm>
          <a:off x="16230600" y="8765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43" name="直線コネクタ 54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119397</xdr:rowOff>
    </xdr:from>
    <xdr:ext cx="249299" cy="259045"/>
    <xdr:sp macro="" textlink="">
      <xdr:nvSpPr>
        <xdr:cNvPr id="544" name="失業対策事業費平均値テキスト"/>
        <xdr:cNvSpPr txBox="1"/>
      </xdr:nvSpPr>
      <xdr:spPr>
        <a:xfrm>
          <a:off x="16370300" y="989204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96520</xdr:rowOff>
    </xdr:from>
    <xdr:to>
      <xdr:col>23</xdr:col>
      <xdr:colOff>568325</xdr:colOff>
      <xdr:row>59</xdr:row>
      <xdr:rowOff>26670</xdr:rowOff>
    </xdr:to>
    <xdr:sp macro="" textlink="">
      <xdr:nvSpPr>
        <xdr:cNvPr id="545" name="フローチャート : 判断 544"/>
        <xdr:cNvSpPr/>
      </xdr:nvSpPr>
      <xdr:spPr>
        <a:xfrm>
          <a:off x="162687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46" name="直線コネクタ 54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142240</xdr:rowOff>
    </xdr:from>
    <xdr:to>
      <xdr:col>22</xdr:col>
      <xdr:colOff>415925</xdr:colOff>
      <xdr:row>59</xdr:row>
      <xdr:rowOff>72390</xdr:rowOff>
    </xdr:to>
    <xdr:sp macro="" textlink="">
      <xdr:nvSpPr>
        <xdr:cNvPr id="547" name="フローチャート : 判断 546"/>
        <xdr:cNvSpPr/>
      </xdr:nvSpPr>
      <xdr:spPr>
        <a:xfrm>
          <a:off x="15430500" y="1008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88917</xdr:rowOff>
    </xdr:from>
    <xdr:ext cx="249299" cy="259045"/>
    <xdr:sp macro="" textlink="">
      <xdr:nvSpPr>
        <xdr:cNvPr id="548" name="テキスト ボックス 547"/>
        <xdr:cNvSpPr txBox="1"/>
      </xdr:nvSpPr>
      <xdr:spPr>
        <a:xfrm>
          <a:off x="15356649" y="9861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49" name="直線コネクタ 54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119380</xdr:rowOff>
    </xdr:from>
    <xdr:to>
      <xdr:col>21</xdr:col>
      <xdr:colOff>212725</xdr:colOff>
      <xdr:row>59</xdr:row>
      <xdr:rowOff>49530</xdr:rowOff>
    </xdr:to>
    <xdr:sp macro="" textlink="">
      <xdr:nvSpPr>
        <xdr:cNvPr id="550" name="フローチャート : 判断 549"/>
        <xdr:cNvSpPr/>
      </xdr:nvSpPr>
      <xdr:spPr>
        <a:xfrm>
          <a:off x="14541500" y="1006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66057</xdr:rowOff>
    </xdr:from>
    <xdr:ext cx="249299" cy="259045"/>
    <xdr:sp macro="" textlink="">
      <xdr:nvSpPr>
        <xdr:cNvPr id="551" name="テキスト ボックス 550"/>
        <xdr:cNvSpPr txBox="1"/>
      </xdr:nvSpPr>
      <xdr:spPr>
        <a:xfrm>
          <a:off x="14467649" y="9838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52" name="直線コネクタ 55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96520</xdr:rowOff>
    </xdr:from>
    <xdr:to>
      <xdr:col>20</xdr:col>
      <xdr:colOff>9525</xdr:colOff>
      <xdr:row>59</xdr:row>
      <xdr:rowOff>26670</xdr:rowOff>
    </xdr:to>
    <xdr:sp macro="" textlink="">
      <xdr:nvSpPr>
        <xdr:cNvPr id="553" name="フローチャート : 判断 552"/>
        <xdr:cNvSpPr/>
      </xdr:nvSpPr>
      <xdr:spPr>
        <a:xfrm>
          <a:off x="13652500" y="10040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43197</xdr:rowOff>
    </xdr:from>
    <xdr:ext cx="249299" cy="259045"/>
    <xdr:sp macro="" textlink="">
      <xdr:nvSpPr>
        <xdr:cNvPr id="554" name="テキスト ボックス 553"/>
        <xdr:cNvSpPr txBox="1"/>
      </xdr:nvSpPr>
      <xdr:spPr>
        <a:xfrm>
          <a:off x="13578649" y="98158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138430</xdr:rowOff>
    </xdr:from>
    <xdr:to>
      <xdr:col>18</xdr:col>
      <xdr:colOff>492125</xdr:colOff>
      <xdr:row>58</xdr:row>
      <xdr:rowOff>68580</xdr:rowOff>
    </xdr:to>
    <xdr:sp macro="" textlink="">
      <xdr:nvSpPr>
        <xdr:cNvPr id="555" name="フローチャート : 判断 554"/>
        <xdr:cNvSpPr/>
      </xdr:nvSpPr>
      <xdr:spPr>
        <a:xfrm>
          <a:off x="12763500" y="991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56</xdr:row>
      <xdr:rowOff>85107</xdr:rowOff>
    </xdr:from>
    <xdr:ext cx="313932" cy="259045"/>
    <xdr:sp macro="" textlink="">
      <xdr:nvSpPr>
        <xdr:cNvPr id="556" name="テキスト ボックス 555"/>
        <xdr:cNvSpPr txBox="1"/>
      </xdr:nvSpPr>
      <xdr:spPr>
        <a:xfrm>
          <a:off x="12657333" y="96863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62" name="円/楕円 56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80027</xdr:rowOff>
    </xdr:from>
    <xdr:ext cx="249299" cy="259045"/>
    <xdr:sp macro="" textlink="">
      <xdr:nvSpPr>
        <xdr:cNvPr id="563" name="失業対策事業費該当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64" name="円/楕円 56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5" name="テキスト ボックス 564"/>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66" name="円/楕円 56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7" name="テキスト ボックス 566"/>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68" name="円/楕円 56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9" name="テキスト ボックス 568"/>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70" name="円/楕円 56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71" name="テキスト ボックス 570"/>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5" name="テキスト ボックス 58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7" name="テキスト ボックス 58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9" name="テキスト ボックス 58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3810</xdr:rowOff>
    </xdr:from>
    <xdr:to>
      <xdr:col>23</xdr:col>
      <xdr:colOff>516889</xdr:colOff>
      <xdr:row>77</xdr:row>
      <xdr:rowOff>102336</xdr:rowOff>
    </xdr:to>
    <xdr:cxnSp macro="">
      <xdr:nvCxnSpPr>
        <xdr:cNvPr id="595" name="直線コネクタ 594"/>
        <xdr:cNvCxnSpPr/>
      </xdr:nvCxnSpPr>
      <xdr:spPr>
        <a:xfrm flipV="1">
          <a:off x="16317595" y="12005310"/>
          <a:ext cx="1269" cy="129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106163</xdr:rowOff>
    </xdr:from>
    <xdr:ext cx="534377" cy="259045"/>
    <xdr:sp macro="" textlink="">
      <xdr:nvSpPr>
        <xdr:cNvPr id="596" name="公債費最小値テキスト"/>
        <xdr:cNvSpPr txBox="1"/>
      </xdr:nvSpPr>
      <xdr:spPr>
        <a:xfrm>
          <a:off x="16370300" y="1330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77</xdr:row>
      <xdr:rowOff>102336</xdr:rowOff>
    </xdr:from>
    <xdr:to>
      <xdr:col>23</xdr:col>
      <xdr:colOff>606425</xdr:colOff>
      <xdr:row>77</xdr:row>
      <xdr:rowOff>102336</xdr:rowOff>
    </xdr:to>
    <xdr:cxnSp macro="">
      <xdr:nvCxnSpPr>
        <xdr:cNvPr id="597" name="直線コネクタ 596"/>
        <xdr:cNvCxnSpPr/>
      </xdr:nvCxnSpPr>
      <xdr:spPr>
        <a:xfrm>
          <a:off x="16230600" y="1330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121937</xdr:rowOff>
    </xdr:from>
    <xdr:ext cx="599010" cy="259045"/>
    <xdr:sp macro="" textlink="">
      <xdr:nvSpPr>
        <xdr:cNvPr id="598" name="公債費最大値テキスト"/>
        <xdr:cNvSpPr txBox="1"/>
      </xdr:nvSpPr>
      <xdr:spPr>
        <a:xfrm>
          <a:off x="16370300" y="11780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70</xdr:row>
      <xdr:rowOff>3810</xdr:rowOff>
    </xdr:from>
    <xdr:to>
      <xdr:col>23</xdr:col>
      <xdr:colOff>606425</xdr:colOff>
      <xdr:row>70</xdr:row>
      <xdr:rowOff>3810</xdr:rowOff>
    </xdr:to>
    <xdr:cxnSp macro="">
      <xdr:nvCxnSpPr>
        <xdr:cNvPr id="599" name="直線コネクタ 598"/>
        <xdr:cNvCxnSpPr/>
      </xdr:nvCxnSpPr>
      <xdr:spPr>
        <a:xfrm>
          <a:off x="16230600" y="12005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58534</xdr:rowOff>
    </xdr:from>
    <xdr:to>
      <xdr:col>23</xdr:col>
      <xdr:colOff>517525</xdr:colOff>
      <xdr:row>77</xdr:row>
      <xdr:rowOff>98780</xdr:rowOff>
    </xdr:to>
    <xdr:cxnSp macro="">
      <xdr:nvCxnSpPr>
        <xdr:cNvPr id="600" name="直線コネクタ 599"/>
        <xdr:cNvCxnSpPr/>
      </xdr:nvCxnSpPr>
      <xdr:spPr>
        <a:xfrm>
          <a:off x="15481300" y="13260184"/>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9453</xdr:rowOff>
    </xdr:from>
    <xdr:ext cx="534377" cy="259045"/>
    <xdr:sp macro="" textlink="">
      <xdr:nvSpPr>
        <xdr:cNvPr id="601" name="公債費平均値テキスト"/>
        <xdr:cNvSpPr txBox="1"/>
      </xdr:nvSpPr>
      <xdr:spPr>
        <a:xfrm>
          <a:off x="16370300" y="12696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158026</xdr:rowOff>
    </xdr:from>
    <xdr:to>
      <xdr:col>23</xdr:col>
      <xdr:colOff>568325</xdr:colOff>
      <xdr:row>75</xdr:row>
      <xdr:rowOff>88176</xdr:rowOff>
    </xdr:to>
    <xdr:sp macro="" textlink="">
      <xdr:nvSpPr>
        <xdr:cNvPr id="602" name="フローチャート : 判断 601"/>
        <xdr:cNvSpPr/>
      </xdr:nvSpPr>
      <xdr:spPr>
        <a:xfrm>
          <a:off x="16268700" y="1284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158877</xdr:rowOff>
    </xdr:from>
    <xdr:to>
      <xdr:col>22</xdr:col>
      <xdr:colOff>365125</xdr:colOff>
      <xdr:row>77</xdr:row>
      <xdr:rowOff>58534</xdr:rowOff>
    </xdr:to>
    <xdr:cxnSp macro="">
      <xdr:nvCxnSpPr>
        <xdr:cNvPr id="603" name="直線コネクタ 602"/>
        <xdr:cNvCxnSpPr/>
      </xdr:nvCxnSpPr>
      <xdr:spPr>
        <a:xfrm>
          <a:off x="14592300" y="13189077"/>
          <a:ext cx="889000" cy="71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161519</xdr:rowOff>
    </xdr:from>
    <xdr:to>
      <xdr:col>22</xdr:col>
      <xdr:colOff>415925</xdr:colOff>
      <xdr:row>74</xdr:row>
      <xdr:rowOff>91669</xdr:rowOff>
    </xdr:to>
    <xdr:sp macro="" textlink="">
      <xdr:nvSpPr>
        <xdr:cNvPr id="604" name="フローチャート : 判断 603"/>
        <xdr:cNvSpPr/>
      </xdr:nvSpPr>
      <xdr:spPr>
        <a:xfrm>
          <a:off x="15430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108196</xdr:rowOff>
    </xdr:from>
    <xdr:ext cx="534377" cy="259045"/>
    <xdr:sp macro="" textlink="">
      <xdr:nvSpPr>
        <xdr:cNvPr id="605" name="テキスト ボックス 604"/>
        <xdr:cNvSpPr txBox="1"/>
      </xdr:nvSpPr>
      <xdr:spPr>
        <a:xfrm>
          <a:off x="15214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158877</xdr:rowOff>
    </xdr:from>
    <xdr:to>
      <xdr:col>21</xdr:col>
      <xdr:colOff>161925</xdr:colOff>
      <xdr:row>77</xdr:row>
      <xdr:rowOff>54254</xdr:rowOff>
    </xdr:to>
    <xdr:cxnSp macro="">
      <xdr:nvCxnSpPr>
        <xdr:cNvPr id="606" name="直線コネクタ 605"/>
        <xdr:cNvCxnSpPr/>
      </xdr:nvCxnSpPr>
      <xdr:spPr>
        <a:xfrm flipV="1">
          <a:off x="13703300" y="13189077"/>
          <a:ext cx="889000" cy="66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73</xdr:row>
      <xdr:rowOff>154686</xdr:rowOff>
    </xdr:from>
    <xdr:to>
      <xdr:col>21</xdr:col>
      <xdr:colOff>212725</xdr:colOff>
      <xdr:row>74</xdr:row>
      <xdr:rowOff>84836</xdr:rowOff>
    </xdr:to>
    <xdr:sp macro="" textlink="">
      <xdr:nvSpPr>
        <xdr:cNvPr id="607" name="フローチャート : 判断 606"/>
        <xdr:cNvSpPr/>
      </xdr:nvSpPr>
      <xdr:spPr>
        <a:xfrm>
          <a:off x="14541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101363</xdr:rowOff>
    </xdr:from>
    <xdr:ext cx="534377" cy="259045"/>
    <xdr:sp macro="" textlink="">
      <xdr:nvSpPr>
        <xdr:cNvPr id="608" name="テキスト ボックス 607"/>
        <xdr:cNvSpPr txBox="1"/>
      </xdr:nvSpPr>
      <xdr:spPr>
        <a:xfrm>
          <a:off x="14325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53480</xdr:rowOff>
    </xdr:from>
    <xdr:to>
      <xdr:col>19</xdr:col>
      <xdr:colOff>644525</xdr:colOff>
      <xdr:row>77</xdr:row>
      <xdr:rowOff>54254</xdr:rowOff>
    </xdr:to>
    <xdr:cxnSp macro="">
      <xdr:nvCxnSpPr>
        <xdr:cNvPr id="609" name="直線コネクタ 608"/>
        <xdr:cNvCxnSpPr/>
      </xdr:nvCxnSpPr>
      <xdr:spPr>
        <a:xfrm>
          <a:off x="12814300" y="13255130"/>
          <a:ext cx="889000" cy="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151981</xdr:rowOff>
    </xdr:from>
    <xdr:to>
      <xdr:col>20</xdr:col>
      <xdr:colOff>9525</xdr:colOff>
      <xdr:row>74</xdr:row>
      <xdr:rowOff>82131</xdr:rowOff>
    </xdr:to>
    <xdr:sp macro="" textlink="">
      <xdr:nvSpPr>
        <xdr:cNvPr id="610" name="フローチャート : 判断 609"/>
        <xdr:cNvSpPr/>
      </xdr:nvSpPr>
      <xdr:spPr>
        <a:xfrm>
          <a:off x="13652500" y="1266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98658</xdr:rowOff>
    </xdr:from>
    <xdr:ext cx="534377" cy="259045"/>
    <xdr:sp macro="" textlink="">
      <xdr:nvSpPr>
        <xdr:cNvPr id="611" name="テキスト ボックス 610"/>
        <xdr:cNvSpPr txBox="1"/>
      </xdr:nvSpPr>
      <xdr:spPr>
        <a:xfrm>
          <a:off x="13436111" y="1244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137313</xdr:rowOff>
    </xdr:from>
    <xdr:to>
      <xdr:col>18</xdr:col>
      <xdr:colOff>492125</xdr:colOff>
      <xdr:row>74</xdr:row>
      <xdr:rowOff>67463</xdr:rowOff>
    </xdr:to>
    <xdr:sp macro="" textlink="">
      <xdr:nvSpPr>
        <xdr:cNvPr id="612" name="フローチャート : 判断 611"/>
        <xdr:cNvSpPr/>
      </xdr:nvSpPr>
      <xdr:spPr>
        <a:xfrm>
          <a:off x="12763500" y="12653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83990</xdr:rowOff>
    </xdr:from>
    <xdr:ext cx="534377" cy="259045"/>
    <xdr:sp macro="" textlink="">
      <xdr:nvSpPr>
        <xdr:cNvPr id="613" name="テキスト ボックス 612"/>
        <xdr:cNvSpPr txBox="1"/>
      </xdr:nvSpPr>
      <xdr:spPr>
        <a:xfrm>
          <a:off x="12547111" y="12428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69,688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47980</xdr:rowOff>
    </xdr:from>
    <xdr:to>
      <xdr:col>23</xdr:col>
      <xdr:colOff>568325</xdr:colOff>
      <xdr:row>77</xdr:row>
      <xdr:rowOff>149580</xdr:rowOff>
    </xdr:to>
    <xdr:sp macro="" textlink="">
      <xdr:nvSpPr>
        <xdr:cNvPr id="619" name="円/楕円 618"/>
        <xdr:cNvSpPr/>
      </xdr:nvSpPr>
      <xdr:spPr>
        <a:xfrm>
          <a:off x="16268700" y="1324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134357</xdr:rowOff>
    </xdr:from>
    <xdr:ext cx="534377" cy="259045"/>
    <xdr:sp macro="" textlink="">
      <xdr:nvSpPr>
        <xdr:cNvPr id="620" name="公債費該当値テキスト"/>
        <xdr:cNvSpPr txBox="1"/>
      </xdr:nvSpPr>
      <xdr:spPr>
        <a:xfrm>
          <a:off x="16370300" y="13164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22,722</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7734</xdr:rowOff>
    </xdr:from>
    <xdr:to>
      <xdr:col>22</xdr:col>
      <xdr:colOff>415925</xdr:colOff>
      <xdr:row>77</xdr:row>
      <xdr:rowOff>109334</xdr:rowOff>
    </xdr:to>
    <xdr:sp macro="" textlink="">
      <xdr:nvSpPr>
        <xdr:cNvPr id="621" name="円/楕円 620"/>
        <xdr:cNvSpPr/>
      </xdr:nvSpPr>
      <xdr:spPr>
        <a:xfrm>
          <a:off x="15430500" y="13209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100461</xdr:rowOff>
    </xdr:from>
    <xdr:ext cx="534377" cy="259045"/>
    <xdr:sp macro="" textlink="">
      <xdr:nvSpPr>
        <xdr:cNvPr id="622" name="テキスト ボックス 621"/>
        <xdr:cNvSpPr txBox="1"/>
      </xdr:nvSpPr>
      <xdr:spPr>
        <a:xfrm>
          <a:off x="15214111" y="13302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108077</xdr:rowOff>
    </xdr:from>
    <xdr:to>
      <xdr:col>21</xdr:col>
      <xdr:colOff>212725</xdr:colOff>
      <xdr:row>77</xdr:row>
      <xdr:rowOff>38227</xdr:rowOff>
    </xdr:to>
    <xdr:sp macro="" textlink="">
      <xdr:nvSpPr>
        <xdr:cNvPr id="623" name="円/楕円 622"/>
        <xdr:cNvSpPr/>
      </xdr:nvSpPr>
      <xdr:spPr>
        <a:xfrm>
          <a:off x="14541500" y="1313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29354</xdr:rowOff>
    </xdr:from>
    <xdr:ext cx="534377" cy="259045"/>
    <xdr:sp macro="" textlink="">
      <xdr:nvSpPr>
        <xdr:cNvPr id="624" name="テキスト ボックス 623"/>
        <xdr:cNvSpPr txBox="1"/>
      </xdr:nvSpPr>
      <xdr:spPr>
        <a:xfrm>
          <a:off x="14325111" y="1323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3454</xdr:rowOff>
    </xdr:from>
    <xdr:to>
      <xdr:col>20</xdr:col>
      <xdr:colOff>9525</xdr:colOff>
      <xdr:row>77</xdr:row>
      <xdr:rowOff>105054</xdr:rowOff>
    </xdr:to>
    <xdr:sp macro="" textlink="">
      <xdr:nvSpPr>
        <xdr:cNvPr id="625" name="円/楕円 624"/>
        <xdr:cNvSpPr/>
      </xdr:nvSpPr>
      <xdr:spPr>
        <a:xfrm>
          <a:off x="13652500" y="1320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96181</xdr:rowOff>
    </xdr:from>
    <xdr:ext cx="534377" cy="259045"/>
    <xdr:sp macro="" textlink="">
      <xdr:nvSpPr>
        <xdr:cNvPr id="626" name="テキスト ボックス 625"/>
        <xdr:cNvSpPr txBox="1"/>
      </xdr:nvSpPr>
      <xdr:spPr>
        <a:xfrm>
          <a:off x="13436111" y="1329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26,228</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2680</xdr:rowOff>
    </xdr:from>
    <xdr:to>
      <xdr:col>18</xdr:col>
      <xdr:colOff>492125</xdr:colOff>
      <xdr:row>77</xdr:row>
      <xdr:rowOff>104280</xdr:rowOff>
    </xdr:to>
    <xdr:sp macro="" textlink="">
      <xdr:nvSpPr>
        <xdr:cNvPr id="627" name="円/楕円 626"/>
        <xdr:cNvSpPr/>
      </xdr:nvSpPr>
      <xdr:spPr>
        <a:xfrm>
          <a:off x="12763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95407</xdr:rowOff>
    </xdr:from>
    <xdr:ext cx="534377" cy="259045"/>
    <xdr:sp macro="" textlink="">
      <xdr:nvSpPr>
        <xdr:cNvPr id="628" name="テキスト ボックス 627"/>
        <xdr:cNvSpPr txBox="1"/>
      </xdr:nvSpPr>
      <xdr:spPr>
        <a:xfrm>
          <a:off x="12547111" y="132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9" name="直線コネクタ 63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40" name="テキスト ボックス 639"/>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41" name="直線コネクタ 64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144434</xdr:rowOff>
    </xdr:from>
    <xdr:ext cx="595419" cy="259045"/>
    <xdr:sp macro="" textlink="">
      <xdr:nvSpPr>
        <xdr:cNvPr id="642" name="テキスト ボックス 641"/>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3" name="直線コネクタ 64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94</xdr:row>
      <xdr:rowOff>160763</xdr:rowOff>
    </xdr:from>
    <xdr:ext cx="595419" cy="259045"/>
    <xdr:sp macro="" textlink="">
      <xdr:nvSpPr>
        <xdr:cNvPr id="644" name="テキスト ボックス 643"/>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5" name="直線コネクタ 64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5641</xdr:rowOff>
    </xdr:from>
    <xdr:ext cx="595419" cy="259045"/>
    <xdr:sp macro="" textlink="">
      <xdr:nvSpPr>
        <xdr:cNvPr id="646" name="テキスト ボックス 645"/>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7" name="直線コネクタ 64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48" name="テキスト ボックス 647"/>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9" name="直線コネクタ 64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38298</xdr:rowOff>
    </xdr:from>
    <xdr:ext cx="685572" cy="259045"/>
    <xdr:sp macro="" textlink="">
      <xdr:nvSpPr>
        <xdr:cNvPr id="650" name="テキスト ボックス 649"/>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2" name="テキスト ボックス 65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95</xdr:row>
      <xdr:rowOff>78710</xdr:rowOff>
    </xdr:from>
    <xdr:to>
      <xdr:col>23</xdr:col>
      <xdr:colOff>516889</xdr:colOff>
      <xdr:row>99</xdr:row>
      <xdr:rowOff>97893</xdr:rowOff>
    </xdr:to>
    <xdr:cxnSp macro="">
      <xdr:nvCxnSpPr>
        <xdr:cNvPr id="654" name="直線コネクタ 653"/>
        <xdr:cNvCxnSpPr/>
      </xdr:nvCxnSpPr>
      <xdr:spPr>
        <a:xfrm flipV="1">
          <a:off x="16317595" y="16366460"/>
          <a:ext cx="1269" cy="7049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131306</xdr:rowOff>
    </xdr:from>
    <xdr:ext cx="378565" cy="259045"/>
    <xdr:sp macro="" textlink="">
      <xdr:nvSpPr>
        <xdr:cNvPr id="655" name="積立金最小値テキスト"/>
        <xdr:cNvSpPr txBox="1"/>
      </xdr:nvSpPr>
      <xdr:spPr>
        <a:xfrm>
          <a:off x="16370300" y="17104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23</xdr:col>
      <xdr:colOff>428625</xdr:colOff>
      <xdr:row>99</xdr:row>
      <xdr:rowOff>97893</xdr:rowOff>
    </xdr:from>
    <xdr:to>
      <xdr:col>23</xdr:col>
      <xdr:colOff>606425</xdr:colOff>
      <xdr:row>99</xdr:row>
      <xdr:rowOff>97893</xdr:rowOff>
    </xdr:to>
    <xdr:cxnSp macro="">
      <xdr:nvCxnSpPr>
        <xdr:cNvPr id="656" name="直線コネクタ 655"/>
        <xdr:cNvCxnSpPr/>
      </xdr:nvCxnSpPr>
      <xdr:spPr>
        <a:xfrm>
          <a:off x="16230600" y="17071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25387</xdr:rowOff>
    </xdr:from>
    <xdr:ext cx="599010" cy="259045"/>
    <xdr:sp macro="" textlink="">
      <xdr:nvSpPr>
        <xdr:cNvPr id="657" name="積立金最大値テキスト"/>
        <xdr:cNvSpPr txBox="1"/>
      </xdr:nvSpPr>
      <xdr:spPr>
        <a:xfrm>
          <a:off x="16370300" y="1614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432,352</a:t>
          </a:r>
          <a:endParaRPr kumimoji="1" lang="ja-JP" altLang="en-US" sz="1000" b="1">
            <a:latin typeface="ＭＳ Ｐゴシック"/>
          </a:endParaRPr>
        </a:p>
      </xdr:txBody>
    </xdr:sp>
    <xdr:clientData/>
  </xdr:oneCellAnchor>
  <xdr:twoCellAnchor>
    <xdr:from>
      <xdr:col>23</xdr:col>
      <xdr:colOff>428625</xdr:colOff>
      <xdr:row>95</xdr:row>
      <xdr:rowOff>78710</xdr:rowOff>
    </xdr:from>
    <xdr:to>
      <xdr:col>23</xdr:col>
      <xdr:colOff>606425</xdr:colOff>
      <xdr:row>95</xdr:row>
      <xdr:rowOff>78710</xdr:rowOff>
    </xdr:to>
    <xdr:cxnSp macro="">
      <xdr:nvCxnSpPr>
        <xdr:cNvPr id="658" name="直線コネクタ 657"/>
        <xdr:cNvCxnSpPr/>
      </xdr:nvCxnSpPr>
      <xdr:spPr>
        <a:xfrm>
          <a:off x="16230600" y="163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4009</xdr:rowOff>
    </xdr:from>
    <xdr:to>
      <xdr:col>23</xdr:col>
      <xdr:colOff>517525</xdr:colOff>
      <xdr:row>98</xdr:row>
      <xdr:rowOff>152127</xdr:rowOff>
    </xdr:to>
    <xdr:cxnSp macro="">
      <xdr:nvCxnSpPr>
        <xdr:cNvPr id="659" name="直線コネクタ 658"/>
        <xdr:cNvCxnSpPr/>
      </xdr:nvCxnSpPr>
      <xdr:spPr>
        <a:xfrm>
          <a:off x="15481300" y="16634659"/>
          <a:ext cx="838200" cy="31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4308</xdr:rowOff>
    </xdr:from>
    <xdr:ext cx="534377" cy="259045"/>
    <xdr:sp macro="" textlink="">
      <xdr:nvSpPr>
        <xdr:cNvPr id="660" name="積立金平均値テキスト"/>
        <xdr:cNvSpPr txBox="1"/>
      </xdr:nvSpPr>
      <xdr:spPr>
        <a:xfrm>
          <a:off x="16370300" y="16977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23</xdr:col>
      <xdr:colOff>466725</xdr:colOff>
      <xdr:row>99</xdr:row>
      <xdr:rowOff>25881</xdr:rowOff>
    </xdr:from>
    <xdr:to>
      <xdr:col>23</xdr:col>
      <xdr:colOff>568325</xdr:colOff>
      <xdr:row>99</xdr:row>
      <xdr:rowOff>127481</xdr:rowOff>
    </xdr:to>
    <xdr:sp macro="" textlink="">
      <xdr:nvSpPr>
        <xdr:cNvPr id="661" name="フローチャート : 判断 660"/>
        <xdr:cNvSpPr/>
      </xdr:nvSpPr>
      <xdr:spPr>
        <a:xfrm>
          <a:off x="16268700" y="16999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4009</xdr:rowOff>
    </xdr:from>
    <xdr:to>
      <xdr:col>22</xdr:col>
      <xdr:colOff>365125</xdr:colOff>
      <xdr:row>97</xdr:row>
      <xdr:rowOff>82255</xdr:rowOff>
    </xdr:to>
    <xdr:cxnSp macro="">
      <xdr:nvCxnSpPr>
        <xdr:cNvPr id="662" name="直線コネクタ 661"/>
        <xdr:cNvCxnSpPr/>
      </xdr:nvCxnSpPr>
      <xdr:spPr>
        <a:xfrm flipV="1">
          <a:off x="14592300" y="16634659"/>
          <a:ext cx="889000" cy="78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169281</xdr:rowOff>
    </xdr:from>
    <xdr:to>
      <xdr:col>22</xdr:col>
      <xdr:colOff>415925</xdr:colOff>
      <xdr:row>99</xdr:row>
      <xdr:rowOff>99431</xdr:rowOff>
    </xdr:to>
    <xdr:sp macro="" textlink="">
      <xdr:nvSpPr>
        <xdr:cNvPr id="663" name="フローチャート : 判断 662"/>
        <xdr:cNvSpPr/>
      </xdr:nvSpPr>
      <xdr:spPr>
        <a:xfrm>
          <a:off x="15430500" y="16971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90558</xdr:rowOff>
    </xdr:from>
    <xdr:ext cx="534377" cy="259045"/>
    <xdr:sp macro="" textlink="">
      <xdr:nvSpPr>
        <xdr:cNvPr id="664" name="テキスト ボックス 663"/>
        <xdr:cNvSpPr txBox="1"/>
      </xdr:nvSpPr>
      <xdr:spPr>
        <a:xfrm>
          <a:off x="15214111" y="1706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19</xdr:col>
      <xdr:colOff>644525</xdr:colOff>
      <xdr:row>91</xdr:row>
      <xdr:rowOff>28449</xdr:rowOff>
    </xdr:from>
    <xdr:to>
      <xdr:col>21</xdr:col>
      <xdr:colOff>161925</xdr:colOff>
      <xdr:row>97</xdr:row>
      <xdr:rowOff>82255</xdr:rowOff>
    </xdr:to>
    <xdr:cxnSp macro="">
      <xdr:nvCxnSpPr>
        <xdr:cNvPr id="665" name="直線コネクタ 664"/>
        <xdr:cNvCxnSpPr/>
      </xdr:nvCxnSpPr>
      <xdr:spPr>
        <a:xfrm>
          <a:off x="13703300" y="15630399"/>
          <a:ext cx="889000" cy="1082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99</xdr:row>
      <xdr:rowOff>1654</xdr:rowOff>
    </xdr:from>
    <xdr:to>
      <xdr:col>21</xdr:col>
      <xdr:colOff>212725</xdr:colOff>
      <xdr:row>99</xdr:row>
      <xdr:rowOff>103254</xdr:rowOff>
    </xdr:to>
    <xdr:sp macro="" textlink="">
      <xdr:nvSpPr>
        <xdr:cNvPr id="666" name="フローチャート : 判断 665"/>
        <xdr:cNvSpPr/>
      </xdr:nvSpPr>
      <xdr:spPr>
        <a:xfrm>
          <a:off x="14541500" y="16975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94381</xdr:rowOff>
    </xdr:from>
    <xdr:ext cx="534377" cy="259045"/>
    <xdr:sp macro="" textlink="">
      <xdr:nvSpPr>
        <xdr:cNvPr id="667" name="テキスト ボックス 666"/>
        <xdr:cNvSpPr txBox="1"/>
      </xdr:nvSpPr>
      <xdr:spPr>
        <a:xfrm>
          <a:off x="14325111" y="1706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441325</xdr:colOff>
      <xdr:row>91</xdr:row>
      <xdr:rowOff>28449</xdr:rowOff>
    </xdr:from>
    <xdr:to>
      <xdr:col>19</xdr:col>
      <xdr:colOff>644525</xdr:colOff>
      <xdr:row>98</xdr:row>
      <xdr:rowOff>138176</xdr:rowOff>
    </xdr:to>
    <xdr:cxnSp macro="">
      <xdr:nvCxnSpPr>
        <xdr:cNvPr id="668" name="直線コネクタ 667"/>
        <xdr:cNvCxnSpPr/>
      </xdr:nvCxnSpPr>
      <xdr:spPr>
        <a:xfrm flipV="1">
          <a:off x="12814300" y="15630399"/>
          <a:ext cx="889000" cy="1309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128679</xdr:rowOff>
    </xdr:from>
    <xdr:to>
      <xdr:col>20</xdr:col>
      <xdr:colOff>9525</xdr:colOff>
      <xdr:row>99</xdr:row>
      <xdr:rowOff>58829</xdr:rowOff>
    </xdr:to>
    <xdr:sp macro="" textlink="">
      <xdr:nvSpPr>
        <xdr:cNvPr id="669" name="フローチャート : 判断 668"/>
        <xdr:cNvSpPr/>
      </xdr:nvSpPr>
      <xdr:spPr>
        <a:xfrm>
          <a:off x="13652500" y="16930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99</xdr:row>
      <xdr:rowOff>49956</xdr:rowOff>
    </xdr:from>
    <xdr:ext cx="534377" cy="259045"/>
    <xdr:sp macro="" textlink="">
      <xdr:nvSpPr>
        <xdr:cNvPr id="670" name="テキスト ボックス 669"/>
        <xdr:cNvSpPr txBox="1"/>
      </xdr:nvSpPr>
      <xdr:spPr>
        <a:xfrm>
          <a:off x="13436111" y="170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twoCellAnchor>
    <xdr:from>
      <xdr:col>18</xdr:col>
      <xdr:colOff>390525</xdr:colOff>
      <xdr:row>99</xdr:row>
      <xdr:rowOff>5012</xdr:rowOff>
    </xdr:from>
    <xdr:to>
      <xdr:col>18</xdr:col>
      <xdr:colOff>492125</xdr:colOff>
      <xdr:row>99</xdr:row>
      <xdr:rowOff>106612</xdr:rowOff>
    </xdr:to>
    <xdr:sp macro="" textlink="">
      <xdr:nvSpPr>
        <xdr:cNvPr id="671" name="フローチャート : 判断 670"/>
        <xdr:cNvSpPr/>
      </xdr:nvSpPr>
      <xdr:spPr>
        <a:xfrm>
          <a:off x="12763500" y="16978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97739</xdr:rowOff>
    </xdr:from>
    <xdr:ext cx="534377" cy="259045"/>
    <xdr:sp macro="" textlink="">
      <xdr:nvSpPr>
        <xdr:cNvPr id="672" name="テキスト ボックス 671"/>
        <xdr:cNvSpPr txBox="1"/>
      </xdr:nvSpPr>
      <xdr:spPr>
        <a:xfrm>
          <a:off x="12547111" y="1707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101327</xdr:rowOff>
    </xdr:from>
    <xdr:to>
      <xdr:col>23</xdr:col>
      <xdr:colOff>568325</xdr:colOff>
      <xdr:row>99</xdr:row>
      <xdr:rowOff>31477</xdr:rowOff>
    </xdr:to>
    <xdr:sp macro="" textlink="">
      <xdr:nvSpPr>
        <xdr:cNvPr id="678" name="円/楕円 677"/>
        <xdr:cNvSpPr/>
      </xdr:nvSpPr>
      <xdr:spPr>
        <a:xfrm>
          <a:off x="16268700" y="1690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60704</xdr:rowOff>
    </xdr:from>
    <xdr:ext cx="534377" cy="259045"/>
    <xdr:sp macro="" textlink="">
      <xdr:nvSpPr>
        <xdr:cNvPr id="679" name="積立金該当値テキスト"/>
        <xdr:cNvSpPr txBox="1"/>
      </xdr:nvSpPr>
      <xdr:spPr>
        <a:xfrm>
          <a:off x="16370300" y="16691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72,389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124659</xdr:rowOff>
    </xdr:from>
    <xdr:to>
      <xdr:col>22</xdr:col>
      <xdr:colOff>415925</xdr:colOff>
      <xdr:row>97</xdr:row>
      <xdr:rowOff>54809</xdr:rowOff>
    </xdr:to>
    <xdr:sp macro="" textlink="">
      <xdr:nvSpPr>
        <xdr:cNvPr id="680" name="円/楕円 679"/>
        <xdr:cNvSpPr/>
      </xdr:nvSpPr>
      <xdr:spPr>
        <a:xfrm>
          <a:off x="15430500" y="1658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71336</xdr:rowOff>
    </xdr:from>
    <xdr:ext cx="599010" cy="259045"/>
    <xdr:sp macro="" textlink="">
      <xdr:nvSpPr>
        <xdr:cNvPr id="681" name="テキスト ボックス 680"/>
        <xdr:cNvSpPr txBox="1"/>
      </xdr:nvSpPr>
      <xdr:spPr>
        <a:xfrm>
          <a:off x="15181794" y="1635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268,100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31455</xdr:rowOff>
    </xdr:from>
    <xdr:to>
      <xdr:col>21</xdr:col>
      <xdr:colOff>212725</xdr:colOff>
      <xdr:row>97</xdr:row>
      <xdr:rowOff>133055</xdr:rowOff>
    </xdr:to>
    <xdr:sp macro="" textlink="">
      <xdr:nvSpPr>
        <xdr:cNvPr id="682" name="円/楕円 681"/>
        <xdr:cNvSpPr/>
      </xdr:nvSpPr>
      <xdr:spPr>
        <a:xfrm>
          <a:off x="14541500" y="16662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149582</xdr:rowOff>
    </xdr:from>
    <xdr:ext cx="599010" cy="259045"/>
    <xdr:sp macro="" textlink="">
      <xdr:nvSpPr>
        <xdr:cNvPr id="683" name="テキスト ボックス 682"/>
        <xdr:cNvSpPr txBox="1"/>
      </xdr:nvSpPr>
      <xdr:spPr>
        <a:xfrm>
          <a:off x="14292794" y="1643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220,180</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149099</xdr:rowOff>
    </xdr:from>
    <xdr:to>
      <xdr:col>20</xdr:col>
      <xdr:colOff>9525</xdr:colOff>
      <xdr:row>91</xdr:row>
      <xdr:rowOff>79249</xdr:rowOff>
    </xdr:to>
    <xdr:sp macro="" textlink="">
      <xdr:nvSpPr>
        <xdr:cNvPr id="684" name="円/楕円 683"/>
        <xdr:cNvSpPr/>
      </xdr:nvSpPr>
      <xdr:spPr>
        <a:xfrm>
          <a:off x="13652500" y="15579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89</xdr:row>
      <xdr:rowOff>95776</xdr:rowOff>
    </xdr:from>
    <xdr:ext cx="599010" cy="259045"/>
    <xdr:sp macro="" textlink="">
      <xdr:nvSpPr>
        <xdr:cNvPr id="685" name="テキスト ボックス 684"/>
        <xdr:cNvSpPr txBox="1"/>
      </xdr:nvSpPr>
      <xdr:spPr>
        <a:xfrm>
          <a:off x="13403794" y="15354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883,132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87376</xdr:rowOff>
    </xdr:from>
    <xdr:to>
      <xdr:col>18</xdr:col>
      <xdr:colOff>492125</xdr:colOff>
      <xdr:row>99</xdr:row>
      <xdr:rowOff>17526</xdr:rowOff>
    </xdr:to>
    <xdr:sp macro="" textlink="">
      <xdr:nvSpPr>
        <xdr:cNvPr id="686" name="円/楕円 685"/>
        <xdr:cNvSpPr/>
      </xdr:nvSpPr>
      <xdr:spPr>
        <a:xfrm>
          <a:off x="12763500" y="1688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34053</xdr:rowOff>
    </xdr:from>
    <xdr:ext cx="534377" cy="259045"/>
    <xdr:sp macro="" textlink="">
      <xdr:nvSpPr>
        <xdr:cNvPr id="687" name="テキスト ボックス 686"/>
        <xdr:cNvSpPr txBox="1"/>
      </xdr:nvSpPr>
      <xdr:spPr>
        <a:xfrm>
          <a:off x="12547111" y="166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8" name="直線コネクタ 69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9" name="テキスト ボックス 69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0" name="直線コネクタ 69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1" name="テキスト ボックス 70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2" name="直線コネクタ 70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03" name="テキスト ボックス 70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4" name="直線コネクタ 70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05" name="テキスト ボックス 70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5695</xdr:rowOff>
    </xdr:from>
    <xdr:to>
      <xdr:col>32</xdr:col>
      <xdr:colOff>186689</xdr:colOff>
      <xdr:row>38</xdr:row>
      <xdr:rowOff>139700</xdr:rowOff>
    </xdr:to>
    <xdr:cxnSp macro="">
      <xdr:nvCxnSpPr>
        <xdr:cNvPr id="709" name="直線コネクタ 708"/>
        <xdr:cNvCxnSpPr/>
      </xdr:nvCxnSpPr>
      <xdr:spPr>
        <a:xfrm flipV="1">
          <a:off x="22159595" y="5320645"/>
          <a:ext cx="1269" cy="133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1" name="直線コネクタ 71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123822</xdr:rowOff>
    </xdr:from>
    <xdr:ext cx="534377" cy="259045"/>
    <xdr:sp macro="" textlink="">
      <xdr:nvSpPr>
        <xdr:cNvPr id="712" name="投資及び出資金最大値テキスト"/>
        <xdr:cNvSpPr txBox="1"/>
      </xdr:nvSpPr>
      <xdr:spPr>
        <a:xfrm>
          <a:off x="22212300" y="509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29,181</a:t>
          </a:r>
          <a:endParaRPr kumimoji="1" lang="ja-JP" altLang="en-US" sz="1000" b="1">
            <a:latin typeface="ＭＳ Ｐゴシック"/>
          </a:endParaRPr>
        </a:p>
      </xdr:txBody>
    </xdr:sp>
    <xdr:clientData/>
  </xdr:oneCellAnchor>
  <xdr:twoCellAnchor>
    <xdr:from>
      <xdr:col>32</xdr:col>
      <xdr:colOff>98425</xdr:colOff>
      <xdr:row>31</xdr:row>
      <xdr:rowOff>5695</xdr:rowOff>
    </xdr:from>
    <xdr:to>
      <xdr:col>32</xdr:col>
      <xdr:colOff>276225</xdr:colOff>
      <xdr:row>31</xdr:row>
      <xdr:rowOff>5695</xdr:rowOff>
    </xdr:to>
    <xdr:cxnSp macro="">
      <xdr:nvCxnSpPr>
        <xdr:cNvPr id="713" name="直線コネクタ 712"/>
        <xdr:cNvCxnSpPr/>
      </xdr:nvCxnSpPr>
      <xdr:spPr>
        <a:xfrm>
          <a:off x="22072600" y="5320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114874</xdr:rowOff>
    </xdr:from>
    <xdr:to>
      <xdr:col>32</xdr:col>
      <xdr:colOff>187325</xdr:colOff>
      <xdr:row>38</xdr:row>
      <xdr:rowOff>117937</xdr:rowOff>
    </xdr:to>
    <xdr:cxnSp macro="">
      <xdr:nvCxnSpPr>
        <xdr:cNvPr id="714" name="直線コネクタ 713"/>
        <xdr:cNvCxnSpPr/>
      </xdr:nvCxnSpPr>
      <xdr:spPr>
        <a:xfrm>
          <a:off x="21323300" y="6629974"/>
          <a:ext cx="838200" cy="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156400</xdr:rowOff>
    </xdr:from>
    <xdr:ext cx="469744" cy="259045"/>
    <xdr:sp macro="" textlink="">
      <xdr:nvSpPr>
        <xdr:cNvPr id="715" name="投資及び出資金平均値テキスト"/>
        <xdr:cNvSpPr txBox="1"/>
      </xdr:nvSpPr>
      <xdr:spPr>
        <a:xfrm>
          <a:off x="22212300" y="63286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133523</xdr:rowOff>
    </xdr:from>
    <xdr:to>
      <xdr:col>32</xdr:col>
      <xdr:colOff>238125</xdr:colOff>
      <xdr:row>38</xdr:row>
      <xdr:rowOff>63673</xdr:rowOff>
    </xdr:to>
    <xdr:sp macro="" textlink="">
      <xdr:nvSpPr>
        <xdr:cNvPr id="716" name="フローチャート : 判断 715"/>
        <xdr:cNvSpPr/>
      </xdr:nvSpPr>
      <xdr:spPr>
        <a:xfrm>
          <a:off x="22110700" y="647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112542</xdr:rowOff>
    </xdr:from>
    <xdr:to>
      <xdr:col>31</xdr:col>
      <xdr:colOff>34925</xdr:colOff>
      <xdr:row>38</xdr:row>
      <xdr:rowOff>114874</xdr:rowOff>
    </xdr:to>
    <xdr:cxnSp macro="">
      <xdr:nvCxnSpPr>
        <xdr:cNvPr id="717" name="直線コネクタ 716"/>
        <xdr:cNvCxnSpPr/>
      </xdr:nvCxnSpPr>
      <xdr:spPr>
        <a:xfrm>
          <a:off x="20434300" y="6627642"/>
          <a:ext cx="8890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8616</xdr:rowOff>
    </xdr:from>
    <xdr:to>
      <xdr:col>31</xdr:col>
      <xdr:colOff>85725</xdr:colOff>
      <xdr:row>38</xdr:row>
      <xdr:rowOff>110216</xdr:rowOff>
    </xdr:to>
    <xdr:sp macro="" textlink="">
      <xdr:nvSpPr>
        <xdr:cNvPr id="718" name="フローチャート : 判断 717"/>
        <xdr:cNvSpPr/>
      </xdr:nvSpPr>
      <xdr:spPr>
        <a:xfrm>
          <a:off x="21272500" y="6523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126743</xdr:rowOff>
    </xdr:from>
    <xdr:ext cx="469744" cy="259045"/>
    <xdr:sp macro="" textlink="">
      <xdr:nvSpPr>
        <xdr:cNvPr id="719" name="テキスト ボックス 718"/>
        <xdr:cNvSpPr txBox="1"/>
      </xdr:nvSpPr>
      <xdr:spPr>
        <a:xfrm>
          <a:off x="21088427" y="629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112542</xdr:rowOff>
    </xdr:from>
    <xdr:to>
      <xdr:col>29</xdr:col>
      <xdr:colOff>517525</xdr:colOff>
      <xdr:row>38</xdr:row>
      <xdr:rowOff>112679</xdr:rowOff>
    </xdr:to>
    <xdr:cxnSp macro="">
      <xdr:nvCxnSpPr>
        <xdr:cNvPr id="720" name="直線コネクタ 719"/>
        <xdr:cNvCxnSpPr/>
      </xdr:nvCxnSpPr>
      <xdr:spPr>
        <a:xfrm flipV="1">
          <a:off x="19545300" y="6627642"/>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17349</xdr:rowOff>
    </xdr:from>
    <xdr:to>
      <xdr:col>29</xdr:col>
      <xdr:colOff>568325</xdr:colOff>
      <xdr:row>38</xdr:row>
      <xdr:rowOff>118949</xdr:rowOff>
    </xdr:to>
    <xdr:sp macro="" textlink="">
      <xdr:nvSpPr>
        <xdr:cNvPr id="721" name="フローチャート : 判断 720"/>
        <xdr:cNvSpPr/>
      </xdr:nvSpPr>
      <xdr:spPr>
        <a:xfrm>
          <a:off x="20383500" y="653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135475</xdr:rowOff>
    </xdr:from>
    <xdr:ext cx="469744" cy="259045"/>
    <xdr:sp macro="" textlink="">
      <xdr:nvSpPr>
        <xdr:cNvPr id="722" name="テキスト ボックス 721"/>
        <xdr:cNvSpPr txBox="1"/>
      </xdr:nvSpPr>
      <xdr:spPr>
        <a:xfrm>
          <a:off x="20199427" y="6307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112633</xdr:rowOff>
    </xdr:from>
    <xdr:to>
      <xdr:col>28</xdr:col>
      <xdr:colOff>314325</xdr:colOff>
      <xdr:row>38</xdr:row>
      <xdr:rowOff>112679</xdr:rowOff>
    </xdr:to>
    <xdr:cxnSp macro="">
      <xdr:nvCxnSpPr>
        <xdr:cNvPr id="723" name="直線コネクタ 722"/>
        <xdr:cNvCxnSpPr/>
      </xdr:nvCxnSpPr>
      <xdr:spPr>
        <a:xfrm>
          <a:off x="18656300" y="6627733"/>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18811</xdr:rowOff>
    </xdr:from>
    <xdr:to>
      <xdr:col>28</xdr:col>
      <xdr:colOff>365125</xdr:colOff>
      <xdr:row>38</xdr:row>
      <xdr:rowOff>120411</xdr:rowOff>
    </xdr:to>
    <xdr:sp macro="" textlink="">
      <xdr:nvSpPr>
        <xdr:cNvPr id="724" name="フローチャート : 判断 723"/>
        <xdr:cNvSpPr/>
      </xdr:nvSpPr>
      <xdr:spPr>
        <a:xfrm>
          <a:off x="19494500" y="6533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136938</xdr:rowOff>
    </xdr:from>
    <xdr:ext cx="469744" cy="259045"/>
    <xdr:sp macro="" textlink="">
      <xdr:nvSpPr>
        <xdr:cNvPr id="725" name="テキスト ボックス 724"/>
        <xdr:cNvSpPr txBox="1"/>
      </xdr:nvSpPr>
      <xdr:spPr>
        <a:xfrm>
          <a:off x="19310427" y="630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19726</xdr:rowOff>
    </xdr:from>
    <xdr:to>
      <xdr:col>27</xdr:col>
      <xdr:colOff>161925</xdr:colOff>
      <xdr:row>38</xdr:row>
      <xdr:rowOff>121326</xdr:rowOff>
    </xdr:to>
    <xdr:sp macro="" textlink="">
      <xdr:nvSpPr>
        <xdr:cNvPr id="726" name="フローチャート : 判断 725"/>
        <xdr:cNvSpPr/>
      </xdr:nvSpPr>
      <xdr:spPr>
        <a:xfrm>
          <a:off x="18605500" y="65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137853</xdr:rowOff>
    </xdr:from>
    <xdr:ext cx="469744" cy="259045"/>
    <xdr:sp macro="" textlink="">
      <xdr:nvSpPr>
        <xdr:cNvPr id="727" name="テキスト ボックス 726"/>
        <xdr:cNvSpPr txBox="1"/>
      </xdr:nvSpPr>
      <xdr:spPr>
        <a:xfrm>
          <a:off x="18421427" y="631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67137</xdr:rowOff>
    </xdr:from>
    <xdr:to>
      <xdr:col>32</xdr:col>
      <xdr:colOff>238125</xdr:colOff>
      <xdr:row>38</xdr:row>
      <xdr:rowOff>168737</xdr:rowOff>
    </xdr:to>
    <xdr:sp macro="" textlink="">
      <xdr:nvSpPr>
        <xdr:cNvPr id="733" name="円/楕円 732"/>
        <xdr:cNvSpPr/>
      </xdr:nvSpPr>
      <xdr:spPr>
        <a:xfrm>
          <a:off x="22110700" y="658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153514</xdr:rowOff>
    </xdr:from>
    <xdr:ext cx="378565" cy="259045"/>
    <xdr:sp macro="" textlink="">
      <xdr:nvSpPr>
        <xdr:cNvPr id="734" name="投資及び出資金該当値テキスト"/>
        <xdr:cNvSpPr txBox="1"/>
      </xdr:nvSpPr>
      <xdr:spPr>
        <a:xfrm>
          <a:off x="22212300" y="6497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64074</xdr:rowOff>
    </xdr:from>
    <xdr:to>
      <xdr:col>31</xdr:col>
      <xdr:colOff>85725</xdr:colOff>
      <xdr:row>38</xdr:row>
      <xdr:rowOff>165674</xdr:rowOff>
    </xdr:to>
    <xdr:sp macro="" textlink="">
      <xdr:nvSpPr>
        <xdr:cNvPr id="735" name="円/楕円 734"/>
        <xdr:cNvSpPr/>
      </xdr:nvSpPr>
      <xdr:spPr>
        <a:xfrm>
          <a:off x="21272500" y="6579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156801</xdr:rowOff>
    </xdr:from>
    <xdr:ext cx="378565" cy="259045"/>
    <xdr:sp macro="" textlink="">
      <xdr:nvSpPr>
        <xdr:cNvPr id="736" name="テキスト ボックス 735"/>
        <xdr:cNvSpPr txBox="1"/>
      </xdr:nvSpPr>
      <xdr:spPr>
        <a:xfrm>
          <a:off x="21134017" y="6671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543</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61742</xdr:rowOff>
    </xdr:from>
    <xdr:to>
      <xdr:col>29</xdr:col>
      <xdr:colOff>568325</xdr:colOff>
      <xdr:row>38</xdr:row>
      <xdr:rowOff>163342</xdr:rowOff>
    </xdr:to>
    <xdr:sp macro="" textlink="">
      <xdr:nvSpPr>
        <xdr:cNvPr id="737" name="円/楕円 736"/>
        <xdr:cNvSpPr/>
      </xdr:nvSpPr>
      <xdr:spPr>
        <a:xfrm>
          <a:off x="20383500" y="65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154469</xdr:rowOff>
    </xdr:from>
    <xdr:ext cx="378565" cy="259045"/>
    <xdr:sp macro="" textlink="">
      <xdr:nvSpPr>
        <xdr:cNvPr id="738" name="テキスト ボックス 737"/>
        <xdr:cNvSpPr txBox="1"/>
      </xdr:nvSpPr>
      <xdr:spPr>
        <a:xfrm>
          <a:off x="20245017" y="6669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61879</xdr:rowOff>
    </xdr:from>
    <xdr:to>
      <xdr:col>28</xdr:col>
      <xdr:colOff>365125</xdr:colOff>
      <xdr:row>38</xdr:row>
      <xdr:rowOff>163479</xdr:rowOff>
    </xdr:to>
    <xdr:sp macro="" textlink="">
      <xdr:nvSpPr>
        <xdr:cNvPr id="739" name="円/楕円 738"/>
        <xdr:cNvSpPr/>
      </xdr:nvSpPr>
      <xdr:spPr>
        <a:xfrm>
          <a:off x="19494500" y="6576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154606</xdr:rowOff>
    </xdr:from>
    <xdr:ext cx="378565" cy="259045"/>
    <xdr:sp macro="" textlink="">
      <xdr:nvSpPr>
        <xdr:cNvPr id="740" name="テキスト ボックス 739"/>
        <xdr:cNvSpPr txBox="1"/>
      </xdr:nvSpPr>
      <xdr:spPr>
        <a:xfrm>
          <a:off x="19356017" y="6669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61833</xdr:rowOff>
    </xdr:from>
    <xdr:to>
      <xdr:col>27</xdr:col>
      <xdr:colOff>161925</xdr:colOff>
      <xdr:row>38</xdr:row>
      <xdr:rowOff>163433</xdr:rowOff>
    </xdr:to>
    <xdr:sp macro="" textlink="">
      <xdr:nvSpPr>
        <xdr:cNvPr id="741" name="円/楕円 740"/>
        <xdr:cNvSpPr/>
      </xdr:nvSpPr>
      <xdr:spPr>
        <a:xfrm>
          <a:off x="18605500" y="6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154560</xdr:rowOff>
    </xdr:from>
    <xdr:ext cx="378565" cy="259045"/>
    <xdr:sp macro="" textlink="">
      <xdr:nvSpPr>
        <xdr:cNvPr id="742" name="テキスト ボックス 741"/>
        <xdr:cNvSpPr txBox="1"/>
      </xdr:nvSpPr>
      <xdr:spPr>
        <a:xfrm>
          <a:off x="18467017" y="6669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11,821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3" name="直線コネクタ 75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4" name="テキスト ボックス 75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5" name="直線コネクタ 75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6" name="テキスト ボックス 75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7" name="直線コネクタ 75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8" name="テキスト ボックス 75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9" name="直線コネクタ 75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0" name="テキスト ボックス 75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1" name="直線コネクタ 76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2" name="テキスト ボックス 76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3" name="直線コネクタ 76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4" name="テキスト ボックス 76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46006</xdr:rowOff>
    </xdr:from>
    <xdr:to>
      <xdr:col>32</xdr:col>
      <xdr:colOff>186689</xdr:colOff>
      <xdr:row>59</xdr:row>
      <xdr:rowOff>98878</xdr:rowOff>
    </xdr:to>
    <xdr:cxnSp macro="">
      <xdr:nvCxnSpPr>
        <xdr:cNvPr id="768" name="直線コネクタ 767"/>
        <xdr:cNvCxnSpPr/>
      </xdr:nvCxnSpPr>
      <xdr:spPr>
        <a:xfrm flipV="1">
          <a:off x="22159595" y="8789956"/>
          <a:ext cx="1269" cy="1424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0" name="直線コネクタ 76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164133</xdr:rowOff>
    </xdr:from>
    <xdr:ext cx="534377" cy="259045"/>
    <xdr:sp macro="" textlink="">
      <xdr:nvSpPr>
        <xdr:cNvPr id="771" name="貸付金最大値テキスト"/>
        <xdr:cNvSpPr txBox="1"/>
      </xdr:nvSpPr>
      <xdr:spPr>
        <a:xfrm>
          <a:off x="22212300" y="8565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43,619</a:t>
          </a:r>
          <a:endParaRPr kumimoji="1" lang="ja-JP" altLang="en-US" sz="1000" b="1">
            <a:latin typeface="ＭＳ Ｐゴシック"/>
          </a:endParaRPr>
        </a:p>
      </xdr:txBody>
    </xdr:sp>
    <xdr:clientData/>
  </xdr:oneCellAnchor>
  <xdr:twoCellAnchor>
    <xdr:from>
      <xdr:col>32</xdr:col>
      <xdr:colOff>98425</xdr:colOff>
      <xdr:row>51</xdr:row>
      <xdr:rowOff>46006</xdr:rowOff>
    </xdr:from>
    <xdr:to>
      <xdr:col>32</xdr:col>
      <xdr:colOff>276225</xdr:colOff>
      <xdr:row>51</xdr:row>
      <xdr:rowOff>46006</xdr:rowOff>
    </xdr:to>
    <xdr:cxnSp macro="">
      <xdr:nvCxnSpPr>
        <xdr:cNvPr id="772" name="直線コネクタ 771"/>
        <xdr:cNvCxnSpPr/>
      </xdr:nvCxnSpPr>
      <xdr:spPr>
        <a:xfrm>
          <a:off x="22072600" y="8789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71153</xdr:rowOff>
    </xdr:from>
    <xdr:to>
      <xdr:col>32</xdr:col>
      <xdr:colOff>187325</xdr:colOff>
      <xdr:row>58</xdr:row>
      <xdr:rowOff>154820</xdr:rowOff>
    </xdr:to>
    <xdr:cxnSp macro="">
      <xdr:nvCxnSpPr>
        <xdr:cNvPr id="773" name="直線コネクタ 772"/>
        <xdr:cNvCxnSpPr/>
      </xdr:nvCxnSpPr>
      <xdr:spPr>
        <a:xfrm flipV="1">
          <a:off x="21323300" y="9843803"/>
          <a:ext cx="838200" cy="25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160138</xdr:rowOff>
    </xdr:from>
    <xdr:ext cx="469744" cy="259045"/>
    <xdr:sp macro="" textlink="">
      <xdr:nvSpPr>
        <xdr:cNvPr id="774" name="貸付金平均値テキスト"/>
        <xdr:cNvSpPr txBox="1"/>
      </xdr:nvSpPr>
      <xdr:spPr>
        <a:xfrm>
          <a:off x="22212300" y="99327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10261</xdr:rowOff>
    </xdr:from>
    <xdr:to>
      <xdr:col>32</xdr:col>
      <xdr:colOff>238125</xdr:colOff>
      <xdr:row>58</xdr:row>
      <xdr:rowOff>111861</xdr:rowOff>
    </xdr:to>
    <xdr:sp macro="" textlink="">
      <xdr:nvSpPr>
        <xdr:cNvPr id="775" name="フローチャート : 判断 774"/>
        <xdr:cNvSpPr/>
      </xdr:nvSpPr>
      <xdr:spPr>
        <a:xfrm>
          <a:off x="221107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56</xdr:row>
      <xdr:rowOff>95352</xdr:rowOff>
    </xdr:from>
    <xdr:to>
      <xdr:col>31</xdr:col>
      <xdr:colOff>34925</xdr:colOff>
      <xdr:row>58</xdr:row>
      <xdr:rowOff>154820</xdr:rowOff>
    </xdr:to>
    <xdr:cxnSp macro="">
      <xdr:nvCxnSpPr>
        <xdr:cNvPr id="776" name="直線コネクタ 775"/>
        <xdr:cNvCxnSpPr/>
      </xdr:nvCxnSpPr>
      <xdr:spPr>
        <a:xfrm>
          <a:off x="20434300" y="9696552"/>
          <a:ext cx="889000" cy="40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165840</xdr:rowOff>
    </xdr:from>
    <xdr:to>
      <xdr:col>31</xdr:col>
      <xdr:colOff>85725</xdr:colOff>
      <xdr:row>58</xdr:row>
      <xdr:rowOff>95990</xdr:rowOff>
    </xdr:to>
    <xdr:sp macro="" textlink="">
      <xdr:nvSpPr>
        <xdr:cNvPr id="777" name="フローチャート : 判断 776"/>
        <xdr:cNvSpPr/>
      </xdr:nvSpPr>
      <xdr:spPr>
        <a:xfrm>
          <a:off x="21272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112517</xdr:rowOff>
    </xdr:from>
    <xdr:ext cx="469744" cy="259045"/>
    <xdr:sp macro="" textlink="">
      <xdr:nvSpPr>
        <xdr:cNvPr id="778" name="テキスト ボックス 777"/>
        <xdr:cNvSpPr txBox="1"/>
      </xdr:nvSpPr>
      <xdr:spPr>
        <a:xfrm>
          <a:off x="21088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95352</xdr:rowOff>
    </xdr:from>
    <xdr:to>
      <xdr:col>29</xdr:col>
      <xdr:colOff>517525</xdr:colOff>
      <xdr:row>58</xdr:row>
      <xdr:rowOff>120726</xdr:rowOff>
    </xdr:to>
    <xdr:cxnSp macro="">
      <xdr:nvCxnSpPr>
        <xdr:cNvPr id="779" name="直線コネクタ 778"/>
        <xdr:cNvCxnSpPr/>
      </xdr:nvCxnSpPr>
      <xdr:spPr>
        <a:xfrm flipV="1">
          <a:off x="19545300" y="9696552"/>
          <a:ext cx="889000" cy="36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155292</xdr:rowOff>
    </xdr:from>
    <xdr:to>
      <xdr:col>29</xdr:col>
      <xdr:colOff>568325</xdr:colOff>
      <xdr:row>58</xdr:row>
      <xdr:rowOff>85442</xdr:rowOff>
    </xdr:to>
    <xdr:sp macro="" textlink="">
      <xdr:nvSpPr>
        <xdr:cNvPr id="780" name="フローチャート : 判断 779"/>
        <xdr:cNvSpPr/>
      </xdr:nvSpPr>
      <xdr:spPr>
        <a:xfrm>
          <a:off x="20383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76569</xdr:rowOff>
    </xdr:from>
    <xdr:ext cx="469744" cy="259045"/>
    <xdr:sp macro="" textlink="">
      <xdr:nvSpPr>
        <xdr:cNvPr id="781" name="テキスト ボックス 780"/>
        <xdr:cNvSpPr txBox="1"/>
      </xdr:nvSpPr>
      <xdr:spPr>
        <a:xfrm>
          <a:off x="20199427" y="1002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46235</xdr:rowOff>
    </xdr:from>
    <xdr:to>
      <xdr:col>28</xdr:col>
      <xdr:colOff>314325</xdr:colOff>
      <xdr:row>58</xdr:row>
      <xdr:rowOff>120726</xdr:rowOff>
    </xdr:to>
    <xdr:cxnSp macro="">
      <xdr:nvCxnSpPr>
        <xdr:cNvPr id="782" name="直線コネクタ 781"/>
        <xdr:cNvCxnSpPr/>
      </xdr:nvCxnSpPr>
      <xdr:spPr>
        <a:xfrm>
          <a:off x="18656300" y="9990335"/>
          <a:ext cx="889000" cy="7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151895</xdr:rowOff>
    </xdr:from>
    <xdr:to>
      <xdr:col>28</xdr:col>
      <xdr:colOff>365125</xdr:colOff>
      <xdr:row>58</xdr:row>
      <xdr:rowOff>82045</xdr:rowOff>
    </xdr:to>
    <xdr:sp macro="" textlink="">
      <xdr:nvSpPr>
        <xdr:cNvPr id="783" name="フローチャート : 判断 782"/>
        <xdr:cNvSpPr/>
      </xdr:nvSpPr>
      <xdr:spPr>
        <a:xfrm>
          <a:off x="19494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98572</xdr:rowOff>
    </xdr:from>
    <xdr:ext cx="469744" cy="259045"/>
    <xdr:sp macro="" textlink="">
      <xdr:nvSpPr>
        <xdr:cNvPr id="784" name="テキスト ボックス 783"/>
        <xdr:cNvSpPr txBox="1"/>
      </xdr:nvSpPr>
      <xdr:spPr>
        <a:xfrm>
          <a:off x="19310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139388</xdr:rowOff>
    </xdr:from>
    <xdr:to>
      <xdr:col>27</xdr:col>
      <xdr:colOff>161925</xdr:colOff>
      <xdr:row>58</xdr:row>
      <xdr:rowOff>69538</xdr:rowOff>
    </xdr:to>
    <xdr:sp macro="" textlink="">
      <xdr:nvSpPr>
        <xdr:cNvPr id="785" name="フローチャート : 判断 784"/>
        <xdr:cNvSpPr/>
      </xdr:nvSpPr>
      <xdr:spPr>
        <a:xfrm>
          <a:off x="18605500" y="991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86065</xdr:rowOff>
    </xdr:from>
    <xdr:ext cx="469744" cy="259045"/>
    <xdr:sp macro="" textlink="">
      <xdr:nvSpPr>
        <xdr:cNvPr id="786" name="テキスト ボックス 785"/>
        <xdr:cNvSpPr txBox="1"/>
      </xdr:nvSpPr>
      <xdr:spPr>
        <a:xfrm>
          <a:off x="18421427" y="9687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20353</xdr:rowOff>
    </xdr:from>
    <xdr:to>
      <xdr:col>32</xdr:col>
      <xdr:colOff>238125</xdr:colOff>
      <xdr:row>57</xdr:row>
      <xdr:rowOff>121953</xdr:rowOff>
    </xdr:to>
    <xdr:sp macro="" textlink="">
      <xdr:nvSpPr>
        <xdr:cNvPr id="792" name="円/楕円 791"/>
        <xdr:cNvSpPr/>
      </xdr:nvSpPr>
      <xdr:spPr>
        <a:xfrm>
          <a:off x="22110700" y="9793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43230</xdr:rowOff>
    </xdr:from>
    <xdr:ext cx="534377" cy="259045"/>
    <xdr:sp macro="" textlink="">
      <xdr:nvSpPr>
        <xdr:cNvPr id="793" name="貸付金該当値テキスト"/>
        <xdr:cNvSpPr txBox="1"/>
      </xdr:nvSpPr>
      <xdr:spPr>
        <a:xfrm>
          <a:off x="22212300" y="964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11,349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104020</xdr:rowOff>
    </xdr:from>
    <xdr:to>
      <xdr:col>31</xdr:col>
      <xdr:colOff>85725</xdr:colOff>
      <xdr:row>59</xdr:row>
      <xdr:rowOff>34170</xdr:rowOff>
    </xdr:to>
    <xdr:sp macro="" textlink="">
      <xdr:nvSpPr>
        <xdr:cNvPr id="794" name="円/楕円 793"/>
        <xdr:cNvSpPr/>
      </xdr:nvSpPr>
      <xdr:spPr>
        <a:xfrm>
          <a:off x="21272500" y="10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25297</xdr:rowOff>
    </xdr:from>
    <xdr:ext cx="469744" cy="259045"/>
    <xdr:sp macro="" textlink="">
      <xdr:nvSpPr>
        <xdr:cNvPr id="795" name="テキスト ボックス 794"/>
        <xdr:cNvSpPr txBox="1"/>
      </xdr:nvSpPr>
      <xdr:spPr>
        <a:xfrm>
          <a:off x="21088427" y="1014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a:t>
          </a:r>
          <a:endParaRPr kumimoji="1" lang="ja-JP" altLang="en-US" sz="1000" b="1">
            <a:solidFill>
              <a:srgbClr val="FF0000"/>
            </a:solidFill>
            <a:latin typeface="ＭＳ Ｐゴシック"/>
          </a:endParaRPr>
        </a:p>
      </xdr:txBody>
    </xdr:sp>
    <xdr:clientData/>
  </xdr:oneCellAnchor>
  <xdr:twoCellAnchor>
    <xdr:from>
      <xdr:col>29</xdr:col>
      <xdr:colOff>466725</xdr:colOff>
      <xdr:row>56</xdr:row>
      <xdr:rowOff>44552</xdr:rowOff>
    </xdr:from>
    <xdr:to>
      <xdr:col>29</xdr:col>
      <xdr:colOff>568325</xdr:colOff>
      <xdr:row>56</xdr:row>
      <xdr:rowOff>146152</xdr:rowOff>
    </xdr:to>
    <xdr:sp macro="" textlink="">
      <xdr:nvSpPr>
        <xdr:cNvPr id="796" name="円/楕円 795"/>
        <xdr:cNvSpPr/>
      </xdr:nvSpPr>
      <xdr:spPr>
        <a:xfrm>
          <a:off x="20383500" y="964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162679</xdr:rowOff>
    </xdr:from>
    <xdr:ext cx="534377" cy="259045"/>
    <xdr:sp macro="" textlink="">
      <xdr:nvSpPr>
        <xdr:cNvPr id="797" name="テキスト ボックス 796"/>
        <xdr:cNvSpPr txBox="1"/>
      </xdr:nvSpPr>
      <xdr:spPr>
        <a:xfrm>
          <a:off x="20167111" y="942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69926</xdr:rowOff>
    </xdr:from>
    <xdr:to>
      <xdr:col>28</xdr:col>
      <xdr:colOff>365125</xdr:colOff>
      <xdr:row>59</xdr:row>
      <xdr:rowOff>76</xdr:rowOff>
    </xdr:to>
    <xdr:sp macro="" textlink="">
      <xdr:nvSpPr>
        <xdr:cNvPr id="798" name="円/楕円 797"/>
        <xdr:cNvSpPr/>
      </xdr:nvSpPr>
      <xdr:spPr>
        <a:xfrm>
          <a:off x="19494500" y="1001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162653</xdr:rowOff>
    </xdr:from>
    <xdr:ext cx="469744" cy="259045"/>
    <xdr:sp macro="" textlink="">
      <xdr:nvSpPr>
        <xdr:cNvPr id="799" name="テキスト ボックス 798"/>
        <xdr:cNvSpPr txBox="1"/>
      </xdr:nvSpPr>
      <xdr:spPr>
        <a:xfrm>
          <a:off x="19310427" y="10106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166885</xdr:rowOff>
    </xdr:from>
    <xdr:to>
      <xdr:col>27</xdr:col>
      <xdr:colOff>161925</xdr:colOff>
      <xdr:row>58</xdr:row>
      <xdr:rowOff>97035</xdr:rowOff>
    </xdr:to>
    <xdr:sp macro="" textlink="">
      <xdr:nvSpPr>
        <xdr:cNvPr id="800" name="円/楕円 799"/>
        <xdr:cNvSpPr/>
      </xdr:nvSpPr>
      <xdr:spPr>
        <a:xfrm>
          <a:off x="18605500" y="993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88162</xdr:rowOff>
    </xdr:from>
    <xdr:ext cx="469744" cy="259045"/>
    <xdr:sp macro="" textlink="">
      <xdr:nvSpPr>
        <xdr:cNvPr id="801" name="テキスト ボックス 800"/>
        <xdr:cNvSpPr txBox="1"/>
      </xdr:nvSpPr>
      <xdr:spPr>
        <a:xfrm>
          <a:off x="18421427" y="1003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3" name="直線コネクタ 81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4" name="テキスト ボックス 81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5" name="直線コネクタ 81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6" name="テキスト ボックス 81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7" name="直線コネクタ 81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8" name="テキスト ボックス 81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9" name="直線コネクタ 81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20" name="テキスト ボックス 81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1" name="直線コネクタ 82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2" name="テキスト ボックス 82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3" name="直線コネクタ 82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4" name="テキスト ボックス 82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73</xdr:row>
      <xdr:rowOff>1755</xdr:rowOff>
    </xdr:from>
    <xdr:to>
      <xdr:col>32</xdr:col>
      <xdr:colOff>186689</xdr:colOff>
      <xdr:row>79</xdr:row>
      <xdr:rowOff>137483</xdr:rowOff>
    </xdr:to>
    <xdr:cxnSp macro="">
      <xdr:nvCxnSpPr>
        <xdr:cNvPr id="826" name="直線コネクタ 825"/>
        <xdr:cNvCxnSpPr/>
      </xdr:nvCxnSpPr>
      <xdr:spPr>
        <a:xfrm flipV="1">
          <a:off x="22159595" y="12517605"/>
          <a:ext cx="1269" cy="1164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141310</xdr:rowOff>
    </xdr:from>
    <xdr:ext cx="534377" cy="259045"/>
    <xdr:sp macro="" textlink="">
      <xdr:nvSpPr>
        <xdr:cNvPr id="827" name="繰出金最小値テキスト"/>
        <xdr:cNvSpPr txBox="1"/>
      </xdr:nvSpPr>
      <xdr:spPr>
        <a:xfrm>
          <a:off x="22212300" y="1368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37,791</a:t>
          </a:r>
          <a:endParaRPr kumimoji="1" lang="ja-JP" altLang="en-US" sz="1000" b="1">
            <a:latin typeface="ＭＳ Ｐゴシック"/>
          </a:endParaRPr>
        </a:p>
      </xdr:txBody>
    </xdr:sp>
    <xdr:clientData/>
  </xdr:oneCellAnchor>
  <xdr:twoCellAnchor>
    <xdr:from>
      <xdr:col>32</xdr:col>
      <xdr:colOff>98425</xdr:colOff>
      <xdr:row>79</xdr:row>
      <xdr:rowOff>137483</xdr:rowOff>
    </xdr:from>
    <xdr:to>
      <xdr:col>32</xdr:col>
      <xdr:colOff>276225</xdr:colOff>
      <xdr:row>79</xdr:row>
      <xdr:rowOff>137483</xdr:rowOff>
    </xdr:to>
    <xdr:cxnSp macro="">
      <xdr:nvCxnSpPr>
        <xdr:cNvPr id="828" name="直線コネクタ 827"/>
        <xdr:cNvCxnSpPr/>
      </xdr:nvCxnSpPr>
      <xdr:spPr>
        <a:xfrm>
          <a:off x="22072600" y="13682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71</xdr:row>
      <xdr:rowOff>119882</xdr:rowOff>
    </xdr:from>
    <xdr:ext cx="599010" cy="259045"/>
    <xdr:sp macro="" textlink="">
      <xdr:nvSpPr>
        <xdr:cNvPr id="829" name="繰出金最大値テキスト"/>
        <xdr:cNvSpPr txBox="1"/>
      </xdr:nvSpPr>
      <xdr:spPr>
        <a:xfrm>
          <a:off x="22212300" y="12292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190,603</a:t>
          </a:r>
          <a:endParaRPr kumimoji="1" lang="ja-JP" altLang="en-US" sz="1000" b="1">
            <a:latin typeface="ＭＳ Ｐゴシック"/>
          </a:endParaRPr>
        </a:p>
      </xdr:txBody>
    </xdr:sp>
    <xdr:clientData/>
  </xdr:oneCellAnchor>
  <xdr:twoCellAnchor>
    <xdr:from>
      <xdr:col>32</xdr:col>
      <xdr:colOff>98425</xdr:colOff>
      <xdr:row>73</xdr:row>
      <xdr:rowOff>1755</xdr:rowOff>
    </xdr:from>
    <xdr:to>
      <xdr:col>32</xdr:col>
      <xdr:colOff>276225</xdr:colOff>
      <xdr:row>73</xdr:row>
      <xdr:rowOff>1755</xdr:rowOff>
    </xdr:to>
    <xdr:cxnSp macro="">
      <xdr:nvCxnSpPr>
        <xdr:cNvPr id="830" name="直線コネクタ 829"/>
        <xdr:cNvCxnSpPr/>
      </xdr:nvCxnSpPr>
      <xdr:spPr>
        <a:xfrm>
          <a:off x="22072600" y="12517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73</xdr:row>
      <xdr:rowOff>1755</xdr:rowOff>
    </xdr:from>
    <xdr:to>
      <xdr:col>32</xdr:col>
      <xdr:colOff>187325</xdr:colOff>
      <xdr:row>73</xdr:row>
      <xdr:rowOff>118074</xdr:rowOff>
    </xdr:to>
    <xdr:cxnSp macro="">
      <xdr:nvCxnSpPr>
        <xdr:cNvPr id="831" name="直線コネクタ 830"/>
        <xdr:cNvCxnSpPr/>
      </xdr:nvCxnSpPr>
      <xdr:spPr>
        <a:xfrm flipV="1">
          <a:off x="21323300" y="12517605"/>
          <a:ext cx="838200" cy="11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86194</xdr:rowOff>
    </xdr:from>
    <xdr:ext cx="534377" cy="259045"/>
    <xdr:sp macro="" textlink="">
      <xdr:nvSpPr>
        <xdr:cNvPr id="832" name="繰出金平均値テキスト"/>
        <xdr:cNvSpPr txBox="1"/>
      </xdr:nvSpPr>
      <xdr:spPr>
        <a:xfrm>
          <a:off x="22212300" y="13459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32</xdr:col>
      <xdr:colOff>136525</xdr:colOff>
      <xdr:row>78</xdr:row>
      <xdr:rowOff>107767</xdr:rowOff>
    </xdr:from>
    <xdr:to>
      <xdr:col>32</xdr:col>
      <xdr:colOff>238125</xdr:colOff>
      <xdr:row>79</xdr:row>
      <xdr:rowOff>37917</xdr:rowOff>
    </xdr:to>
    <xdr:sp macro="" textlink="">
      <xdr:nvSpPr>
        <xdr:cNvPr id="833" name="フローチャート : 判断 832"/>
        <xdr:cNvSpPr/>
      </xdr:nvSpPr>
      <xdr:spPr>
        <a:xfrm>
          <a:off x="22110700" y="13480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92128</xdr:rowOff>
    </xdr:from>
    <xdr:to>
      <xdr:col>31</xdr:col>
      <xdr:colOff>34925</xdr:colOff>
      <xdr:row>73</xdr:row>
      <xdr:rowOff>118074</xdr:rowOff>
    </xdr:to>
    <xdr:cxnSp macro="">
      <xdr:nvCxnSpPr>
        <xdr:cNvPr id="834" name="直線コネクタ 833"/>
        <xdr:cNvCxnSpPr/>
      </xdr:nvCxnSpPr>
      <xdr:spPr>
        <a:xfrm>
          <a:off x="20434300" y="12265078"/>
          <a:ext cx="889000" cy="36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78</xdr:row>
      <xdr:rowOff>98386</xdr:rowOff>
    </xdr:from>
    <xdr:to>
      <xdr:col>31</xdr:col>
      <xdr:colOff>85725</xdr:colOff>
      <xdr:row>79</xdr:row>
      <xdr:rowOff>28536</xdr:rowOff>
    </xdr:to>
    <xdr:sp macro="" textlink="">
      <xdr:nvSpPr>
        <xdr:cNvPr id="835" name="フローチャート : 判断 834"/>
        <xdr:cNvSpPr/>
      </xdr:nvSpPr>
      <xdr:spPr>
        <a:xfrm>
          <a:off x="21272500" y="134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79</xdr:row>
      <xdr:rowOff>19663</xdr:rowOff>
    </xdr:from>
    <xdr:ext cx="534377" cy="259045"/>
    <xdr:sp macro="" textlink="">
      <xdr:nvSpPr>
        <xdr:cNvPr id="836" name="テキスト ボックス 835"/>
        <xdr:cNvSpPr txBox="1"/>
      </xdr:nvSpPr>
      <xdr:spPr>
        <a:xfrm>
          <a:off x="21056111" y="135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92128</xdr:rowOff>
    </xdr:from>
    <xdr:to>
      <xdr:col>29</xdr:col>
      <xdr:colOff>517525</xdr:colOff>
      <xdr:row>78</xdr:row>
      <xdr:rowOff>169966</xdr:rowOff>
    </xdr:to>
    <xdr:cxnSp macro="">
      <xdr:nvCxnSpPr>
        <xdr:cNvPr id="837" name="直線コネクタ 836"/>
        <xdr:cNvCxnSpPr/>
      </xdr:nvCxnSpPr>
      <xdr:spPr>
        <a:xfrm flipV="1">
          <a:off x="19545300" y="12265078"/>
          <a:ext cx="889000" cy="1277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78</xdr:row>
      <xdr:rowOff>104178</xdr:rowOff>
    </xdr:from>
    <xdr:to>
      <xdr:col>29</xdr:col>
      <xdr:colOff>568325</xdr:colOff>
      <xdr:row>79</xdr:row>
      <xdr:rowOff>34328</xdr:rowOff>
    </xdr:to>
    <xdr:sp macro="" textlink="">
      <xdr:nvSpPr>
        <xdr:cNvPr id="838" name="フローチャート : 判断 837"/>
        <xdr:cNvSpPr/>
      </xdr:nvSpPr>
      <xdr:spPr>
        <a:xfrm>
          <a:off x="20383500" y="13477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79</xdr:row>
      <xdr:rowOff>25455</xdr:rowOff>
    </xdr:from>
    <xdr:ext cx="534377" cy="259045"/>
    <xdr:sp macro="" textlink="">
      <xdr:nvSpPr>
        <xdr:cNvPr id="839" name="テキスト ボックス 838"/>
        <xdr:cNvSpPr txBox="1"/>
      </xdr:nvSpPr>
      <xdr:spPr>
        <a:xfrm>
          <a:off x="20167111" y="13570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154939</xdr:rowOff>
    </xdr:from>
    <xdr:to>
      <xdr:col>28</xdr:col>
      <xdr:colOff>314325</xdr:colOff>
      <xdr:row>78</xdr:row>
      <xdr:rowOff>169966</xdr:rowOff>
    </xdr:to>
    <xdr:cxnSp macro="">
      <xdr:nvCxnSpPr>
        <xdr:cNvPr id="840" name="直線コネクタ 839"/>
        <xdr:cNvCxnSpPr/>
      </xdr:nvCxnSpPr>
      <xdr:spPr>
        <a:xfrm>
          <a:off x="18656300" y="13528039"/>
          <a:ext cx="889000" cy="1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78</xdr:row>
      <xdr:rowOff>116568</xdr:rowOff>
    </xdr:from>
    <xdr:to>
      <xdr:col>28</xdr:col>
      <xdr:colOff>365125</xdr:colOff>
      <xdr:row>79</xdr:row>
      <xdr:rowOff>46718</xdr:rowOff>
    </xdr:to>
    <xdr:sp macro="" textlink="">
      <xdr:nvSpPr>
        <xdr:cNvPr id="841" name="フローチャート : 判断 840"/>
        <xdr:cNvSpPr/>
      </xdr:nvSpPr>
      <xdr:spPr>
        <a:xfrm>
          <a:off x="19494500" y="1348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63245</xdr:rowOff>
    </xdr:from>
    <xdr:ext cx="534377" cy="259045"/>
    <xdr:sp macro="" textlink="">
      <xdr:nvSpPr>
        <xdr:cNvPr id="842" name="テキスト ボックス 841"/>
        <xdr:cNvSpPr txBox="1"/>
      </xdr:nvSpPr>
      <xdr:spPr>
        <a:xfrm>
          <a:off x="19278111" y="1326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twoCellAnchor>
    <xdr:from>
      <xdr:col>27</xdr:col>
      <xdr:colOff>60325</xdr:colOff>
      <xdr:row>78</xdr:row>
      <xdr:rowOff>132076</xdr:rowOff>
    </xdr:from>
    <xdr:to>
      <xdr:col>27</xdr:col>
      <xdr:colOff>161925</xdr:colOff>
      <xdr:row>79</xdr:row>
      <xdr:rowOff>62226</xdr:rowOff>
    </xdr:to>
    <xdr:sp macro="" textlink="">
      <xdr:nvSpPr>
        <xdr:cNvPr id="843" name="フローチャート : 判断 842"/>
        <xdr:cNvSpPr/>
      </xdr:nvSpPr>
      <xdr:spPr>
        <a:xfrm>
          <a:off x="18605500" y="135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79</xdr:row>
      <xdr:rowOff>53353</xdr:rowOff>
    </xdr:from>
    <xdr:ext cx="534377" cy="259045"/>
    <xdr:sp macro="" textlink="">
      <xdr:nvSpPr>
        <xdr:cNvPr id="844" name="テキスト ボックス 843"/>
        <xdr:cNvSpPr txBox="1"/>
      </xdr:nvSpPr>
      <xdr:spPr>
        <a:xfrm>
          <a:off x="18389111" y="1359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54,334</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5" name="テキスト ボックス 84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6" name="テキスト ボックス 84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7" name="テキスト ボックス 84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8" name="テキスト ボックス 84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9" name="テキスト ボックス 84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72</xdr:row>
      <xdr:rowOff>122405</xdr:rowOff>
    </xdr:from>
    <xdr:to>
      <xdr:col>32</xdr:col>
      <xdr:colOff>238125</xdr:colOff>
      <xdr:row>73</xdr:row>
      <xdr:rowOff>52555</xdr:rowOff>
    </xdr:to>
    <xdr:sp macro="" textlink="">
      <xdr:nvSpPr>
        <xdr:cNvPr id="850" name="円/楕円 849"/>
        <xdr:cNvSpPr/>
      </xdr:nvSpPr>
      <xdr:spPr>
        <a:xfrm>
          <a:off x="22110700" y="1246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75432</xdr:rowOff>
    </xdr:from>
    <xdr:ext cx="599010" cy="259045"/>
    <xdr:sp macro="" textlink="">
      <xdr:nvSpPr>
        <xdr:cNvPr id="851" name="繰出金該当値テキスト"/>
        <xdr:cNvSpPr txBox="1"/>
      </xdr:nvSpPr>
      <xdr:spPr>
        <a:xfrm>
          <a:off x="22212300" y="1241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190,603</a:t>
          </a:r>
          <a:endParaRPr kumimoji="1" lang="ja-JP" altLang="en-US" sz="1000" b="1">
            <a:solidFill>
              <a:srgbClr val="FF0000"/>
            </a:solidFill>
            <a:latin typeface="ＭＳ Ｐゴシック"/>
          </a:endParaRPr>
        </a:p>
      </xdr:txBody>
    </xdr:sp>
    <xdr:clientData/>
  </xdr:oneCellAnchor>
  <xdr:twoCellAnchor>
    <xdr:from>
      <xdr:col>30</xdr:col>
      <xdr:colOff>669925</xdr:colOff>
      <xdr:row>73</xdr:row>
      <xdr:rowOff>67274</xdr:rowOff>
    </xdr:from>
    <xdr:to>
      <xdr:col>31</xdr:col>
      <xdr:colOff>85725</xdr:colOff>
      <xdr:row>73</xdr:row>
      <xdr:rowOff>168874</xdr:rowOff>
    </xdr:to>
    <xdr:sp macro="" textlink="">
      <xdr:nvSpPr>
        <xdr:cNvPr id="852" name="円/楕円 851"/>
        <xdr:cNvSpPr/>
      </xdr:nvSpPr>
      <xdr:spPr>
        <a:xfrm>
          <a:off x="21272500" y="12583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72</xdr:row>
      <xdr:rowOff>13951</xdr:rowOff>
    </xdr:from>
    <xdr:ext cx="599010" cy="259045"/>
    <xdr:sp macro="" textlink="">
      <xdr:nvSpPr>
        <xdr:cNvPr id="853" name="テキスト ボックス 852"/>
        <xdr:cNvSpPr txBox="1"/>
      </xdr:nvSpPr>
      <xdr:spPr>
        <a:xfrm>
          <a:off x="21023794" y="12358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175,338</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41328</xdr:rowOff>
    </xdr:from>
    <xdr:to>
      <xdr:col>29</xdr:col>
      <xdr:colOff>568325</xdr:colOff>
      <xdr:row>71</xdr:row>
      <xdr:rowOff>142928</xdr:rowOff>
    </xdr:to>
    <xdr:sp macro="" textlink="">
      <xdr:nvSpPr>
        <xdr:cNvPr id="854" name="円/楕円 853"/>
        <xdr:cNvSpPr/>
      </xdr:nvSpPr>
      <xdr:spPr>
        <a:xfrm>
          <a:off x="20383500" y="1221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159455</xdr:rowOff>
    </xdr:from>
    <xdr:ext cx="599010" cy="259045"/>
    <xdr:sp macro="" textlink="">
      <xdr:nvSpPr>
        <xdr:cNvPr id="855" name="テキスト ボックス 854"/>
        <xdr:cNvSpPr txBox="1"/>
      </xdr:nvSpPr>
      <xdr:spPr>
        <a:xfrm>
          <a:off x="20134794" y="11989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223,743</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119166</xdr:rowOff>
    </xdr:from>
    <xdr:to>
      <xdr:col>28</xdr:col>
      <xdr:colOff>365125</xdr:colOff>
      <xdr:row>79</xdr:row>
      <xdr:rowOff>49316</xdr:rowOff>
    </xdr:to>
    <xdr:sp macro="" textlink="">
      <xdr:nvSpPr>
        <xdr:cNvPr id="856" name="円/楕円 855"/>
        <xdr:cNvSpPr/>
      </xdr:nvSpPr>
      <xdr:spPr>
        <a:xfrm>
          <a:off x="19494500" y="1349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79</xdr:row>
      <xdr:rowOff>40443</xdr:rowOff>
    </xdr:from>
    <xdr:ext cx="534377" cy="259045"/>
    <xdr:sp macro="" textlink="">
      <xdr:nvSpPr>
        <xdr:cNvPr id="857" name="テキスト ボックス 856"/>
        <xdr:cNvSpPr txBox="1"/>
      </xdr:nvSpPr>
      <xdr:spPr>
        <a:xfrm>
          <a:off x="19278111" y="1358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56,028</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104139</xdr:rowOff>
    </xdr:from>
    <xdr:to>
      <xdr:col>27</xdr:col>
      <xdr:colOff>161925</xdr:colOff>
      <xdr:row>79</xdr:row>
      <xdr:rowOff>34289</xdr:rowOff>
    </xdr:to>
    <xdr:sp macro="" textlink="">
      <xdr:nvSpPr>
        <xdr:cNvPr id="858" name="円/楕円 857"/>
        <xdr:cNvSpPr/>
      </xdr:nvSpPr>
      <xdr:spPr>
        <a:xfrm>
          <a:off x="18605500" y="1347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50816</xdr:rowOff>
    </xdr:from>
    <xdr:ext cx="534377" cy="259045"/>
    <xdr:sp macro="" textlink="">
      <xdr:nvSpPr>
        <xdr:cNvPr id="859" name="テキスト ボックス 858"/>
        <xdr:cNvSpPr txBox="1"/>
      </xdr:nvSpPr>
      <xdr:spPr>
        <a:xfrm>
          <a:off x="18389111" y="1325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58,000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0" name="正方形/長方形 85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1" name="正方形/長方形 86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2" name="正方形/長方形 86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3" name="正方形/長方形 86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4" name="正方形/長方形 86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5" name="正方形/長方形 86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6" name="正方形/長方形 86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7" name="正方形/長方形 86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8" name="テキスト ボックス 86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9" name="直線コネクタ 86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70" name="直線コネクタ 86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71" name="テキスト ボックス 87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72" name="直線コネクタ 87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144434</xdr:rowOff>
    </xdr:from>
    <xdr:ext cx="312906" cy="259045"/>
    <xdr:sp macro="" textlink="">
      <xdr:nvSpPr>
        <xdr:cNvPr id="873" name="テキスト ボックス 872"/>
        <xdr:cNvSpPr txBox="1"/>
      </xdr:nvSpPr>
      <xdr:spPr>
        <a:xfrm>
          <a:off x="17975094" y="16603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74" name="直線コネクタ 87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94</xdr:row>
      <xdr:rowOff>160763</xdr:rowOff>
    </xdr:from>
    <xdr:ext cx="312906" cy="259045"/>
    <xdr:sp macro="" textlink="">
      <xdr:nvSpPr>
        <xdr:cNvPr id="875" name="テキスト ボックス 874"/>
        <xdr:cNvSpPr txBox="1"/>
      </xdr:nvSpPr>
      <xdr:spPr>
        <a:xfrm>
          <a:off x="17975094" y="16277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76" name="直線コネクタ 87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5641</xdr:rowOff>
    </xdr:from>
    <xdr:ext cx="312906" cy="259045"/>
    <xdr:sp macro="" textlink="">
      <xdr:nvSpPr>
        <xdr:cNvPr id="877" name="テキスト ボックス 876"/>
        <xdr:cNvSpPr txBox="1"/>
      </xdr:nvSpPr>
      <xdr:spPr>
        <a:xfrm>
          <a:off x="17975094" y="15950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78" name="直線コネクタ 87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79" name="テキスト ボックス 878"/>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80" name="直線コネクタ 87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81" name="テキスト ボックス 880"/>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3" name="テキスト ボックス 882"/>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85" name="直線コネクタ 884"/>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86"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7" name="直線コネクタ 88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88"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89" name="直線コネクタ 888"/>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90" name="直線コネクタ 88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91"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2" name="フローチャート : 判断 891"/>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93" name="直線コネクタ 89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92</xdr:row>
      <xdr:rowOff>170543</xdr:rowOff>
    </xdr:from>
    <xdr:to>
      <xdr:col>31</xdr:col>
      <xdr:colOff>85725</xdr:colOff>
      <xdr:row>93</xdr:row>
      <xdr:rowOff>100693</xdr:rowOff>
    </xdr:to>
    <xdr:sp macro="" textlink="">
      <xdr:nvSpPr>
        <xdr:cNvPr id="894" name="フローチャート : 判断 893"/>
        <xdr:cNvSpPr/>
      </xdr:nvSpPr>
      <xdr:spPr>
        <a:xfrm>
          <a:off x="21272500" y="15943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91</xdr:row>
      <xdr:rowOff>117220</xdr:rowOff>
    </xdr:from>
    <xdr:ext cx="313932" cy="259045"/>
    <xdr:sp macro="" textlink="">
      <xdr:nvSpPr>
        <xdr:cNvPr id="895" name="テキスト ボックス 894"/>
        <xdr:cNvSpPr txBox="1"/>
      </xdr:nvSpPr>
      <xdr:spPr>
        <a:xfrm>
          <a:off x="21166333" y="15719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96" name="直線コネクタ 89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56243</xdr:rowOff>
    </xdr:from>
    <xdr:to>
      <xdr:col>29</xdr:col>
      <xdr:colOff>568325</xdr:colOff>
      <xdr:row>94</xdr:row>
      <xdr:rowOff>157843</xdr:rowOff>
    </xdr:to>
    <xdr:sp macro="" textlink="">
      <xdr:nvSpPr>
        <xdr:cNvPr id="897" name="フローチャート : 判断 896"/>
        <xdr:cNvSpPr/>
      </xdr:nvSpPr>
      <xdr:spPr>
        <a:xfrm>
          <a:off x="20383500" y="1617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93</xdr:row>
      <xdr:rowOff>2920</xdr:rowOff>
    </xdr:from>
    <xdr:ext cx="313932" cy="259045"/>
    <xdr:sp macro="" textlink="">
      <xdr:nvSpPr>
        <xdr:cNvPr id="898" name="テキスト ボックス 897"/>
        <xdr:cNvSpPr txBox="1"/>
      </xdr:nvSpPr>
      <xdr:spPr>
        <a:xfrm>
          <a:off x="20277333" y="15947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99" name="直線コネクタ 89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96</xdr:row>
      <xdr:rowOff>39914</xdr:rowOff>
    </xdr:from>
    <xdr:to>
      <xdr:col>28</xdr:col>
      <xdr:colOff>365125</xdr:colOff>
      <xdr:row>96</xdr:row>
      <xdr:rowOff>141514</xdr:rowOff>
    </xdr:to>
    <xdr:sp macro="" textlink="">
      <xdr:nvSpPr>
        <xdr:cNvPr id="900" name="フローチャート : 判断 899"/>
        <xdr:cNvSpPr/>
      </xdr:nvSpPr>
      <xdr:spPr>
        <a:xfrm>
          <a:off x="19494500" y="1649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94</xdr:row>
      <xdr:rowOff>158041</xdr:rowOff>
    </xdr:from>
    <xdr:ext cx="313932" cy="259045"/>
    <xdr:sp macro="" textlink="">
      <xdr:nvSpPr>
        <xdr:cNvPr id="901" name="テキスト ボックス 900"/>
        <xdr:cNvSpPr txBox="1"/>
      </xdr:nvSpPr>
      <xdr:spPr>
        <a:xfrm>
          <a:off x="19388333" y="162743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154214</xdr:rowOff>
    </xdr:from>
    <xdr:to>
      <xdr:col>27</xdr:col>
      <xdr:colOff>161925</xdr:colOff>
      <xdr:row>91</xdr:row>
      <xdr:rowOff>84364</xdr:rowOff>
    </xdr:to>
    <xdr:sp macro="" textlink="">
      <xdr:nvSpPr>
        <xdr:cNvPr id="902" name="フローチャート : 判断 901"/>
        <xdr:cNvSpPr/>
      </xdr:nvSpPr>
      <xdr:spPr>
        <a:xfrm>
          <a:off x="18605500" y="1558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100891</xdr:rowOff>
    </xdr:from>
    <xdr:ext cx="313932" cy="259045"/>
    <xdr:sp macro="" textlink="">
      <xdr:nvSpPr>
        <xdr:cNvPr id="903" name="テキスト ボックス 902"/>
        <xdr:cNvSpPr txBox="1"/>
      </xdr:nvSpPr>
      <xdr:spPr>
        <a:xfrm>
          <a:off x="18499333" y="15359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909" name="円/楕円 90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910"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911" name="円/楕円 91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912" name="テキスト ボックス 91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13" name="円/楕円 91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914" name="テキスト ボックス 913"/>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15" name="円/楕円 91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916" name="テキスト ボックス 915"/>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17" name="円/楕円 91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18" name="テキスト ボックス 917"/>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人件費は退職手当組合に支払う退職者特別負担金が増となる一方で職員給が減となり微減、また、扶助費は</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自立支援・障害福祉サービス等で増</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となる一方、</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臨時福祉給付金事業や子育て世帯臨時特例給付金事業で減となり微減、公債費は臨時財政対策債や臨時地方道整備事業に係る起債の償還が終了したこと等により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3,169</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円の減となり、義務的経費の住民一人当たりのコストは前年度比</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3,692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円減の</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152,648</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円となった。普通建設事業は震災関連事業の被災地域農業復興総合支援事業や災害公営住宅建設事業が終了したこと等により</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141,391</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円の減となり、災害復旧事業は橋りょう災害復旧工事の進捗に伴い</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26,656</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円の増となったが、投資的経費経費全体では前年度比</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114,735</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円減の</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185,939</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円となった。補助費等は一部事務組合への新ごみ焼却施設建設費負担金の増などにより前年度比</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26,318</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円増の</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81,202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円となり、貸付金は商業施設建設に対し地域総合整備事業債を活用し貸し付けを行ったため、</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7,812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円増となった。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宮城県岩沼市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44,274
44,066
60.45
43,284,910
33,699,981
1,288,658
9,348,663
10,144,428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-0.4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44450</xdr:rowOff>
    </xdr:from>
    <xdr:to>
      <xdr:col>7</xdr:col>
      <xdr:colOff>638175</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151740</xdr:rowOff>
    </xdr:from>
    <xdr:to>
      <xdr:col>6</xdr:col>
      <xdr:colOff>510540</xdr:colOff>
      <xdr:row>37</xdr:row>
      <xdr:rowOff>132309</xdr:rowOff>
    </xdr:to>
    <xdr:cxnSp macro="">
      <xdr:nvCxnSpPr>
        <xdr:cNvPr id="55" name="直線コネクタ 54"/>
        <xdr:cNvCxnSpPr/>
      </xdr:nvCxnSpPr>
      <xdr:spPr>
        <a:xfrm flipV="1">
          <a:off x="4633595" y="5295240"/>
          <a:ext cx="1270" cy="1180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136136</xdr:rowOff>
    </xdr:from>
    <xdr:ext cx="469744" cy="259045"/>
    <xdr:sp macro="" textlink="">
      <xdr:nvSpPr>
        <xdr:cNvPr id="56" name="議会費最小値テキスト"/>
        <xdr:cNvSpPr txBox="1"/>
      </xdr:nvSpPr>
      <xdr:spPr>
        <a:xfrm>
          <a:off x="4686300" y="6479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3,347</a:t>
          </a:r>
          <a:endParaRPr kumimoji="1" lang="ja-JP" altLang="en-US" sz="1000" b="1">
            <a:latin typeface="ＭＳ Ｐゴシック"/>
          </a:endParaRPr>
        </a:p>
      </xdr:txBody>
    </xdr:sp>
    <xdr:clientData/>
  </xdr:oneCellAnchor>
  <xdr:twoCellAnchor>
    <xdr:from>
      <xdr:col>6</xdr:col>
      <xdr:colOff>422275</xdr:colOff>
      <xdr:row>37</xdr:row>
      <xdr:rowOff>132309</xdr:rowOff>
    </xdr:from>
    <xdr:to>
      <xdr:col>6</xdr:col>
      <xdr:colOff>600075</xdr:colOff>
      <xdr:row>37</xdr:row>
      <xdr:rowOff>132309</xdr:rowOff>
    </xdr:to>
    <xdr:cxnSp macro="">
      <xdr:nvCxnSpPr>
        <xdr:cNvPr id="57" name="直線コネクタ 56"/>
        <xdr:cNvCxnSpPr/>
      </xdr:nvCxnSpPr>
      <xdr:spPr>
        <a:xfrm>
          <a:off x="4546600" y="6475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98417</xdr:rowOff>
    </xdr:from>
    <xdr:ext cx="534377" cy="259045"/>
    <xdr:sp macro="" textlink="">
      <xdr:nvSpPr>
        <xdr:cNvPr id="58" name="議会費最大値テキスト"/>
        <xdr:cNvSpPr txBox="1"/>
      </xdr:nvSpPr>
      <xdr:spPr>
        <a:xfrm>
          <a:off x="4686300" y="507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18,842</a:t>
          </a:r>
          <a:endParaRPr kumimoji="1" lang="ja-JP" altLang="en-US" sz="1000" b="1">
            <a:latin typeface="ＭＳ Ｐゴシック"/>
          </a:endParaRPr>
        </a:p>
      </xdr:txBody>
    </xdr:sp>
    <xdr:clientData/>
  </xdr:oneCellAnchor>
  <xdr:twoCellAnchor>
    <xdr:from>
      <xdr:col>6</xdr:col>
      <xdr:colOff>422275</xdr:colOff>
      <xdr:row>30</xdr:row>
      <xdr:rowOff>151740</xdr:rowOff>
    </xdr:from>
    <xdr:to>
      <xdr:col>6</xdr:col>
      <xdr:colOff>600075</xdr:colOff>
      <xdr:row>30</xdr:row>
      <xdr:rowOff>151740</xdr:rowOff>
    </xdr:to>
    <xdr:cxnSp macro="">
      <xdr:nvCxnSpPr>
        <xdr:cNvPr id="59" name="直線コネクタ 58"/>
        <xdr:cNvCxnSpPr/>
      </xdr:nvCxnSpPr>
      <xdr:spPr>
        <a:xfrm>
          <a:off x="4546600" y="529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53213</xdr:rowOff>
    </xdr:from>
    <xdr:to>
      <xdr:col>6</xdr:col>
      <xdr:colOff>511175</xdr:colOff>
      <xdr:row>37</xdr:row>
      <xdr:rowOff>54585</xdr:rowOff>
    </xdr:to>
    <xdr:cxnSp macro="">
      <xdr:nvCxnSpPr>
        <xdr:cNvPr id="60" name="直線コネクタ 59"/>
        <xdr:cNvCxnSpPr/>
      </xdr:nvCxnSpPr>
      <xdr:spPr>
        <a:xfrm flipV="1">
          <a:off x="3797300" y="6396863"/>
          <a:ext cx="8382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128312</xdr:rowOff>
    </xdr:from>
    <xdr:ext cx="469744" cy="259045"/>
    <xdr:sp macro="" textlink="">
      <xdr:nvSpPr>
        <xdr:cNvPr id="61" name="議会費平均値テキスト"/>
        <xdr:cNvSpPr txBox="1"/>
      </xdr:nvSpPr>
      <xdr:spPr>
        <a:xfrm>
          <a:off x="4686300" y="61290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105435</xdr:rowOff>
    </xdr:from>
    <xdr:to>
      <xdr:col>6</xdr:col>
      <xdr:colOff>561975</xdr:colOff>
      <xdr:row>37</xdr:row>
      <xdr:rowOff>35585</xdr:rowOff>
    </xdr:to>
    <xdr:sp macro="" textlink="">
      <xdr:nvSpPr>
        <xdr:cNvPr id="62" name="フローチャート : 判断 61"/>
        <xdr:cNvSpPr/>
      </xdr:nvSpPr>
      <xdr:spPr>
        <a:xfrm>
          <a:off x="45847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47574</xdr:rowOff>
    </xdr:from>
    <xdr:to>
      <xdr:col>5</xdr:col>
      <xdr:colOff>358775</xdr:colOff>
      <xdr:row>37</xdr:row>
      <xdr:rowOff>54585</xdr:rowOff>
    </xdr:to>
    <xdr:cxnSp macro="">
      <xdr:nvCxnSpPr>
        <xdr:cNvPr id="63" name="直線コネクタ 62"/>
        <xdr:cNvCxnSpPr/>
      </xdr:nvCxnSpPr>
      <xdr:spPr>
        <a:xfrm>
          <a:off x="2908300" y="6391224"/>
          <a:ext cx="889000" cy="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104597</xdr:rowOff>
    </xdr:from>
    <xdr:to>
      <xdr:col>5</xdr:col>
      <xdr:colOff>409575</xdr:colOff>
      <xdr:row>37</xdr:row>
      <xdr:rowOff>34747</xdr:rowOff>
    </xdr:to>
    <xdr:sp macro="" textlink="">
      <xdr:nvSpPr>
        <xdr:cNvPr id="64" name="フローチャート : 判断 63"/>
        <xdr:cNvSpPr/>
      </xdr:nvSpPr>
      <xdr:spPr>
        <a:xfrm>
          <a:off x="3746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51274</xdr:rowOff>
    </xdr:from>
    <xdr:ext cx="469744" cy="259045"/>
    <xdr:sp macro="" textlink="">
      <xdr:nvSpPr>
        <xdr:cNvPr id="65" name="テキスト ボックス 64"/>
        <xdr:cNvSpPr txBox="1"/>
      </xdr:nvSpPr>
      <xdr:spPr>
        <a:xfrm>
          <a:off x="3562427"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40259</xdr:rowOff>
    </xdr:from>
    <xdr:to>
      <xdr:col>4</xdr:col>
      <xdr:colOff>155575</xdr:colOff>
      <xdr:row>37</xdr:row>
      <xdr:rowOff>47574</xdr:rowOff>
    </xdr:to>
    <xdr:cxnSp macro="">
      <xdr:nvCxnSpPr>
        <xdr:cNvPr id="66" name="直線コネクタ 65"/>
        <xdr:cNvCxnSpPr/>
      </xdr:nvCxnSpPr>
      <xdr:spPr>
        <a:xfrm>
          <a:off x="2019300" y="638390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110084</xdr:rowOff>
    </xdr:from>
    <xdr:to>
      <xdr:col>4</xdr:col>
      <xdr:colOff>206375</xdr:colOff>
      <xdr:row>37</xdr:row>
      <xdr:rowOff>40234</xdr:rowOff>
    </xdr:to>
    <xdr:sp macro="" textlink="">
      <xdr:nvSpPr>
        <xdr:cNvPr id="67" name="フローチャート : 判断 66"/>
        <xdr:cNvSpPr/>
      </xdr:nvSpPr>
      <xdr:spPr>
        <a:xfrm>
          <a:off x="2857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56761</xdr:rowOff>
    </xdr:from>
    <xdr:ext cx="469744" cy="259045"/>
    <xdr:sp macro="" textlink="">
      <xdr:nvSpPr>
        <xdr:cNvPr id="68" name="テキスト ボックス 67"/>
        <xdr:cNvSpPr txBox="1"/>
      </xdr:nvSpPr>
      <xdr:spPr>
        <a:xfrm>
          <a:off x="2673427"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153188</xdr:rowOff>
    </xdr:from>
    <xdr:to>
      <xdr:col>2</xdr:col>
      <xdr:colOff>638175</xdr:colOff>
      <xdr:row>37</xdr:row>
      <xdr:rowOff>40259</xdr:rowOff>
    </xdr:to>
    <xdr:cxnSp macro="">
      <xdr:nvCxnSpPr>
        <xdr:cNvPr id="69" name="直線コネクタ 68"/>
        <xdr:cNvCxnSpPr/>
      </xdr:nvCxnSpPr>
      <xdr:spPr>
        <a:xfrm>
          <a:off x="1130300" y="6325388"/>
          <a:ext cx="889000" cy="5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95301</xdr:rowOff>
    </xdr:from>
    <xdr:to>
      <xdr:col>3</xdr:col>
      <xdr:colOff>3175</xdr:colOff>
      <xdr:row>37</xdr:row>
      <xdr:rowOff>25451</xdr:rowOff>
    </xdr:to>
    <xdr:sp macro="" textlink="">
      <xdr:nvSpPr>
        <xdr:cNvPr id="70" name="フローチャート : 判断 69"/>
        <xdr:cNvSpPr/>
      </xdr:nvSpPr>
      <xdr:spPr>
        <a:xfrm>
          <a:off x="1968500" y="62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41978</xdr:rowOff>
    </xdr:from>
    <xdr:ext cx="469744" cy="259045"/>
    <xdr:sp macro="" textlink="">
      <xdr:nvSpPr>
        <xdr:cNvPr id="71" name="テキスト ボックス 70"/>
        <xdr:cNvSpPr txBox="1"/>
      </xdr:nvSpPr>
      <xdr:spPr>
        <a:xfrm>
          <a:off x="1784427" y="604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38989</xdr:rowOff>
    </xdr:from>
    <xdr:to>
      <xdr:col>1</xdr:col>
      <xdr:colOff>485775</xdr:colOff>
      <xdr:row>36</xdr:row>
      <xdr:rowOff>140589</xdr:rowOff>
    </xdr:to>
    <xdr:sp macro="" textlink="">
      <xdr:nvSpPr>
        <xdr:cNvPr id="72" name="フローチャート : 判断 71"/>
        <xdr:cNvSpPr/>
      </xdr:nvSpPr>
      <xdr:spPr>
        <a:xfrm>
          <a:off x="1079500" y="621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157116</xdr:rowOff>
    </xdr:from>
    <xdr:ext cx="469744" cy="259045"/>
    <xdr:sp macro="" textlink="">
      <xdr:nvSpPr>
        <xdr:cNvPr id="73" name="テキスト ボックス 72"/>
        <xdr:cNvSpPr txBox="1"/>
      </xdr:nvSpPr>
      <xdr:spPr>
        <a:xfrm>
          <a:off x="895427" y="5986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2413</xdr:rowOff>
    </xdr:from>
    <xdr:to>
      <xdr:col>6</xdr:col>
      <xdr:colOff>561975</xdr:colOff>
      <xdr:row>37</xdr:row>
      <xdr:rowOff>104013</xdr:rowOff>
    </xdr:to>
    <xdr:sp macro="" textlink="">
      <xdr:nvSpPr>
        <xdr:cNvPr id="79" name="円/楕円 78"/>
        <xdr:cNvSpPr/>
      </xdr:nvSpPr>
      <xdr:spPr>
        <a:xfrm>
          <a:off x="45847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88790</xdr:rowOff>
    </xdr:from>
    <xdr:ext cx="469744" cy="259045"/>
    <xdr:sp macro="" textlink="">
      <xdr:nvSpPr>
        <xdr:cNvPr id="80" name="議会費該当値テキスト"/>
        <xdr:cNvSpPr txBox="1"/>
      </xdr:nvSpPr>
      <xdr:spPr>
        <a:xfrm>
          <a:off x="4686300" y="626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3785</xdr:rowOff>
    </xdr:from>
    <xdr:to>
      <xdr:col>5</xdr:col>
      <xdr:colOff>409575</xdr:colOff>
      <xdr:row>37</xdr:row>
      <xdr:rowOff>105385</xdr:rowOff>
    </xdr:to>
    <xdr:sp macro="" textlink="">
      <xdr:nvSpPr>
        <xdr:cNvPr id="81" name="円/楕円 80"/>
        <xdr:cNvSpPr/>
      </xdr:nvSpPr>
      <xdr:spPr>
        <a:xfrm>
          <a:off x="3746500" y="634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96512</xdr:rowOff>
    </xdr:from>
    <xdr:ext cx="469744" cy="259045"/>
    <xdr:sp macro="" textlink="">
      <xdr:nvSpPr>
        <xdr:cNvPr id="82" name="テキスト ボックス 81"/>
        <xdr:cNvSpPr txBox="1"/>
      </xdr:nvSpPr>
      <xdr:spPr>
        <a:xfrm>
          <a:off x="3562427" y="644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168224</xdr:rowOff>
    </xdr:from>
    <xdr:to>
      <xdr:col>4</xdr:col>
      <xdr:colOff>206375</xdr:colOff>
      <xdr:row>37</xdr:row>
      <xdr:rowOff>98374</xdr:rowOff>
    </xdr:to>
    <xdr:sp macro="" textlink="">
      <xdr:nvSpPr>
        <xdr:cNvPr id="83" name="円/楕円 82"/>
        <xdr:cNvSpPr/>
      </xdr:nvSpPr>
      <xdr:spPr>
        <a:xfrm>
          <a:off x="2857500" y="63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89501</xdr:rowOff>
    </xdr:from>
    <xdr:ext cx="469744" cy="259045"/>
    <xdr:sp macro="" textlink="">
      <xdr:nvSpPr>
        <xdr:cNvPr id="84" name="テキスト ボックス 83"/>
        <xdr:cNvSpPr txBox="1"/>
      </xdr:nvSpPr>
      <xdr:spPr>
        <a:xfrm>
          <a:off x="2673427" y="6433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4,459</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160909</xdr:rowOff>
    </xdr:from>
    <xdr:to>
      <xdr:col>3</xdr:col>
      <xdr:colOff>3175</xdr:colOff>
      <xdr:row>37</xdr:row>
      <xdr:rowOff>91059</xdr:rowOff>
    </xdr:to>
    <xdr:sp macro="" textlink="">
      <xdr:nvSpPr>
        <xdr:cNvPr id="85" name="円/楕円 84"/>
        <xdr:cNvSpPr/>
      </xdr:nvSpPr>
      <xdr:spPr>
        <a:xfrm>
          <a:off x="1968500" y="633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82186</xdr:rowOff>
    </xdr:from>
    <xdr:ext cx="469744" cy="259045"/>
    <xdr:sp macro="" textlink="">
      <xdr:nvSpPr>
        <xdr:cNvPr id="86" name="テキスト ボックス 85"/>
        <xdr:cNvSpPr txBox="1"/>
      </xdr:nvSpPr>
      <xdr:spPr>
        <a:xfrm>
          <a:off x="1784427" y="642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102388</xdr:rowOff>
    </xdr:from>
    <xdr:to>
      <xdr:col>1</xdr:col>
      <xdr:colOff>485775</xdr:colOff>
      <xdr:row>37</xdr:row>
      <xdr:rowOff>32538</xdr:rowOff>
    </xdr:to>
    <xdr:sp macro="" textlink="">
      <xdr:nvSpPr>
        <xdr:cNvPr id="87" name="円/楕円 86"/>
        <xdr:cNvSpPr/>
      </xdr:nvSpPr>
      <xdr:spPr>
        <a:xfrm>
          <a:off x="1079500" y="627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23665</xdr:rowOff>
    </xdr:from>
    <xdr:ext cx="469744" cy="259045"/>
    <xdr:sp macro="" textlink="">
      <xdr:nvSpPr>
        <xdr:cNvPr id="88" name="テキスト ボックス 87"/>
        <xdr:cNvSpPr txBox="1"/>
      </xdr:nvSpPr>
      <xdr:spPr>
        <a:xfrm>
          <a:off x="895427" y="636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54</xdr:row>
      <xdr:rowOff>68550</xdr:rowOff>
    </xdr:from>
    <xdr:to>
      <xdr:col>6</xdr:col>
      <xdr:colOff>510540</xdr:colOff>
      <xdr:row>59</xdr:row>
      <xdr:rowOff>39454</xdr:rowOff>
    </xdr:to>
    <xdr:cxnSp macro="">
      <xdr:nvCxnSpPr>
        <xdr:cNvPr id="114" name="直線コネクタ 113"/>
        <xdr:cNvCxnSpPr/>
      </xdr:nvCxnSpPr>
      <xdr:spPr>
        <a:xfrm flipV="1">
          <a:off x="4633595" y="9326850"/>
          <a:ext cx="1270" cy="828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43281</xdr:rowOff>
    </xdr:from>
    <xdr:ext cx="534377" cy="259045"/>
    <xdr:sp macro="" textlink="">
      <xdr:nvSpPr>
        <xdr:cNvPr id="115" name="総務費最小値テキスト"/>
        <xdr:cNvSpPr txBox="1"/>
      </xdr:nvSpPr>
      <xdr:spPr>
        <a:xfrm>
          <a:off x="4686300" y="1015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36,393</a:t>
          </a:r>
          <a:endParaRPr kumimoji="1" lang="ja-JP" altLang="en-US" sz="1000" b="1">
            <a:latin typeface="ＭＳ Ｐゴシック"/>
          </a:endParaRPr>
        </a:p>
      </xdr:txBody>
    </xdr:sp>
    <xdr:clientData/>
  </xdr:oneCellAnchor>
  <xdr:twoCellAnchor>
    <xdr:from>
      <xdr:col>6</xdr:col>
      <xdr:colOff>422275</xdr:colOff>
      <xdr:row>59</xdr:row>
      <xdr:rowOff>39454</xdr:rowOff>
    </xdr:from>
    <xdr:to>
      <xdr:col>6</xdr:col>
      <xdr:colOff>600075</xdr:colOff>
      <xdr:row>59</xdr:row>
      <xdr:rowOff>39454</xdr:rowOff>
    </xdr:to>
    <xdr:cxnSp macro="">
      <xdr:nvCxnSpPr>
        <xdr:cNvPr id="116" name="直線コネクタ 115"/>
        <xdr:cNvCxnSpPr/>
      </xdr:nvCxnSpPr>
      <xdr:spPr>
        <a:xfrm>
          <a:off x="4546600" y="1015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15227</xdr:rowOff>
    </xdr:from>
    <xdr:ext cx="599010" cy="259045"/>
    <xdr:sp macro="" textlink="">
      <xdr:nvSpPr>
        <xdr:cNvPr id="117" name="総務費最大値テキスト"/>
        <xdr:cNvSpPr txBox="1"/>
      </xdr:nvSpPr>
      <xdr:spPr>
        <a:xfrm>
          <a:off x="4686300" y="9102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543,574</a:t>
          </a:r>
          <a:endParaRPr kumimoji="1" lang="ja-JP" altLang="en-US" sz="1000" b="1">
            <a:latin typeface="ＭＳ Ｐゴシック"/>
          </a:endParaRPr>
        </a:p>
      </xdr:txBody>
    </xdr:sp>
    <xdr:clientData/>
  </xdr:oneCellAnchor>
  <xdr:twoCellAnchor>
    <xdr:from>
      <xdr:col>6</xdr:col>
      <xdr:colOff>422275</xdr:colOff>
      <xdr:row>54</xdr:row>
      <xdr:rowOff>68550</xdr:rowOff>
    </xdr:from>
    <xdr:to>
      <xdr:col>6</xdr:col>
      <xdr:colOff>600075</xdr:colOff>
      <xdr:row>54</xdr:row>
      <xdr:rowOff>68550</xdr:rowOff>
    </xdr:to>
    <xdr:cxnSp macro="">
      <xdr:nvCxnSpPr>
        <xdr:cNvPr id="118" name="直線コネクタ 117"/>
        <xdr:cNvCxnSpPr/>
      </xdr:nvCxnSpPr>
      <xdr:spPr>
        <a:xfrm>
          <a:off x="4546600" y="932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100062</xdr:rowOff>
    </xdr:from>
    <xdr:to>
      <xdr:col>6</xdr:col>
      <xdr:colOff>511175</xdr:colOff>
      <xdr:row>58</xdr:row>
      <xdr:rowOff>69030</xdr:rowOff>
    </xdr:to>
    <xdr:cxnSp macro="">
      <xdr:nvCxnSpPr>
        <xdr:cNvPr id="119" name="直線コネクタ 118"/>
        <xdr:cNvCxnSpPr/>
      </xdr:nvCxnSpPr>
      <xdr:spPr>
        <a:xfrm>
          <a:off x="3797300" y="9701262"/>
          <a:ext cx="838200" cy="31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86879</xdr:rowOff>
    </xdr:from>
    <xdr:ext cx="534377" cy="259045"/>
    <xdr:sp macro="" textlink="">
      <xdr:nvSpPr>
        <xdr:cNvPr id="120" name="総務費平均値テキスト"/>
        <xdr:cNvSpPr txBox="1"/>
      </xdr:nvSpPr>
      <xdr:spPr>
        <a:xfrm>
          <a:off x="4686300" y="10030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108452</xdr:rowOff>
    </xdr:from>
    <xdr:to>
      <xdr:col>6</xdr:col>
      <xdr:colOff>561975</xdr:colOff>
      <xdr:row>59</xdr:row>
      <xdr:rowOff>38602</xdr:rowOff>
    </xdr:to>
    <xdr:sp macro="" textlink="">
      <xdr:nvSpPr>
        <xdr:cNvPr id="121" name="フローチャート : 判断 120"/>
        <xdr:cNvSpPr/>
      </xdr:nvSpPr>
      <xdr:spPr>
        <a:xfrm>
          <a:off x="4584700" y="1005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100062</xdr:rowOff>
    </xdr:from>
    <xdr:to>
      <xdr:col>5</xdr:col>
      <xdr:colOff>358775</xdr:colOff>
      <xdr:row>57</xdr:row>
      <xdr:rowOff>11113</xdr:rowOff>
    </xdr:to>
    <xdr:cxnSp macro="">
      <xdr:nvCxnSpPr>
        <xdr:cNvPr id="122" name="直線コネクタ 121"/>
        <xdr:cNvCxnSpPr/>
      </xdr:nvCxnSpPr>
      <xdr:spPr>
        <a:xfrm flipV="1">
          <a:off x="2908300" y="9701262"/>
          <a:ext cx="889000" cy="8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73045</xdr:rowOff>
    </xdr:from>
    <xdr:to>
      <xdr:col>5</xdr:col>
      <xdr:colOff>409575</xdr:colOff>
      <xdr:row>59</xdr:row>
      <xdr:rowOff>3195</xdr:rowOff>
    </xdr:to>
    <xdr:sp macro="" textlink="">
      <xdr:nvSpPr>
        <xdr:cNvPr id="123" name="フローチャート : 判断 122"/>
        <xdr:cNvSpPr/>
      </xdr:nvSpPr>
      <xdr:spPr>
        <a:xfrm>
          <a:off x="3746500" y="1001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165772</xdr:rowOff>
    </xdr:from>
    <xdr:ext cx="534377" cy="259045"/>
    <xdr:sp macro="" textlink="">
      <xdr:nvSpPr>
        <xdr:cNvPr id="124" name="テキスト ボックス 123"/>
        <xdr:cNvSpPr txBox="1"/>
      </xdr:nvSpPr>
      <xdr:spPr>
        <a:xfrm>
          <a:off x="3530111" y="1010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2</xdr:col>
      <xdr:colOff>638175</xdr:colOff>
      <xdr:row>50</xdr:row>
      <xdr:rowOff>122021</xdr:rowOff>
    </xdr:from>
    <xdr:to>
      <xdr:col>4</xdr:col>
      <xdr:colOff>155575</xdr:colOff>
      <xdr:row>57</xdr:row>
      <xdr:rowOff>11113</xdr:rowOff>
    </xdr:to>
    <xdr:cxnSp macro="">
      <xdr:nvCxnSpPr>
        <xdr:cNvPr id="125" name="直線コネクタ 124"/>
        <xdr:cNvCxnSpPr/>
      </xdr:nvCxnSpPr>
      <xdr:spPr>
        <a:xfrm>
          <a:off x="2019300" y="8694521"/>
          <a:ext cx="889000" cy="1089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83735</xdr:rowOff>
    </xdr:from>
    <xdr:to>
      <xdr:col>4</xdr:col>
      <xdr:colOff>206375</xdr:colOff>
      <xdr:row>59</xdr:row>
      <xdr:rowOff>13885</xdr:rowOff>
    </xdr:to>
    <xdr:sp macro="" textlink="">
      <xdr:nvSpPr>
        <xdr:cNvPr id="126" name="フローチャート : 判断 125"/>
        <xdr:cNvSpPr/>
      </xdr:nvSpPr>
      <xdr:spPr>
        <a:xfrm>
          <a:off x="2857500" y="10027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5012</xdr:rowOff>
    </xdr:from>
    <xdr:ext cx="534377" cy="259045"/>
    <xdr:sp macro="" textlink="">
      <xdr:nvSpPr>
        <xdr:cNvPr id="127" name="テキスト ボックス 126"/>
        <xdr:cNvSpPr txBox="1"/>
      </xdr:nvSpPr>
      <xdr:spPr>
        <a:xfrm>
          <a:off x="2641111" y="1012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434975</xdr:colOff>
      <xdr:row>50</xdr:row>
      <xdr:rowOff>122021</xdr:rowOff>
    </xdr:from>
    <xdr:to>
      <xdr:col>2</xdr:col>
      <xdr:colOff>638175</xdr:colOff>
      <xdr:row>58</xdr:row>
      <xdr:rowOff>61426</xdr:rowOff>
    </xdr:to>
    <xdr:cxnSp macro="">
      <xdr:nvCxnSpPr>
        <xdr:cNvPr id="128" name="直線コネクタ 127"/>
        <xdr:cNvCxnSpPr/>
      </xdr:nvCxnSpPr>
      <xdr:spPr>
        <a:xfrm flipV="1">
          <a:off x="1130300" y="8694521"/>
          <a:ext cx="889000" cy="131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39364</xdr:rowOff>
    </xdr:from>
    <xdr:to>
      <xdr:col>3</xdr:col>
      <xdr:colOff>3175</xdr:colOff>
      <xdr:row>58</xdr:row>
      <xdr:rowOff>140964</xdr:rowOff>
    </xdr:to>
    <xdr:sp macro="" textlink="">
      <xdr:nvSpPr>
        <xdr:cNvPr id="129" name="フローチャート : 判断 128"/>
        <xdr:cNvSpPr/>
      </xdr:nvSpPr>
      <xdr:spPr>
        <a:xfrm>
          <a:off x="1968500" y="998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132091</xdr:rowOff>
    </xdr:from>
    <xdr:ext cx="599010" cy="259045"/>
    <xdr:sp macro="" textlink="">
      <xdr:nvSpPr>
        <xdr:cNvPr id="130" name="テキスト ボックス 129"/>
        <xdr:cNvSpPr txBox="1"/>
      </xdr:nvSpPr>
      <xdr:spPr>
        <a:xfrm>
          <a:off x="1719794" y="1007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90601</xdr:rowOff>
    </xdr:from>
    <xdr:to>
      <xdr:col>1</xdr:col>
      <xdr:colOff>485775</xdr:colOff>
      <xdr:row>59</xdr:row>
      <xdr:rowOff>20751</xdr:rowOff>
    </xdr:to>
    <xdr:sp macro="" textlink="">
      <xdr:nvSpPr>
        <xdr:cNvPr id="131" name="フローチャート : 判断 130"/>
        <xdr:cNvSpPr/>
      </xdr:nvSpPr>
      <xdr:spPr>
        <a:xfrm>
          <a:off x="1079500" y="1003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11878</xdr:rowOff>
    </xdr:from>
    <xdr:ext cx="534377" cy="259045"/>
    <xdr:sp macro="" textlink="">
      <xdr:nvSpPr>
        <xdr:cNvPr id="132" name="テキスト ボックス 131"/>
        <xdr:cNvSpPr txBox="1"/>
      </xdr:nvSpPr>
      <xdr:spPr>
        <a:xfrm>
          <a:off x="863111" y="1012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78,958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18230</xdr:rowOff>
    </xdr:from>
    <xdr:to>
      <xdr:col>6</xdr:col>
      <xdr:colOff>561975</xdr:colOff>
      <xdr:row>58</xdr:row>
      <xdr:rowOff>119830</xdr:rowOff>
    </xdr:to>
    <xdr:sp macro="" textlink="">
      <xdr:nvSpPr>
        <xdr:cNvPr id="138" name="円/楕円 137"/>
        <xdr:cNvSpPr/>
      </xdr:nvSpPr>
      <xdr:spPr>
        <a:xfrm>
          <a:off x="4584700" y="996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41107</xdr:rowOff>
    </xdr:from>
    <xdr:ext cx="599010" cy="259045"/>
    <xdr:sp macro="" textlink="">
      <xdr:nvSpPr>
        <xdr:cNvPr id="139" name="総務費該当値テキスト"/>
        <xdr:cNvSpPr txBox="1"/>
      </xdr:nvSpPr>
      <xdr:spPr>
        <a:xfrm>
          <a:off x="4686300" y="9813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123,280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49262</xdr:rowOff>
    </xdr:from>
    <xdr:to>
      <xdr:col>5</xdr:col>
      <xdr:colOff>409575</xdr:colOff>
      <xdr:row>56</xdr:row>
      <xdr:rowOff>150862</xdr:rowOff>
    </xdr:to>
    <xdr:sp macro="" textlink="">
      <xdr:nvSpPr>
        <xdr:cNvPr id="140" name="円/楕円 139"/>
        <xdr:cNvSpPr/>
      </xdr:nvSpPr>
      <xdr:spPr>
        <a:xfrm>
          <a:off x="3746500" y="965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167389</xdr:rowOff>
    </xdr:from>
    <xdr:ext cx="599010" cy="259045"/>
    <xdr:sp macro="" textlink="">
      <xdr:nvSpPr>
        <xdr:cNvPr id="141" name="テキスト ボックス 140"/>
        <xdr:cNvSpPr txBox="1"/>
      </xdr:nvSpPr>
      <xdr:spPr>
        <a:xfrm>
          <a:off x="3497794" y="942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314,275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131763</xdr:rowOff>
    </xdr:from>
    <xdr:to>
      <xdr:col>4</xdr:col>
      <xdr:colOff>206375</xdr:colOff>
      <xdr:row>57</xdr:row>
      <xdr:rowOff>61913</xdr:rowOff>
    </xdr:to>
    <xdr:sp macro="" textlink="">
      <xdr:nvSpPr>
        <xdr:cNvPr id="142" name="円/楕円 141"/>
        <xdr:cNvSpPr/>
      </xdr:nvSpPr>
      <xdr:spPr>
        <a:xfrm>
          <a:off x="2857500" y="973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78440</xdr:rowOff>
    </xdr:from>
    <xdr:ext cx="599010" cy="259045"/>
    <xdr:sp macro="" textlink="">
      <xdr:nvSpPr>
        <xdr:cNvPr id="143" name="テキスト ボックス 142"/>
        <xdr:cNvSpPr txBox="1"/>
      </xdr:nvSpPr>
      <xdr:spPr>
        <a:xfrm>
          <a:off x="2608794" y="950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263,750</a:t>
          </a:r>
          <a:endParaRPr kumimoji="1" lang="ja-JP" altLang="en-US" sz="1000" b="1">
            <a:solidFill>
              <a:srgbClr val="FF0000"/>
            </a:solidFill>
            <a:latin typeface="ＭＳ Ｐゴシック"/>
          </a:endParaRPr>
        </a:p>
      </xdr:txBody>
    </xdr:sp>
    <xdr:clientData/>
  </xdr:oneCellAnchor>
  <xdr:twoCellAnchor>
    <xdr:from>
      <xdr:col>2</xdr:col>
      <xdr:colOff>587375</xdr:colOff>
      <xdr:row>50</xdr:row>
      <xdr:rowOff>71221</xdr:rowOff>
    </xdr:from>
    <xdr:to>
      <xdr:col>3</xdr:col>
      <xdr:colOff>3175</xdr:colOff>
      <xdr:row>51</xdr:row>
      <xdr:rowOff>1371</xdr:rowOff>
    </xdr:to>
    <xdr:sp macro="" textlink="">
      <xdr:nvSpPr>
        <xdr:cNvPr id="144" name="円/楕円 143"/>
        <xdr:cNvSpPr/>
      </xdr:nvSpPr>
      <xdr:spPr>
        <a:xfrm>
          <a:off x="1968500" y="8643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49</xdr:row>
      <xdr:rowOff>17898</xdr:rowOff>
    </xdr:from>
    <xdr:ext cx="599010" cy="259045"/>
    <xdr:sp macro="" textlink="">
      <xdr:nvSpPr>
        <xdr:cNvPr id="145" name="テキスト ボックス 144"/>
        <xdr:cNvSpPr txBox="1"/>
      </xdr:nvSpPr>
      <xdr:spPr>
        <a:xfrm>
          <a:off x="1719794" y="841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930,827</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10626</xdr:rowOff>
    </xdr:from>
    <xdr:to>
      <xdr:col>1</xdr:col>
      <xdr:colOff>485775</xdr:colOff>
      <xdr:row>58</xdr:row>
      <xdr:rowOff>112226</xdr:rowOff>
    </xdr:to>
    <xdr:sp macro="" textlink="">
      <xdr:nvSpPr>
        <xdr:cNvPr id="146" name="円/楕円 145"/>
        <xdr:cNvSpPr/>
      </xdr:nvSpPr>
      <xdr:spPr>
        <a:xfrm>
          <a:off x="1079500" y="9954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128753</xdr:rowOff>
    </xdr:from>
    <xdr:ext cx="599010" cy="259045"/>
    <xdr:sp macro="" textlink="">
      <xdr:nvSpPr>
        <xdr:cNvPr id="147" name="テキスト ボックス 146"/>
        <xdr:cNvSpPr txBox="1"/>
      </xdr:nvSpPr>
      <xdr:spPr>
        <a:xfrm>
          <a:off x="830794" y="972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127,937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140,448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8" name="テキスト ボックス 157"/>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73</xdr:row>
      <xdr:rowOff>73178</xdr:rowOff>
    </xdr:from>
    <xdr:to>
      <xdr:col>6</xdr:col>
      <xdr:colOff>510540</xdr:colOff>
      <xdr:row>78</xdr:row>
      <xdr:rowOff>61500</xdr:rowOff>
    </xdr:to>
    <xdr:cxnSp macro="">
      <xdr:nvCxnSpPr>
        <xdr:cNvPr id="170" name="直線コネクタ 169"/>
        <xdr:cNvCxnSpPr/>
      </xdr:nvCxnSpPr>
      <xdr:spPr>
        <a:xfrm flipV="1">
          <a:off x="4633595" y="12589028"/>
          <a:ext cx="1270" cy="845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65327</xdr:rowOff>
    </xdr:from>
    <xdr:ext cx="599010" cy="259045"/>
    <xdr:sp macro="" textlink="">
      <xdr:nvSpPr>
        <xdr:cNvPr id="171" name="民生費最小値テキスト"/>
        <xdr:cNvSpPr txBox="1"/>
      </xdr:nvSpPr>
      <xdr:spPr>
        <a:xfrm>
          <a:off x="4686300" y="13438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117,104</a:t>
          </a:r>
          <a:endParaRPr kumimoji="1" lang="ja-JP" altLang="en-US" sz="1000" b="1">
            <a:latin typeface="ＭＳ Ｐゴシック"/>
          </a:endParaRPr>
        </a:p>
      </xdr:txBody>
    </xdr:sp>
    <xdr:clientData/>
  </xdr:oneCellAnchor>
  <xdr:twoCellAnchor>
    <xdr:from>
      <xdr:col>6</xdr:col>
      <xdr:colOff>422275</xdr:colOff>
      <xdr:row>78</xdr:row>
      <xdr:rowOff>61500</xdr:rowOff>
    </xdr:from>
    <xdr:to>
      <xdr:col>6</xdr:col>
      <xdr:colOff>600075</xdr:colOff>
      <xdr:row>78</xdr:row>
      <xdr:rowOff>61500</xdr:rowOff>
    </xdr:to>
    <xdr:cxnSp macro="">
      <xdr:nvCxnSpPr>
        <xdr:cNvPr id="172" name="直線コネクタ 171"/>
        <xdr:cNvCxnSpPr/>
      </xdr:nvCxnSpPr>
      <xdr:spPr>
        <a:xfrm>
          <a:off x="4546600" y="1343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72</xdr:row>
      <xdr:rowOff>19855</xdr:rowOff>
    </xdr:from>
    <xdr:ext cx="599010" cy="259045"/>
    <xdr:sp macro="" textlink="">
      <xdr:nvSpPr>
        <xdr:cNvPr id="173" name="民生費最大値テキスト"/>
        <xdr:cNvSpPr txBox="1"/>
      </xdr:nvSpPr>
      <xdr:spPr>
        <a:xfrm>
          <a:off x="4686300" y="1236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302,050</a:t>
          </a:r>
          <a:endParaRPr kumimoji="1" lang="ja-JP" altLang="en-US" sz="1000" b="1">
            <a:latin typeface="ＭＳ Ｐゴシック"/>
          </a:endParaRPr>
        </a:p>
      </xdr:txBody>
    </xdr:sp>
    <xdr:clientData/>
  </xdr:oneCellAnchor>
  <xdr:twoCellAnchor>
    <xdr:from>
      <xdr:col>6</xdr:col>
      <xdr:colOff>422275</xdr:colOff>
      <xdr:row>73</xdr:row>
      <xdr:rowOff>73178</xdr:rowOff>
    </xdr:from>
    <xdr:to>
      <xdr:col>6</xdr:col>
      <xdr:colOff>600075</xdr:colOff>
      <xdr:row>73</xdr:row>
      <xdr:rowOff>73178</xdr:rowOff>
    </xdr:to>
    <xdr:cxnSp macro="">
      <xdr:nvCxnSpPr>
        <xdr:cNvPr id="174" name="直線コネクタ 173"/>
        <xdr:cNvCxnSpPr/>
      </xdr:nvCxnSpPr>
      <xdr:spPr>
        <a:xfrm>
          <a:off x="4546600" y="1258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3226</xdr:rowOff>
    </xdr:from>
    <xdr:to>
      <xdr:col>6</xdr:col>
      <xdr:colOff>511175</xdr:colOff>
      <xdr:row>78</xdr:row>
      <xdr:rowOff>6041</xdr:rowOff>
    </xdr:to>
    <xdr:cxnSp macro="">
      <xdr:nvCxnSpPr>
        <xdr:cNvPr id="175" name="直線コネクタ 174"/>
        <xdr:cNvCxnSpPr/>
      </xdr:nvCxnSpPr>
      <xdr:spPr>
        <a:xfrm>
          <a:off x="3797300" y="13376326"/>
          <a:ext cx="838200" cy="2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110031</xdr:rowOff>
    </xdr:from>
    <xdr:ext cx="599010" cy="259045"/>
    <xdr:sp macro="" textlink="">
      <xdr:nvSpPr>
        <xdr:cNvPr id="176" name="民生費平均値テキスト"/>
        <xdr:cNvSpPr txBox="1"/>
      </xdr:nvSpPr>
      <xdr:spPr>
        <a:xfrm>
          <a:off x="4686300" y="129687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87153</xdr:rowOff>
    </xdr:from>
    <xdr:to>
      <xdr:col>6</xdr:col>
      <xdr:colOff>561975</xdr:colOff>
      <xdr:row>77</xdr:row>
      <xdr:rowOff>17303</xdr:rowOff>
    </xdr:to>
    <xdr:sp macro="" textlink="">
      <xdr:nvSpPr>
        <xdr:cNvPr id="177" name="フローチャート : 判断 176"/>
        <xdr:cNvSpPr/>
      </xdr:nvSpPr>
      <xdr:spPr>
        <a:xfrm>
          <a:off x="45847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156909</xdr:rowOff>
    </xdr:from>
    <xdr:to>
      <xdr:col>5</xdr:col>
      <xdr:colOff>358775</xdr:colOff>
      <xdr:row>78</xdr:row>
      <xdr:rowOff>3226</xdr:rowOff>
    </xdr:to>
    <xdr:cxnSp macro="">
      <xdr:nvCxnSpPr>
        <xdr:cNvPr id="178" name="直線コネクタ 177"/>
        <xdr:cNvCxnSpPr/>
      </xdr:nvCxnSpPr>
      <xdr:spPr>
        <a:xfrm>
          <a:off x="2908300" y="12329859"/>
          <a:ext cx="889000" cy="10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153064</xdr:rowOff>
    </xdr:from>
    <xdr:to>
      <xdr:col>5</xdr:col>
      <xdr:colOff>409575</xdr:colOff>
      <xdr:row>77</xdr:row>
      <xdr:rowOff>83214</xdr:rowOff>
    </xdr:to>
    <xdr:sp macro="" textlink="">
      <xdr:nvSpPr>
        <xdr:cNvPr id="179" name="フローチャート : 判断 178"/>
        <xdr:cNvSpPr/>
      </xdr:nvSpPr>
      <xdr:spPr>
        <a:xfrm>
          <a:off x="3746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99741</xdr:rowOff>
    </xdr:from>
    <xdr:ext cx="599010" cy="259045"/>
    <xdr:sp macro="" textlink="">
      <xdr:nvSpPr>
        <xdr:cNvPr id="180" name="テキスト ボックス 179"/>
        <xdr:cNvSpPr txBox="1"/>
      </xdr:nvSpPr>
      <xdr:spPr>
        <a:xfrm>
          <a:off x="3497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156909</xdr:rowOff>
    </xdr:from>
    <xdr:to>
      <xdr:col>4</xdr:col>
      <xdr:colOff>155575</xdr:colOff>
      <xdr:row>73</xdr:row>
      <xdr:rowOff>41859</xdr:rowOff>
    </xdr:to>
    <xdr:cxnSp macro="">
      <xdr:nvCxnSpPr>
        <xdr:cNvPr id="181" name="直線コネクタ 180"/>
        <xdr:cNvCxnSpPr/>
      </xdr:nvCxnSpPr>
      <xdr:spPr>
        <a:xfrm flipV="1">
          <a:off x="2019300" y="12329859"/>
          <a:ext cx="889000" cy="227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169326</xdr:rowOff>
    </xdr:from>
    <xdr:to>
      <xdr:col>4</xdr:col>
      <xdr:colOff>206375</xdr:colOff>
      <xdr:row>77</xdr:row>
      <xdr:rowOff>99476</xdr:rowOff>
    </xdr:to>
    <xdr:sp macro="" textlink="">
      <xdr:nvSpPr>
        <xdr:cNvPr id="182" name="フローチャート : 判断 181"/>
        <xdr:cNvSpPr/>
      </xdr:nvSpPr>
      <xdr:spPr>
        <a:xfrm>
          <a:off x="2857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90603</xdr:rowOff>
    </xdr:from>
    <xdr:ext cx="599010" cy="259045"/>
    <xdr:sp macro="" textlink="">
      <xdr:nvSpPr>
        <xdr:cNvPr id="183" name="テキスト ボックス 182"/>
        <xdr:cNvSpPr txBox="1"/>
      </xdr:nvSpPr>
      <xdr:spPr>
        <a:xfrm>
          <a:off x="2608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434975</xdr:colOff>
      <xdr:row>73</xdr:row>
      <xdr:rowOff>41859</xdr:rowOff>
    </xdr:from>
    <xdr:to>
      <xdr:col>2</xdr:col>
      <xdr:colOff>638175</xdr:colOff>
      <xdr:row>73</xdr:row>
      <xdr:rowOff>85764</xdr:rowOff>
    </xdr:to>
    <xdr:cxnSp macro="">
      <xdr:nvCxnSpPr>
        <xdr:cNvPr id="184" name="直線コネクタ 183"/>
        <xdr:cNvCxnSpPr/>
      </xdr:nvCxnSpPr>
      <xdr:spPr>
        <a:xfrm flipV="1">
          <a:off x="1130300" y="12557709"/>
          <a:ext cx="889000" cy="4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9968</xdr:rowOff>
    </xdr:from>
    <xdr:to>
      <xdr:col>3</xdr:col>
      <xdr:colOff>3175</xdr:colOff>
      <xdr:row>77</xdr:row>
      <xdr:rowOff>111568</xdr:rowOff>
    </xdr:to>
    <xdr:sp macro="" textlink="">
      <xdr:nvSpPr>
        <xdr:cNvPr id="185" name="フローチャート : 判断 184"/>
        <xdr:cNvSpPr/>
      </xdr:nvSpPr>
      <xdr:spPr>
        <a:xfrm>
          <a:off x="1968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102695</xdr:rowOff>
    </xdr:from>
    <xdr:ext cx="599010" cy="259045"/>
    <xdr:sp macro="" textlink="">
      <xdr:nvSpPr>
        <xdr:cNvPr id="186" name="テキスト ボックス 185"/>
        <xdr:cNvSpPr txBox="1"/>
      </xdr:nvSpPr>
      <xdr:spPr>
        <a:xfrm>
          <a:off x="1719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1195</xdr:rowOff>
    </xdr:from>
    <xdr:to>
      <xdr:col>1</xdr:col>
      <xdr:colOff>485775</xdr:colOff>
      <xdr:row>77</xdr:row>
      <xdr:rowOff>102795</xdr:rowOff>
    </xdr:to>
    <xdr:sp macro="" textlink="">
      <xdr:nvSpPr>
        <xdr:cNvPr id="187" name="フローチャート : 判断 186"/>
        <xdr:cNvSpPr/>
      </xdr:nvSpPr>
      <xdr:spPr>
        <a:xfrm>
          <a:off x="1079500" y="1320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93922</xdr:rowOff>
    </xdr:from>
    <xdr:ext cx="599010" cy="259045"/>
    <xdr:sp macro="" textlink="">
      <xdr:nvSpPr>
        <xdr:cNvPr id="188" name="テキスト ボックス 187"/>
        <xdr:cNvSpPr txBox="1"/>
      </xdr:nvSpPr>
      <xdr:spPr>
        <a:xfrm>
          <a:off x="830794" y="13295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156,683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126691</xdr:rowOff>
    </xdr:from>
    <xdr:to>
      <xdr:col>6</xdr:col>
      <xdr:colOff>561975</xdr:colOff>
      <xdr:row>78</xdr:row>
      <xdr:rowOff>56841</xdr:rowOff>
    </xdr:to>
    <xdr:sp macro="" textlink="">
      <xdr:nvSpPr>
        <xdr:cNvPr id="194" name="円/楕円 193"/>
        <xdr:cNvSpPr/>
      </xdr:nvSpPr>
      <xdr:spPr>
        <a:xfrm>
          <a:off x="4584700" y="1332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41618</xdr:rowOff>
    </xdr:from>
    <xdr:ext cx="599010" cy="259045"/>
    <xdr:sp macro="" textlink="">
      <xdr:nvSpPr>
        <xdr:cNvPr id="195" name="民生費該当値テキスト"/>
        <xdr:cNvSpPr txBox="1"/>
      </xdr:nvSpPr>
      <xdr:spPr>
        <a:xfrm>
          <a:off x="4686300" y="132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129,234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123876</xdr:rowOff>
    </xdr:from>
    <xdr:to>
      <xdr:col>5</xdr:col>
      <xdr:colOff>409575</xdr:colOff>
      <xdr:row>78</xdr:row>
      <xdr:rowOff>54026</xdr:rowOff>
    </xdr:to>
    <xdr:sp macro="" textlink="">
      <xdr:nvSpPr>
        <xdr:cNvPr id="196" name="円/楕円 195"/>
        <xdr:cNvSpPr/>
      </xdr:nvSpPr>
      <xdr:spPr>
        <a:xfrm>
          <a:off x="3746500" y="1332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45153</xdr:rowOff>
    </xdr:from>
    <xdr:ext cx="599010" cy="259045"/>
    <xdr:sp macro="" textlink="">
      <xdr:nvSpPr>
        <xdr:cNvPr id="197" name="テキスト ボックス 196"/>
        <xdr:cNvSpPr txBox="1"/>
      </xdr:nvSpPr>
      <xdr:spPr>
        <a:xfrm>
          <a:off x="3497794" y="13418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129,850</a:t>
          </a:r>
          <a:endParaRPr kumimoji="1" lang="ja-JP" altLang="en-US" sz="1000" b="1">
            <a:solidFill>
              <a:srgbClr val="FF0000"/>
            </a:solidFill>
            <a:latin typeface="ＭＳ Ｐゴシック"/>
          </a:endParaRPr>
        </a:p>
      </xdr:txBody>
    </xdr:sp>
    <xdr:clientData/>
  </xdr:oneCellAnchor>
  <xdr:twoCellAnchor>
    <xdr:from>
      <xdr:col>4</xdr:col>
      <xdr:colOff>104775</xdr:colOff>
      <xdr:row>71</xdr:row>
      <xdr:rowOff>106109</xdr:rowOff>
    </xdr:from>
    <xdr:to>
      <xdr:col>4</xdr:col>
      <xdr:colOff>206375</xdr:colOff>
      <xdr:row>72</xdr:row>
      <xdr:rowOff>36259</xdr:rowOff>
    </xdr:to>
    <xdr:sp macro="" textlink="">
      <xdr:nvSpPr>
        <xdr:cNvPr id="198" name="円/楕円 197"/>
        <xdr:cNvSpPr/>
      </xdr:nvSpPr>
      <xdr:spPr>
        <a:xfrm>
          <a:off x="2857500" y="12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70</xdr:row>
      <xdr:rowOff>52786</xdr:rowOff>
    </xdr:from>
    <xdr:ext cx="599010" cy="259045"/>
    <xdr:sp macro="" textlink="">
      <xdr:nvSpPr>
        <xdr:cNvPr id="199" name="テキスト ボックス 198"/>
        <xdr:cNvSpPr txBox="1"/>
      </xdr:nvSpPr>
      <xdr:spPr>
        <a:xfrm>
          <a:off x="2608794" y="12054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358,736</a:t>
          </a:r>
          <a:endParaRPr kumimoji="1" lang="ja-JP" altLang="en-US" sz="1000" b="1">
            <a:solidFill>
              <a:srgbClr val="FF0000"/>
            </a:solidFill>
            <a:latin typeface="ＭＳ Ｐゴシック"/>
          </a:endParaRPr>
        </a:p>
      </xdr:txBody>
    </xdr:sp>
    <xdr:clientData/>
  </xdr:oneCellAnchor>
  <xdr:twoCellAnchor>
    <xdr:from>
      <xdr:col>2</xdr:col>
      <xdr:colOff>587375</xdr:colOff>
      <xdr:row>72</xdr:row>
      <xdr:rowOff>162509</xdr:rowOff>
    </xdr:from>
    <xdr:to>
      <xdr:col>3</xdr:col>
      <xdr:colOff>3175</xdr:colOff>
      <xdr:row>73</xdr:row>
      <xdr:rowOff>92659</xdr:rowOff>
    </xdr:to>
    <xdr:sp macro="" textlink="">
      <xdr:nvSpPr>
        <xdr:cNvPr id="200" name="円/楕円 199"/>
        <xdr:cNvSpPr/>
      </xdr:nvSpPr>
      <xdr:spPr>
        <a:xfrm>
          <a:off x="1968500" y="125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71</xdr:row>
      <xdr:rowOff>109186</xdr:rowOff>
    </xdr:from>
    <xdr:ext cx="599010" cy="259045"/>
    <xdr:sp macro="" textlink="">
      <xdr:nvSpPr>
        <xdr:cNvPr id="201" name="テキスト ボックス 200"/>
        <xdr:cNvSpPr txBox="1"/>
      </xdr:nvSpPr>
      <xdr:spPr>
        <a:xfrm>
          <a:off x="1719794" y="12282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308,900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34964</xdr:rowOff>
    </xdr:from>
    <xdr:to>
      <xdr:col>1</xdr:col>
      <xdr:colOff>485775</xdr:colOff>
      <xdr:row>73</xdr:row>
      <xdr:rowOff>136564</xdr:rowOff>
    </xdr:to>
    <xdr:sp macro="" textlink="">
      <xdr:nvSpPr>
        <xdr:cNvPr id="202" name="円/楕円 201"/>
        <xdr:cNvSpPr/>
      </xdr:nvSpPr>
      <xdr:spPr>
        <a:xfrm>
          <a:off x="1079500" y="125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71</xdr:row>
      <xdr:rowOff>153091</xdr:rowOff>
    </xdr:from>
    <xdr:ext cx="599010" cy="259045"/>
    <xdr:sp macro="" textlink="">
      <xdr:nvSpPr>
        <xdr:cNvPr id="203" name="テキスト ボックス 202"/>
        <xdr:cNvSpPr txBox="1"/>
      </xdr:nvSpPr>
      <xdr:spPr>
        <a:xfrm>
          <a:off x="830794" y="123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299,297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5" name="テキスト ボックス 214"/>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46027</xdr:rowOff>
    </xdr:from>
    <xdr:to>
      <xdr:col>6</xdr:col>
      <xdr:colOff>510540</xdr:colOff>
      <xdr:row>98</xdr:row>
      <xdr:rowOff>47200</xdr:rowOff>
    </xdr:to>
    <xdr:cxnSp macro="">
      <xdr:nvCxnSpPr>
        <xdr:cNvPr id="227" name="直線コネクタ 226"/>
        <xdr:cNvCxnSpPr/>
      </xdr:nvCxnSpPr>
      <xdr:spPr>
        <a:xfrm flipV="1">
          <a:off x="4633595" y="15647977"/>
          <a:ext cx="1270" cy="1201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51027</xdr:rowOff>
    </xdr:from>
    <xdr:ext cx="534377" cy="259045"/>
    <xdr:sp macro="" textlink="">
      <xdr:nvSpPr>
        <xdr:cNvPr id="228" name="衛生費最小値テキスト"/>
        <xdr:cNvSpPr txBox="1"/>
      </xdr:nvSpPr>
      <xdr:spPr>
        <a:xfrm>
          <a:off x="4686300" y="1685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22,139</a:t>
          </a:r>
          <a:endParaRPr kumimoji="1" lang="ja-JP" altLang="en-US" sz="1000" b="1">
            <a:latin typeface="ＭＳ Ｐゴシック"/>
          </a:endParaRPr>
        </a:p>
      </xdr:txBody>
    </xdr:sp>
    <xdr:clientData/>
  </xdr:oneCellAnchor>
  <xdr:twoCellAnchor>
    <xdr:from>
      <xdr:col>6</xdr:col>
      <xdr:colOff>422275</xdr:colOff>
      <xdr:row>98</xdr:row>
      <xdr:rowOff>47200</xdr:rowOff>
    </xdr:from>
    <xdr:to>
      <xdr:col>6</xdr:col>
      <xdr:colOff>600075</xdr:colOff>
      <xdr:row>98</xdr:row>
      <xdr:rowOff>47200</xdr:rowOff>
    </xdr:to>
    <xdr:cxnSp macro="">
      <xdr:nvCxnSpPr>
        <xdr:cNvPr id="229" name="直線コネクタ 228"/>
        <xdr:cNvCxnSpPr/>
      </xdr:nvCxnSpPr>
      <xdr:spPr>
        <a:xfrm>
          <a:off x="4546600" y="168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164154</xdr:rowOff>
    </xdr:from>
    <xdr:ext cx="599010" cy="259045"/>
    <xdr:sp macro="" textlink="">
      <xdr:nvSpPr>
        <xdr:cNvPr id="230" name="衛生費最大値テキスト"/>
        <xdr:cNvSpPr txBox="1"/>
      </xdr:nvSpPr>
      <xdr:spPr>
        <a:xfrm>
          <a:off x="4686300" y="15423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179,793</a:t>
          </a:r>
          <a:endParaRPr kumimoji="1" lang="ja-JP" altLang="en-US" sz="1000" b="1">
            <a:latin typeface="ＭＳ Ｐゴシック"/>
          </a:endParaRPr>
        </a:p>
      </xdr:txBody>
    </xdr:sp>
    <xdr:clientData/>
  </xdr:oneCellAnchor>
  <xdr:twoCellAnchor>
    <xdr:from>
      <xdr:col>6</xdr:col>
      <xdr:colOff>422275</xdr:colOff>
      <xdr:row>91</xdr:row>
      <xdr:rowOff>46027</xdr:rowOff>
    </xdr:from>
    <xdr:to>
      <xdr:col>6</xdr:col>
      <xdr:colOff>600075</xdr:colOff>
      <xdr:row>91</xdr:row>
      <xdr:rowOff>46027</xdr:rowOff>
    </xdr:to>
    <xdr:cxnSp macro="">
      <xdr:nvCxnSpPr>
        <xdr:cNvPr id="231" name="直線コネクタ 230"/>
        <xdr:cNvCxnSpPr/>
      </xdr:nvCxnSpPr>
      <xdr:spPr>
        <a:xfrm>
          <a:off x="4546600" y="156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125185</xdr:rowOff>
    </xdr:from>
    <xdr:to>
      <xdr:col>6</xdr:col>
      <xdr:colOff>511175</xdr:colOff>
      <xdr:row>97</xdr:row>
      <xdr:rowOff>105829</xdr:rowOff>
    </xdr:to>
    <xdr:cxnSp macro="">
      <xdr:nvCxnSpPr>
        <xdr:cNvPr id="232" name="直線コネクタ 231"/>
        <xdr:cNvCxnSpPr/>
      </xdr:nvCxnSpPr>
      <xdr:spPr>
        <a:xfrm flipV="1">
          <a:off x="3797300" y="16584385"/>
          <a:ext cx="838200" cy="15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117527</xdr:rowOff>
    </xdr:from>
    <xdr:ext cx="534377" cy="259045"/>
    <xdr:sp macro="" textlink="">
      <xdr:nvSpPr>
        <xdr:cNvPr id="233" name="衛生費平均値テキスト"/>
        <xdr:cNvSpPr txBox="1"/>
      </xdr:nvSpPr>
      <xdr:spPr>
        <a:xfrm>
          <a:off x="4686300" y="165767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139100</xdr:rowOff>
    </xdr:from>
    <xdr:to>
      <xdr:col>6</xdr:col>
      <xdr:colOff>561975</xdr:colOff>
      <xdr:row>97</xdr:row>
      <xdr:rowOff>69250</xdr:rowOff>
    </xdr:to>
    <xdr:sp macro="" textlink="">
      <xdr:nvSpPr>
        <xdr:cNvPr id="234" name="フローチャート : 判断 233"/>
        <xdr:cNvSpPr/>
      </xdr:nvSpPr>
      <xdr:spPr>
        <a:xfrm>
          <a:off x="45847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105829</xdr:rowOff>
    </xdr:from>
    <xdr:to>
      <xdr:col>5</xdr:col>
      <xdr:colOff>358775</xdr:colOff>
      <xdr:row>98</xdr:row>
      <xdr:rowOff>1122</xdr:rowOff>
    </xdr:to>
    <xdr:cxnSp macro="">
      <xdr:nvCxnSpPr>
        <xdr:cNvPr id="235" name="直線コネクタ 234"/>
        <xdr:cNvCxnSpPr/>
      </xdr:nvCxnSpPr>
      <xdr:spPr>
        <a:xfrm flipV="1">
          <a:off x="2908300" y="16736479"/>
          <a:ext cx="889000" cy="66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125895</xdr:rowOff>
    </xdr:from>
    <xdr:to>
      <xdr:col>5</xdr:col>
      <xdr:colOff>409575</xdr:colOff>
      <xdr:row>97</xdr:row>
      <xdr:rowOff>56045</xdr:rowOff>
    </xdr:to>
    <xdr:sp macro="" textlink="">
      <xdr:nvSpPr>
        <xdr:cNvPr id="236" name="フローチャート : 判断 235"/>
        <xdr:cNvSpPr/>
      </xdr:nvSpPr>
      <xdr:spPr>
        <a:xfrm>
          <a:off x="3746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72572</xdr:rowOff>
    </xdr:from>
    <xdr:ext cx="534377" cy="259045"/>
    <xdr:sp macro="" textlink="">
      <xdr:nvSpPr>
        <xdr:cNvPr id="237" name="テキスト ボックス 236"/>
        <xdr:cNvSpPr txBox="1"/>
      </xdr:nvSpPr>
      <xdr:spPr>
        <a:xfrm>
          <a:off x="3530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1122</xdr:rowOff>
    </xdr:from>
    <xdr:to>
      <xdr:col>4</xdr:col>
      <xdr:colOff>155575</xdr:colOff>
      <xdr:row>98</xdr:row>
      <xdr:rowOff>29332</xdr:rowOff>
    </xdr:to>
    <xdr:cxnSp macro="">
      <xdr:nvCxnSpPr>
        <xdr:cNvPr id="238" name="直線コネクタ 237"/>
        <xdr:cNvCxnSpPr/>
      </xdr:nvCxnSpPr>
      <xdr:spPr>
        <a:xfrm flipV="1">
          <a:off x="2019300" y="16803222"/>
          <a:ext cx="889000" cy="2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151704</xdr:rowOff>
    </xdr:from>
    <xdr:to>
      <xdr:col>4</xdr:col>
      <xdr:colOff>206375</xdr:colOff>
      <xdr:row>97</xdr:row>
      <xdr:rowOff>81854</xdr:rowOff>
    </xdr:to>
    <xdr:sp macro="" textlink="">
      <xdr:nvSpPr>
        <xdr:cNvPr id="239" name="フローチャート : 判断 238"/>
        <xdr:cNvSpPr/>
      </xdr:nvSpPr>
      <xdr:spPr>
        <a:xfrm>
          <a:off x="2857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98381</xdr:rowOff>
    </xdr:from>
    <xdr:ext cx="534377" cy="259045"/>
    <xdr:sp macro="" textlink="">
      <xdr:nvSpPr>
        <xdr:cNvPr id="240" name="テキスト ボックス 239"/>
        <xdr:cNvSpPr txBox="1"/>
      </xdr:nvSpPr>
      <xdr:spPr>
        <a:xfrm>
          <a:off x="2641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141993</xdr:rowOff>
    </xdr:from>
    <xdr:to>
      <xdr:col>2</xdr:col>
      <xdr:colOff>638175</xdr:colOff>
      <xdr:row>98</xdr:row>
      <xdr:rowOff>29332</xdr:rowOff>
    </xdr:to>
    <xdr:cxnSp macro="">
      <xdr:nvCxnSpPr>
        <xdr:cNvPr id="241" name="直線コネクタ 240"/>
        <xdr:cNvCxnSpPr/>
      </xdr:nvCxnSpPr>
      <xdr:spPr>
        <a:xfrm>
          <a:off x="1130300" y="16772643"/>
          <a:ext cx="889000" cy="5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155635</xdr:rowOff>
    </xdr:from>
    <xdr:to>
      <xdr:col>3</xdr:col>
      <xdr:colOff>3175</xdr:colOff>
      <xdr:row>97</xdr:row>
      <xdr:rowOff>85785</xdr:rowOff>
    </xdr:to>
    <xdr:sp macro="" textlink="">
      <xdr:nvSpPr>
        <xdr:cNvPr id="242" name="フローチャート : 判断 241"/>
        <xdr:cNvSpPr/>
      </xdr:nvSpPr>
      <xdr:spPr>
        <a:xfrm>
          <a:off x="1968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102312</xdr:rowOff>
    </xdr:from>
    <xdr:ext cx="534377" cy="259045"/>
    <xdr:sp macro="" textlink="">
      <xdr:nvSpPr>
        <xdr:cNvPr id="243" name="テキスト ボックス 242"/>
        <xdr:cNvSpPr txBox="1"/>
      </xdr:nvSpPr>
      <xdr:spPr>
        <a:xfrm>
          <a:off x="1752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154791</xdr:rowOff>
    </xdr:from>
    <xdr:to>
      <xdr:col>1</xdr:col>
      <xdr:colOff>485775</xdr:colOff>
      <xdr:row>97</xdr:row>
      <xdr:rowOff>84941</xdr:rowOff>
    </xdr:to>
    <xdr:sp macro="" textlink="">
      <xdr:nvSpPr>
        <xdr:cNvPr id="244" name="フローチャート : 判断 243"/>
        <xdr:cNvSpPr/>
      </xdr:nvSpPr>
      <xdr:spPr>
        <a:xfrm>
          <a:off x="1079500" y="16613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101468</xdr:rowOff>
    </xdr:from>
    <xdr:ext cx="534377" cy="259045"/>
    <xdr:sp macro="" textlink="">
      <xdr:nvSpPr>
        <xdr:cNvPr id="245" name="テキスト ボックス 244"/>
        <xdr:cNvSpPr txBox="1"/>
      </xdr:nvSpPr>
      <xdr:spPr>
        <a:xfrm>
          <a:off x="863111" y="1638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46,353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74385</xdr:rowOff>
    </xdr:from>
    <xdr:to>
      <xdr:col>6</xdr:col>
      <xdr:colOff>561975</xdr:colOff>
      <xdr:row>97</xdr:row>
      <xdr:rowOff>4535</xdr:rowOff>
    </xdr:to>
    <xdr:sp macro="" textlink="">
      <xdr:nvSpPr>
        <xdr:cNvPr id="251" name="円/楕円 250"/>
        <xdr:cNvSpPr/>
      </xdr:nvSpPr>
      <xdr:spPr>
        <a:xfrm>
          <a:off x="4584700" y="1653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97262</xdr:rowOff>
    </xdr:from>
    <xdr:ext cx="534377" cy="259045"/>
    <xdr:sp macro="" textlink="">
      <xdr:nvSpPr>
        <xdr:cNvPr id="252" name="衛生費該当値テキスト"/>
        <xdr:cNvSpPr txBox="1"/>
      </xdr:nvSpPr>
      <xdr:spPr>
        <a:xfrm>
          <a:off x="4686300" y="1638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56,905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55029</xdr:rowOff>
    </xdr:from>
    <xdr:to>
      <xdr:col>5</xdr:col>
      <xdr:colOff>409575</xdr:colOff>
      <xdr:row>97</xdr:row>
      <xdr:rowOff>156629</xdr:rowOff>
    </xdr:to>
    <xdr:sp macro="" textlink="">
      <xdr:nvSpPr>
        <xdr:cNvPr id="253" name="円/楕円 252"/>
        <xdr:cNvSpPr/>
      </xdr:nvSpPr>
      <xdr:spPr>
        <a:xfrm>
          <a:off x="3746500" y="1668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147756</xdr:rowOff>
    </xdr:from>
    <xdr:ext cx="534377" cy="259045"/>
    <xdr:sp macro="" textlink="">
      <xdr:nvSpPr>
        <xdr:cNvPr id="254" name="テキスト ボックス 253"/>
        <xdr:cNvSpPr txBox="1"/>
      </xdr:nvSpPr>
      <xdr:spPr>
        <a:xfrm>
          <a:off x="3530111" y="16778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36,945</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121772</xdr:rowOff>
    </xdr:from>
    <xdr:to>
      <xdr:col>4</xdr:col>
      <xdr:colOff>206375</xdr:colOff>
      <xdr:row>98</xdr:row>
      <xdr:rowOff>51922</xdr:rowOff>
    </xdr:to>
    <xdr:sp macro="" textlink="">
      <xdr:nvSpPr>
        <xdr:cNvPr id="255" name="円/楕円 254"/>
        <xdr:cNvSpPr/>
      </xdr:nvSpPr>
      <xdr:spPr>
        <a:xfrm>
          <a:off x="2857500" y="1675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43049</xdr:rowOff>
    </xdr:from>
    <xdr:ext cx="534377" cy="259045"/>
    <xdr:sp macro="" textlink="">
      <xdr:nvSpPr>
        <xdr:cNvPr id="256" name="テキスト ボックス 255"/>
        <xdr:cNvSpPr txBox="1"/>
      </xdr:nvSpPr>
      <xdr:spPr>
        <a:xfrm>
          <a:off x="2641111" y="16845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28,186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149982</xdr:rowOff>
    </xdr:from>
    <xdr:to>
      <xdr:col>3</xdr:col>
      <xdr:colOff>3175</xdr:colOff>
      <xdr:row>98</xdr:row>
      <xdr:rowOff>80132</xdr:rowOff>
    </xdr:to>
    <xdr:sp macro="" textlink="">
      <xdr:nvSpPr>
        <xdr:cNvPr id="257" name="円/楕円 256"/>
        <xdr:cNvSpPr/>
      </xdr:nvSpPr>
      <xdr:spPr>
        <a:xfrm>
          <a:off x="1968500" y="1678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71259</xdr:rowOff>
    </xdr:from>
    <xdr:ext cx="534377" cy="259045"/>
    <xdr:sp macro="" textlink="">
      <xdr:nvSpPr>
        <xdr:cNvPr id="258" name="テキスト ボックス 257"/>
        <xdr:cNvSpPr txBox="1"/>
      </xdr:nvSpPr>
      <xdr:spPr>
        <a:xfrm>
          <a:off x="1752111" y="16873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91193</xdr:rowOff>
    </xdr:from>
    <xdr:to>
      <xdr:col>1</xdr:col>
      <xdr:colOff>485775</xdr:colOff>
      <xdr:row>98</xdr:row>
      <xdr:rowOff>21343</xdr:rowOff>
    </xdr:to>
    <xdr:sp macro="" textlink="">
      <xdr:nvSpPr>
        <xdr:cNvPr id="259" name="円/楕円 258"/>
        <xdr:cNvSpPr/>
      </xdr:nvSpPr>
      <xdr:spPr>
        <a:xfrm>
          <a:off x="1079500" y="1672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12470</xdr:rowOff>
    </xdr:from>
    <xdr:ext cx="534377" cy="259045"/>
    <xdr:sp macro="" textlink="">
      <xdr:nvSpPr>
        <xdr:cNvPr id="260" name="テキスト ボックス 259"/>
        <xdr:cNvSpPr txBox="1"/>
      </xdr:nvSpPr>
      <xdr:spPr>
        <a:xfrm>
          <a:off x="863111" y="1681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150178</xdr:rowOff>
    </xdr:from>
    <xdr:to>
      <xdr:col>15</xdr:col>
      <xdr:colOff>180340</xdr:colOff>
      <xdr:row>39</xdr:row>
      <xdr:rowOff>44450</xdr:rowOff>
    </xdr:to>
    <xdr:cxnSp macro="">
      <xdr:nvCxnSpPr>
        <xdr:cNvPr id="284" name="直線コネクタ 283"/>
        <xdr:cNvCxnSpPr/>
      </xdr:nvCxnSpPr>
      <xdr:spPr>
        <a:xfrm flipV="1">
          <a:off x="10475595" y="5293678"/>
          <a:ext cx="1270" cy="143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96855</xdr:rowOff>
    </xdr:from>
    <xdr:ext cx="469744" cy="259045"/>
    <xdr:sp macro="" textlink="">
      <xdr:nvSpPr>
        <xdr:cNvPr id="287" name="労働費最大値テキスト"/>
        <xdr:cNvSpPr txBox="1"/>
      </xdr:nvSpPr>
      <xdr:spPr>
        <a:xfrm>
          <a:off x="10528300" y="5068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7,545</a:t>
          </a:r>
          <a:endParaRPr kumimoji="1" lang="ja-JP" altLang="en-US" sz="1000" b="1">
            <a:latin typeface="ＭＳ Ｐゴシック"/>
          </a:endParaRPr>
        </a:p>
      </xdr:txBody>
    </xdr:sp>
    <xdr:clientData/>
  </xdr:oneCellAnchor>
  <xdr:twoCellAnchor>
    <xdr:from>
      <xdr:col>15</xdr:col>
      <xdr:colOff>92075</xdr:colOff>
      <xdr:row>30</xdr:row>
      <xdr:rowOff>150178</xdr:rowOff>
    </xdr:from>
    <xdr:to>
      <xdr:col>15</xdr:col>
      <xdr:colOff>269875</xdr:colOff>
      <xdr:row>30</xdr:row>
      <xdr:rowOff>150178</xdr:rowOff>
    </xdr:to>
    <xdr:cxnSp macro="">
      <xdr:nvCxnSpPr>
        <xdr:cNvPr id="288" name="直線コネクタ 287"/>
        <xdr:cNvCxnSpPr/>
      </xdr:nvCxnSpPr>
      <xdr:spPr>
        <a:xfrm>
          <a:off x="10388600" y="5293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97980</xdr:rowOff>
    </xdr:from>
    <xdr:to>
      <xdr:col>15</xdr:col>
      <xdr:colOff>180975</xdr:colOff>
      <xdr:row>37</xdr:row>
      <xdr:rowOff>112268</xdr:rowOff>
    </xdr:to>
    <xdr:cxnSp macro="">
      <xdr:nvCxnSpPr>
        <xdr:cNvPr id="289" name="直線コネクタ 288"/>
        <xdr:cNvCxnSpPr/>
      </xdr:nvCxnSpPr>
      <xdr:spPr>
        <a:xfrm flipV="1">
          <a:off x="9639300" y="6441630"/>
          <a:ext cx="8382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1795</xdr:rowOff>
    </xdr:from>
    <xdr:ext cx="378565" cy="259045"/>
    <xdr:sp macro="" textlink="">
      <xdr:nvSpPr>
        <xdr:cNvPr id="290" name="労働費平均値テキスト"/>
        <xdr:cNvSpPr txBox="1"/>
      </xdr:nvSpPr>
      <xdr:spPr>
        <a:xfrm>
          <a:off x="10528300" y="65168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23368</xdr:rowOff>
    </xdr:from>
    <xdr:to>
      <xdr:col>15</xdr:col>
      <xdr:colOff>231775</xdr:colOff>
      <xdr:row>38</xdr:row>
      <xdr:rowOff>124968</xdr:rowOff>
    </xdr:to>
    <xdr:sp macro="" textlink="">
      <xdr:nvSpPr>
        <xdr:cNvPr id="291" name="フローチャート : 判断 290"/>
        <xdr:cNvSpPr/>
      </xdr:nvSpPr>
      <xdr:spPr>
        <a:xfrm>
          <a:off x="10426700" y="653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60071</xdr:rowOff>
    </xdr:from>
    <xdr:to>
      <xdr:col>14</xdr:col>
      <xdr:colOff>28575</xdr:colOff>
      <xdr:row>37</xdr:row>
      <xdr:rowOff>112268</xdr:rowOff>
    </xdr:to>
    <xdr:cxnSp macro="">
      <xdr:nvCxnSpPr>
        <xdr:cNvPr id="292" name="直線コネクタ 291"/>
        <xdr:cNvCxnSpPr/>
      </xdr:nvCxnSpPr>
      <xdr:spPr>
        <a:xfrm>
          <a:off x="8750300" y="6403721"/>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7747</xdr:rowOff>
    </xdr:from>
    <xdr:to>
      <xdr:col>14</xdr:col>
      <xdr:colOff>79375</xdr:colOff>
      <xdr:row>37</xdr:row>
      <xdr:rowOff>109347</xdr:rowOff>
    </xdr:to>
    <xdr:sp macro="" textlink="">
      <xdr:nvSpPr>
        <xdr:cNvPr id="293" name="フローチャート : 判断 292"/>
        <xdr:cNvSpPr/>
      </xdr:nvSpPr>
      <xdr:spPr>
        <a:xfrm>
          <a:off x="9588500" y="6351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125874</xdr:rowOff>
    </xdr:from>
    <xdr:ext cx="469744" cy="259045"/>
    <xdr:sp macro="" textlink="">
      <xdr:nvSpPr>
        <xdr:cNvPr id="294" name="テキスト ボックス 293"/>
        <xdr:cNvSpPr txBox="1"/>
      </xdr:nvSpPr>
      <xdr:spPr>
        <a:xfrm>
          <a:off x="9404427" y="6126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60071</xdr:rowOff>
    </xdr:from>
    <xdr:to>
      <xdr:col>12</xdr:col>
      <xdr:colOff>511175</xdr:colOff>
      <xdr:row>37</xdr:row>
      <xdr:rowOff>63881</xdr:rowOff>
    </xdr:to>
    <xdr:cxnSp macro="">
      <xdr:nvCxnSpPr>
        <xdr:cNvPr id="295" name="直線コネクタ 294"/>
        <xdr:cNvCxnSpPr/>
      </xdr:nvCxnSpPr>
      <xdr:spPr>
        <a:xfrm flipV="1">
          <a:off x="7861300" y="6403721"/>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55372</xdr:rowOff>
    </xdr:from>
    <xdr:to>
      <xdr:col>12</xdr:col>
      <xdr:colOff>561975</xdr:colOff>
      <xdr:row>36</xdr:row>
      <xdr:rowOff>156972</xdr:rowOff>
    </xdr:to>
    <xdr:sp macro="" textlink="">
      <xdr:nvSpPr>
        <xdr:cNvPr id="296" name="フローチャート : 判断 295"/>
        <xdr:cNvSpPr/>
      </xdr:nvSpPr>
      <xdr:spPr>
        <a:xfrm>
          <a:off x="8699500" y="6227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2049</xdr:rowOff>
    </xdr:from>
    <xdr:ext cx="469744" cy="259045"/>
    <xdr:sp macro="" textlink="">
      <xdr:nvSpPr>
        <xdr:cNvPr id="297" name="テキスト ボックス 296"/>
        <xdr:cNvSpPr txBox="1"/>
      </xdr:nvSpPr>
      <xdr:spPr>
        <a:xfrm>
          <a:off x="8515427" y="600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2159</xdr:rowOff>
    </xdr:from>
    <xdr:to>
      <xdr:col>11</xdr:col>
      <xdr:colOff>307975</xdr:colOff>
      <xdr:row>37</xdr:row>
      <xdr:rowOff>63881</xdr:rowOff>
    </xdr:to>
    <xdr:cxnSp macro="">
      <xdr:nvCxnSpPr>
        <xdr:cNvPr id="298" name="直線コネクタ 297"/>
        <xdr:cNvCxnSpPr/>
      </xdr:nvCxnSpPr>
      <xdr:spPr>
        <a:xfrm>
          <a:off x="6972300" y="6345809"/>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144907</xdr:rowOff>
    </xdr:from>
    <xdr:to>
      <xdr:col>11</xdr:col>
      <xdr:colOff>358775</xdr:colOff>
      <xdr:row>36</xdr:row>
      <xdr:rowOff>75057</xdr:rowOff>
    </xdr:to>
    <xdr:sp macro="" textlink="">
      <xdr:nvSpPr>
        <xdr:cNvPr id="299" name="フローチャート : 判断 298"/>
        <xdr:cNvSpPr/>
      </xdr:nvSpPr>
      <xdr:spPr>
        <a:xfrm>
          <a:off x="7810500" y="6145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91584</xdr:rowOff>
    </xdr:from>
    <xdr:ext cx="469744" cy="259045"/>
    <xdr:sp macro="" textlink="">
      <xdr:nvSpPr>
        <xdr:cNvPr id="300" name="テキスト ボックス 299"/>
        <xdr:cNvSpPr txBox="1"/>
      </xdr:nvSpPr>
      <xdr:spPr>
        <a:xfrm>
          <a:off x="7626427" y="5920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23559</xdr:rowOff>
    </xdr:from>
    <xdr:to>
      <xdr:col>10</xdr:col>
      <xdr:colOff>155575</xdr:colOff>
      <xdr:row>34</xdr:row>
      <xdr:rowOff>125159</xdr:rowOff>
    </xdr:to>
    <xdr:sp macro="" textlink="">
      <xdr:nvSpPr>
        <xdr:cNvPr id="301" name="フローチャート : 判断 300"/>
        <xdr:cNvSpPr/>
      </xdr:nvSpPr>
      <xdr:spPr>
        <a:xfrm>
          <a:off x="6921500" y="5852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141686</xdr:rowOff>
    </xdr:from>
    <xdr:ext cx="469744" cy="259045"/>
    <xdr:sp macro="" textlink="">
      <xdr:nvSpPr>
        <xdr:cNvPr id="302" name="テキスト ボックス 301"/>
        <xdr:cNvSpPr txBox="1"/>
      </xdr:nvSpPr>
      <xdr:spPr>
        <a:xfrm>
          <a:off x="6737427" y="56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4,343</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47180</xdr:rowOff>
    </xdr:from>
    <xdr:to>
      <xdr:col>15</xdr:col>
      <xdr:colOff>231775</xdr:colOff>
      <xdr:row>37</xdr:row>
      <xdr:rowOff>148780</xdr:rowOff>
    </xdr:to>
    <xdr:sp macro="" textlink="">
      <xdr:nvSpPr>
        <xdr:cNvPr id="308" name="円/楕円 307"/>
        <xdr:cNvSpPr/>
      </xdr:nvSpPr>
      <xdr:spPr>
        <a:xfrm>
          <a:off x="104267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70057</xdr:rowOff>
    </xdr:from>
    <xdr:ext cx="469744" cy="259045"/>
    <xdr:sp macro="" textlink="">
      <xdr:nvSpPr>
        <xdr:cNvPr id="309" name="労働費該当値テキスト"/>
        <xdr:cNvSpPr txBox="1"/>
      </xdr:nvSpPr>
      <xdr:spPr>
        <a:xfrm>
          <a:off x="10528300" y="6242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61468</xdr:rowOff>
    </xdr:from>
    <xdr:to>
      <xdr:col>14</xdr:col>
      <xdr:colOff>79375</xdr:colOff>
      <xdr:row>37</xdr:row>
      <xdr:rowOff>163068</xdr:rowOff>
    </xdr:to>
    <xdr:sp macro="" textlink="">
      <xdr:nvSpPr>
        <xdr:cNvPr id="310" name="円/楕円 309"/>
        <xdr:cNvSpPr/>
      </xdr:nvSpPr>
      <xdr:spPr>
        <a:xfrm>
          <a:off x="9588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154195</xdr:rowOff>
    </xdr:from>
    <xdr:ext cx="469744" cy="259045"/>
    <xdr:sp macro="" textlink="">
      <xdr:nvSpPr>
        <xdr:cNvPr id="311" name="テキスト ボックス 310"/>
        <xdr:cNvSpPr txBox="1"/>
      </xdr:nvSpPr>
      <xdr:spPr>
        <a:xfrm>
          <a:off x="9404427" y="6497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9271</xdr:rowOff>
    </xdr:from>
    <xdr:to>
      <xdr:col>12</xdr:col>
      <xdr:colOff>561975</xdr:colOff>
      <xdr:row>37</xdr:row>
      <xdr:rowOff>110871</xdr:rowOff>
    </xdr:to>
    <xdr:sp macro="" textlink="">
      <xdr:nvSpPr>
        <xdr:cNvPr id="312" name="円/楕円 311"/>
        <xdr:cNvSpPr/>
      </xdr:nvSpPr>
      <xdr:spPr>
        <a:xfrm>
          <a:off x="8699500" y="635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101998</xdr:rowOff>
    </xdr:from>
    <xdr:ext cx="469744" cy="259045"/>
    <xdr:sp macro="" textlink="">
      <xdr:nvSpPr>
        <xdr:cNvPr id="313" name="テキスト ボックス 312"/>
        <xdr:cNvSpPr txBox="1"/>
      </xdr:nvSpPr>
      <xdr:spPr>
        <a:xfrm>
          <a:off x="8515427" y="644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13081</xdr:rowOff>
    </xdr:from>
    <xdr:to>
      <xdr:col>11</xdr:col>
      <xdr:colOff>358775</xdr:colOff>
      <xdr:row>37</xdr:row>
      <xdr:rowOff>114681</xdr:rowOff>
    </xdr:to>
    <xdr:sp macro="" textlink="">
      <xdr:nvSpPr>
        <xdr:cNvPr id="314" name="円/楕円 313"/>
        <xdr:cNvSpPr/>
      </xdr:nvSpPr>
      <xdr:spPr>
        <a:xfrm>
          <a:off x="7810500" y="6356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105808</xdr:rowOff>
    </xdr:from>
    <xdr:ext cx="469744" cy="259045"/>
    <xdr:sp macro="" textlink="">
      <xdr:nvSpPr>
        <xdr:cNvPr id="315" name="テキスト ボックス 314"/>
        <xdr:cNvSpPr txBox="1"/>
      </xdr:nvSpPr>
      <xdr:spPr>
        <a:xfrm>
          <a:off x="7626427" y="644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122809</xdr:rowOff>
    </xdr:from>
    <xdr:to>
      <xdr:col>10</xdr:col>
      <xdr:colOff>155575</xdr:colOff>
      <xdr:row>37</xdr:row>
      <xdr:rowOff>52959</xdr:rowOff>
    </xdr:to>
    <xdr:sp macro="" textlink="">
      <xdr:nvSpPr>
        <xdr:cNvPr id="316" name="円/楕円 315"/>
        <xdr:cNvSpPr/>
      </xdr:nvSpPr>
      <xdr:spPr>
        <a:xfrm>
          <a:off x="6921500" y="6295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44086</xdr:rowOff>
    </xdr:from>
    <xdr:ext cx="469744" cy="259045"/>
    <xdr:sp macro="" textlink="">
      <xdr:nvSpPr>
        <xdr:cNvPr id="317" name="テキスト ボックス 316"/>
        <xdr:cNvSpPr txBox="1"/>
      </xdr:nvSpPr>
      <xdr:spPr>
        <a:xfrm>
          <a:off x="6737427" y="6387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2,022</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3" name="テキスト ボックス 332"/>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5" name="テキスト ボックス 334"/>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98514</xdr:rowOff>
    </xdr:from>
    <xdr:to>
      <xdr:col>15</xdr:col>
      <xdr:colOff>180340</xdr:colOff>
      <xdr:row>59</xdr:row>
      <xdr:rowOff>23775</xdr:rowOff>
    </xdr:to>
    <xdr:cxnSp macro="">
      <xdr:nvCxnSpPr>
        <xdr:cNvPr id="341" name="直線コネクタ 340"/>
        <xdr:cNvCxnSpPr/>
      </xdr:nvCxnSpPr>
      <xdr:spPr>
        <a:xfrm flipV="1">
          <a:off x="10475595" y="8842464"/>
          <a:ext cx="1270" cy="129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27602</xdr:rowOff>
    </xdr:from>
    <xdr:ext cx="469744" cy="259045"/>
    <xdr:sp macro="" textlink="">
      <xdr:nvSpPr>
        <xdr:cNvPr id="342" name="農林水産業費最小値テキスト"/>
        <xdr:cNvSpPr txBox="1"/>
      </xdr:nvSpPr>
      <xdr:spPr>
        <a:xfrm>
          <a:off x="10528300" y="1014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1,628</a:t>
          </a:r>
          <a:endParaRPr kumimoji="1" lang="ja-JP" altLang="en-US" sz="1000" b="1">
            <a:latin typeface="ＭＳ Ｐゴシック"/>
          </a:endParaRPr>
        </a:p>
      </xdr:txBody>
    </xdr:sp>
    <xdr:clientData/>
  </xdr:oneCellAnchor>
  <xdr:twoCellAnchor>
    <xdr:from>
      <xdr:col>15</xdr:col>
      <xdr:colOff>92075</xdr:colOff>
      <xdr:row>59</xdr:row>
      <xdr:rowOff>23775</xdr:rowOff>
    </xdr:from>
    <xdr:to>
      <xdr:col>15</xdr:col>
      <xdr:colOff>269875</xdr:colOff>
      <xdr:row>59</xdr:row>
      <xdr:rowOff>23775</xdr:rowOff>
    </xdr:to>
    <xdr:cxnSp macro="">
      <xdr:nvCxnSpPr>
        <xdr:cNvPr id="343" name="直線コネクタ 342"/>
        <xdr:cNvCxnSpPr/>
      </xdr:nvCxnSpPr>
      <xdr:spPr>
        <a:xfrm>
          <a:off x="10388600" y="1013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45191</xdr:rowOff>
    </xdr:from>
    <xdr:ext cx="599010" cy="259045"/>
    <xdr:sp macro="" textlink="">
      <xdr:nvSpPr>
        <xdr:cNvPr id="344" name="農林水産業費最大値テキスト"/>
        <xdr:cNvSpPr txBox="1"/>
      </xdr:nvSpPr>
      <xdr:spPr>
        <a:xfrm>
          <a:off x="10528300" y="861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103,743</a:t>
          </a:r>
          <a:endParaRPr kumimoji="1" lang="ja-JP" altLang="en-US" sz="1000" b="1">
            <a:latin typeface="ＭＳ Ｐゴシック"/>
          </a:endParaRPr>
        </a:p>
      </xdr:txBody>
    </xdr:sp>
    <xdr:clientData/>
  </xdr:oneCellAnchor>
  <xdr:twoCellAnchor>
    <xdr:from>
      <xdr:col>15</xdr:col>
      <xdr:colOff>92075</xdr:colOff>
      <xdr:row>51</xdr:row>
      <xdr:rowOff>98514</xdr:rowOff>
    </xdr:from>
    <xdr:to>
      <xdr:col>15</xdr:col>
      <xdr:colOff>269875</xdr:colOff>
      <xdr:row>51</xdr:row>
      <xdr:rowOff>98514</xdr:rowOff>
    </xdr:to>
    <xdr:cxnSp macro="">
      <xdr:nvCxnSpPr>
        <xdr:cNvPr id="345" name="直線コネクタ 344"/>
        <xdr:cNvCxnSpPr/>
      </xdr:nvCxnSpPr>
      <xdr:spPr>
        <a:xfrm>
          <a:off x="10388600" y="884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137313</xdr:rowOff>
    </xdr:from>
    <xdr:to>
      <xdr:col>15</xdr:col>
      <xdr:colOff>180975</xdr:colOff>
      <xdr:row>56</xdr:row>
      <xdr:rowOff>163817</xdr:rowOff>
    </xdr:to>
    <xdr:cxnSp macro="">
      <xdr:nvCxnSpPr>
        <xdr:cNvPr id="346" name="直線コネクタ 345"/>
        <xdr:cNvCxnSpPr/>
      </xdr:nvCxnSpPr>
      <xdr:spPr>
        <a:xfrm>
          <a:off x="9639300" y="9567063"/>
          <a:ext cx="838200" cy="19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125531</xdr:rowOff>
    </xdr:from>
    <xdr:ext cx="534377" cy="259045"/>
    <xdr:sp macro="" textlink="">
      <xdr:nvSpPr>
        <xdr:cNvPr id="347" name="農林水産業費平均値テキスト"/>
        <xdr:cNvSpPr txBox="1"/>
      </xdr:nvSpPr>
      <xdr:spPr>
        <a:xfrm>
          <a:off x="10528300" y="9898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147104</xdr:rowOff>
    </xdr:from>
    <xdr:to>
      <xdr:col>15</xdr:col>
      <xdr:colOff>231775</xdr:colOff>
      <xdr:row>58</xdr:row>
      <xdr:rowOff>77254</xdr:rowOff>
    </xdr:to>
    <xdr:sp macro="" textlink="">
      <xdr:nvSpPr>
        <xdr:cNvPr id="348" name="フローチャート : 判断 347"/>
        <xdr:cNvSpPr/>
      </xdr:nvSpPr>
      <xdr:spPr>
        <a:xfrm>
          <a:off x="10426700" y="99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20765</xdr:rowOff>
    </xdr:from>
    <xdr:to>
      <xdr:col>14</xdr:col>
      <xdr:colOff>28575</xdr:colOff>
      <xdr:row>55</xdr:row>
      <xdr:rowOff>137313</xdr:rowOff>
    </xdr:to>
    <xdr:cxnSp macro="">
      <xdr:nvCxnSpPr>
        <xdr:cNvPr id="349" name="直線コネクタ 348"/>
        <xdr:cNvCxnSpPr/>
      </xdr:nvCxnSpPr>
      <xdr:spPr>
        <a:xfrm>
          <a:off x="8750300" y="9450515"/>
          <a:ext cx="889000" cy="1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137744</xdr:rowOff>
    </xdr:from>
    <xdr:to>
      <xdr:col>14</xdr:col>
      <xdr:colOff>79375</xdr:colOff>
      <xdr:row>57</xdr:row>
      <xdr:rowOff>67894</xdr:rowOff>
    </xdr:to>
    <xdr:sp macro="" textlink="">
      <xdr:nvSpPr>
        <xdr:cNvPr id="350" name="フローチャート : 判断 349"/>
        <xdr:cNvSpPr/>
      </xdr:nvSpPr>
      <xdr:spPr>
        <a:xfrm>
          <a:off x="9588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59021</xdr:rowOff>
    </xdr:from>
    <xdr:ext cx="534377" cy="259045"/>
    <xdr:sp macro="" textlink="">
      <xdr:nvSpPr>
        <xdr:cNvPr id="351" name="テキスト ボックス 350"/>
        <xdr:cNvSpPr txBox="1"/>
      </xdr:nvSpPr>
      <xdr:spPr>
        <a:xfrm>
          <a:off x="9372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20765</xdr:rowOff>
    </xdr:from>
    <xdr:to>
      <xdr:col>12</xdr:col>
      <xdr:colOff>511175</xdr:colOff>
      <xdr:row>58</xdr:row>
      <xdr:rowOff>41263</xdr:rowOff>
    </xdr:to>
    <xdr:cxnSp macro="">
      <xdr:nvCxnSpPr>
        <xdr:cNvPr id="352" name="直線コネクタ 351"/>
        <xdr:cNvCxnSpPr/>
      </xdr:nvCxnSpPr>
      <xdr:spPr>
        <a:xfrm flipV="1">
          <a:off x="7861300" y="9450515"/>
          <a:ext cx="889000" cy="5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140259</xdr:rowOff>
    </xdr:from>
    <xdr:to>
      <xdr:col>12</xdr:col>
      <xdr:colOff>561975</xdr:colOff>
      <xdr:row>57</xdr:row>
      <xdr:rowOff>70409</xdr:rowOff>
    </xdr:to>
    <xdr:sp macro="" textlink="">
      <xdr:nvSpPr>
        <xdr:cNvPr id="353" name="フローチャート : 判断 352"/>
        <xdr:cNvSpPr/>
      </xdr:nvSpPr>
      <xdr:spPr>
        <a:xfrm>
          <a:off x="8699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61536</xdr:rowOff>
    </xdr:from>
    <xdr:ext cx="534377" cy="259045"/>
    <xdr:sp macro="" textlink="">
      <xdr:nvSpPr>
        <xdr:cNvPr id="354" name="テキスト ボックス 353"/>
        <xdr:cNvSpPr txBox="1"/>
      </xdr:nvSpPr>
      <xdr:spPr>
        <a:xfrm>
          <a:off x="8483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41263</xdr:rowOff>
    </xdr:from>
    <xdr:to>
      <xdr:col>11</xdr:col>
      <xdr:colOff>307975</xdr:colOff>
      <xdr:row>58</xdr:row>
      <xdr:rowOff>49225</xdr:rowOff>
    </xdr:to>
    <xdr:cxnSp macro="">
      <xdr:nvCxnSpPr>
        <xdr:cNvPr id="355" name="直線コネクタ 354"/>
        <xdr:cNvCxnSpPr/>
      </xdr:nvCxnSpPr>
      <xdr:spPr>
        <a:xfrm flipV="1">
          <a:off x="6972300" y="9985363"/>
          <a:ext cx="889000" cy="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4343</xdr:rowOff>
    </xdr:from>
    <xdr:to>
      <xdr:col>11</xdr:col>
      <xdr:colOff>358775</xdr:colOff>
      <xdr:row>57</xdr:row>
      <xdr:rowOff>105943</xdr:rowOff>
    </xdr:to>
    <xdr:sp macro="" textlink="">
      <xdr:nvSpPr>
        <xdr:cNvPr id="356" name="フローチャート : 判断 355"/>
        <xdr:cNvSpPr/>
      </xdr:nvSpPr>
      <xdr:spPr>
        <a:xfrm>
          <a:off x="7810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122470</xdr:rowOff>
    </xdr:from>
    <xdr:ext cx="534377" cy="259045"/>
    <xdr:sp macro="" textlink="">
      <xdr:nvSpPr>
        <xdr:cNvPr id="357" name="テキスト ボックス 356"/>
        <xdr:cNvSpPr txBox="1"/>
      </xdr:nvSpPr>
      <xdr:spPr>
        <a:xfrm>
          <a:off x="7594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28042</xdr:rowOff>
    </xdr:from>
    <xdr:to>
      <xdr:col>10</xdr:col>
      <xdr:colOff>155575</xdr:colOff>
      <xdr:row>57</xdr:row>
      <xdr:rowOff>129642</xdr:rowOff>
    </xdr:to>
    <xdr:sp macro="" textlink="">
      <xdr:nvSpPr>
        <xdr:cNvPr id="358" name="フローチャート : 判断 357"/>
        <xdr:cNvSpPr/>
      </xdr:nvSpPr>
      <xdr:spPr>
        <a:xfrm>
          <a:off x="6921500" y="980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146169</xdr:rowOff>
    </xdr:from>
    <xdr:ext cx="534377" cy="259045"/>
    <xdr:sp macro="" textlink="">
      <xdr:nvSpPr>
        <xdr:cNvPr id="359" name="テキスト ボックス 358"/>
        <xdr:cNvSpPr txBox="1"/>
      </xdr:nvSpPr>
      <xdr:spPr>
        <a:xfrm>
          <a:off x="6705111" y="957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24,292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113017</xdr:rowOff>
    </xdr:from>
    <xdr:to>
      <xdr:col>15</xdr:col>
      <xdr:colOff>231775</xdr:colOff>
      <xdr:row>57</xdr:row>
      <xdr:rowOff>43167</xdr:rowOff>
    </xdr:to>
    <xdr:sp macro="" textlink="">
      <xdr:nvSpPr>
        <xdr:cNvPr id="365" name="円/楕円 364"/>
        <xdr:cNvSpPr/>
      </xdr:nvSpPr>
      <xdr:spPr>
        <a:xfrm>
          <a:off x="10426700" y="9714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135894</xdr:rowOff>
    </xdr:from>
    <xdr:ext cx="534377" cy="259045"/>
    <xdr:sp macro="" textlink="">
      <xdr:nvSpPr>
        <xdr:cNvPr id="366" name="農林水産業費該当値テキスト"/>
        <xdr:cNvSpPr txBox="1"/>
      </xdr:nvSpPr>
      <xdr:spPr>
        <a:xfrm>
          <a:off x="10528300" y="956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31,101</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86513</xdr:rowOff>
    </xdr:from>
    <xdr:to>
      <xdr:col>14</xdr:col>
      <xdr:colOff>79375</xdr:colOff>
      <xdr:row>56</xdr:row>
      <xdr:rowOff>16663</xdr:rowOff>
    </xdr:to>
    <xdr:sp macro="" textlink="">
      <xdr:nvSpPr>
        <xdr:cNvPr id="367" name="円/楕円 366"/>
        <xdr:cNvSpPr/>
      </xdr:nvSpPr>
      <xdr:spPr>
        <a:xfrm>
          <a:off x="9588500" y="951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33190</xdr:rowOff>
    </xdr:from>
    <xdr:ext cx="534377" cy="259045"/>
    <xdr:sp macro="" textlink="">
      <xdr:nvSpPr>
        <xdr:cNvPr id="368" name="テキスト ボックス 367"/>
        <xdr:cNvSpPr txBox="1"/>
      </xdr:nvSpPr>
      <xdr:spPr>
        <a:xfrm>
          <a:off x="9372111" y="929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46,688</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141415</xdr:rowOff>
    </xdr:from>
    <xdr:to>
      <xdr:col>12</xdr:col>
      <xdr:colOff>561975</xdr:colOff>
      <xdr:row>55</xdr:row>
      <xdr:rowOff>71565</xdr:rowOff>
    </xdr:to>
    <xdr:sp macro="" textlink="">
      <xdr:nvSpPr>
        <xdr:cNvPr id="369" name="円/楕円 368"/>
        <xdr:cNvSpPr/>
      </xdr:nvSpPr>
      <xdr:spPr>
        <a:xfrm>
          <a:off x="8699500" y="9399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88092</xdr:rowOff>
    </xdr:from>
    <xdr:ext cx="534377" cy="259045"/>
    <xdr:sp macro="" textlink="">
      <xdr:nvSpPr>
        <xdr:cNvPr id="370" name="テキスト ボックス 369"/>
        <xdr:cNvSpPr txBox="1"/>
      </xdr:nvSpPr>
      <xdr:spPr>
        <a:xfrm>
          <a:off x="8483111" y="9174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161913</xdr:rowOff>
    </xdr:from>
    <xdr:to>
      <xdr:col>11</xdr:col>
      <xdr:colOff>358775</xdr:colOff>
      <xdr:row>58</xdr:row>
      <xdr:rowOff>92063</xdr:rowOff>
    </xdr:to>
    <xdr:sp macro="" textlink="">
      <xdr:nvSpPr>
        <xdr:cNvPr id="371" name="円/楕円 370"/>
        <xdr:cNvSpPr/>
      </xdr:nvSpPr>
      <xdr:spPr>
        <a:xfrm>
          <a:off x="7810500" y="99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83190</xdr:rowOff>
    </xdr:from>
    <xdr:ext cx="534377" cy="259045"/>
    <xdr:sp macro="" textlink="">
      <xdr:nvSpPr>
        <xdr:cNvPr id="372" name="テキスト ボックス 371"/>
        <xdr:cNvSpPr txBox="1"/>
      </xdr:nvSpPr>
      <xdr:spPr>
        <a:xfrm>
          <a:off x="7594111" y="1002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169875</xdr:rowOff>
    </xdr:from>
    <xdr:to>
      <xdr:col>10</xdr:col>
      <xdr:colOff>155575</xdr:colOff>
      <xdr:row>58</xdr:row>
      <xdr:rowOff>100025</xdr:rowOff>
    </xdr:to>
    <xdr:sp macro="" textlink="">
      <xdr:nvSpPr>
        <xdr:cNvPr id="373" name="円/楕円 372"/>
        <xdr:cNvSpPr/>
      </xdr:nvSpPr>
      <xdr:spPr>
        <a:xfrm>
          <a:off x="6921500" y="994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91152</xdr:rowOff>
    </xdr:from>
    <xdr:ext cx="534377" cy="259045"/>
    <xdr:sp macro="" textlink="">
      <xdr:nvSpPr>
        <xdr:cNvPr id="374" name="テキスト ボックス 373"/>
        <xdr:cNvSpPr txBox="1"/>
      </xdr:nvSpPr>
      <xdr:spPr>
        <a:xfrm>
          <a:off x="6705111" y="1003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13,124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67988</xdr:rowOff>
    </xdr:from>
    <xdr:to>
      <xdr:col>15</xdr:col>
      <xdr:colOff>180340</xdr:colOff>
      <xdr:row>78</xdr:row>
      <xdr:rowOff>45127</xdr:rowOff>
    </xdr:to>
    <xdr:cxnSp macro="">
      <xdr:nvCxnSpPr>
        <xdr:cNvPr id="396" name="直線コネクタ 395"/>
        <xdr:cNvCxnSpPr/>
      </xdr:nvCxnSpPr>
      <xdr:spPr>
        <a:xfrm flipV="1">
          <a:off x="10475595" y="12069488"/>
          <a:ext cx="127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48954</xdr:rowOff>
    </xdr:from>
    <xdr:ext cx="469744" cy="259045"/>
    <xdr:sp macro="" textlink="">
      <xdr:nvSpPr>
        <xdr:cNvPr id="397" name="商工費最小値テキスト"/>
        <xdr:cNvSpPr txBox="1"/>
      </xdr:nvSpPr>
      <xdr:spPr>
        <a:xfrm>
          <a:off x="10528300" y="1342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4,137</a:t>
          </a:r>
          <a:endParaRPr kumimoji="1" lang="ja-JP" altLang="en-US" sz="1000" b="1">
            <a:latin typeface="ＭＳ Ｐゴシック"/>
          </a:endParaRPr>
        </a:p>
      </xdr:txBody>
    </xdr:sp>
    <xdr:clientData/>
  </xdr:oneCellAnchor>
  <xdr:twoCellAnchor>
    <xdr:from>
      <xdr:col>15</xdr:col>
      <xdr:colOff>92075</xdr:colOff>
      <xdr:row>78</xdr:row>
      <xdr:rowOff>45127</xdr:rowOff>
    </xdr:from>
    <xdr:to>
      <xdr:col>15</xdr:col>
      <xdr:colOff>269875</xdr:colOff>
      <xdr:row>78</xdr:row>
      <xdr:rowOff>45127</xdr:rowOff>
    </xdr:to>
    <xdr:cxnSp macro="">
      <xdr:nvCxnSpPr>
        <xdr:cNvPr id="398" name="直線コネクタ 397"/>
        <xdr:cNvCxnSpPr/>
      </xdr:nvCxnSpPr>
      <xdr:spPr>
        <a:xfrm>
          <a:off x="10388600" y="13418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14665</xdr:rowOff>
    </xdr:from>
    <xdr:ext cx="534377" cy="259045"/>
    <xdr:sp macro="" textlink="">
      <xdr:nvSpPr>
        <xdr:cNvPr id="399" name="商工費最大値テキスト"/>
        <xdr:cNvSpPr txBox="1"/>
      </xdr:nvSpPr>
      <xdr:spPr>
        <a:xfrm>
          <a:off x="10528300" y="1184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63,137</a:t>
          </a:r>
          <a:endParaRPr kumimoji="1" lang="ja-JP" altLang="en-US" sz="1000" b="1">
            <a:latin typeface="ＭＳ Ｐゴシック"/>
          </a:endParaRPr>
        </a:p>
      </xdr:txBody>
    </xdr:sp>
    <xdr:clientData/>
  </xdr:oneCellAnchor>
  <xdr:twoCellAnchor>
    <xdr:from>
      <xdr:col>15</xdr:col>
      <xdr:colOff>92075</xdr:colOff>
      <xdr:row>70</xdr:row>
      <xdr:rowOff>67988</xdr:rowOff>
    </xdr:from>
    <xdr:to>
      <xdr:col>15</xdr:col>
      <xdr:colOff>269875</xdr:colOff>
      <xdr:row>70</xdr:row>
      <xdr:rowOff>67988</xdr:rowOff>
    </xdr:to>
    <xdr:cxnSp macro="">
      <xdr:nvCxnSpPr>
        <xdr:cNvPr id="400" name="直線コネクタ 399"/>
        <xdr:cNvCxnSpPr/>
      </xdr:nvCxnSpPr>
      <xdr:spPr>
        <a:xfrm>
          <a:off x="10388600" y="12069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54569</xdr:rowOff>
    </xdr:from>
    <xdr:to>
      <xdr:col>15</xdr:col>
      <xdr:colOff>180975</xdr:colOff>
      <xdr:row>78</xdr:row>
      <xdr:rowOff>17307</xdr:rowOff>
    </xdr:to>
    <xdr:cxnSp macro="">
      <xdr:nvCxnSpPr>
        <xdr:cNvPr id="401" name="直線コネクタ 400"/>
        <xdr:cNvCxnSpPr/>
      </xdr:nvCxnSpPr>
      <xdr:spPr>
        <a:xfrm flipV="1">
          <a:off x="9639300" y="13084769"/>
          <a:ext cx="838200" cy="30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39346</xdr:rowOff>
    </xdr:from>
    <xdr:ext cx="534377" cy="259045"/>
    <xdr:sp macro="" textlink="">
      <xdr:nvSpPr>
        <xdr:cNvPr id="402" name="商工費平均値テキスト"/>
        <xdr:cNvSpPr txBox="1"/>
      </xdr:nvSpPr>
      <xdr:spPr>
        <a:xfrm>
          <a:off x="10528300" y="130695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60919</xdr:rowOff>
    </xdr:from>
    <xdr:to>
      <xdr:col>15</xdr:col>
      <xdr:colOff>231775</xdr:colOff>
      <xdr:row>76</xdr:row>
      <xdr:rowOff>162519</xdr:rowOff>
    </xdr:to>
    <xdr:sp macro="" textlink="">
      <xdr:nvSpPr>
        <xdr:cNvPr id="403" name="フローチャート : 判断 402"/>
        <xdr:cNvSpPr/>
      </xdr:nvSpPr>
      <xdr:spPr>
        <a:xfrm>
          <a:off x="10426700" y="1309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17307</xdr:rowOff>
    </xdr:from>
    <xdr:to>
      <xdr:col>14</xdr:col>
      <xdr:colOff>28575</xdr:colOff>
      <xdr:row>78</xdr:row>
      <xdr:rowOff>21879</xdr:rowOff>
    </xdr:to>
    <xdr:cxnSp macro="">
      <xdr:nvCxnSpPr>
        <xdr:cNvPr id="404" name="直線コネクタ 403"/>
        <xdr:cNvCxnSpPr/>
      </xdr:nvCxnSpPr>
      <xdr:spPr>
        <a:xfrm flipV="1">
          <a:off x="8750300" y="13390407"/>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74476</xdr:rowOff>
    </xdr:from>
    <xdr:to>
      <xdr:col>14</xdr:col>
      <xdr:colOff>79375</xdr:colOff>
      <xdr:row>77</xdr:row>
      <xdr:rowOff>4626</xdr:rowOff>
    </xdr:to>
    <xdr:sp macro="" textlink="">
      <xdr:nvSpPr>
        <xdr:cNvPr id="405" name="フローチャート : 判断 404"/>
        <xdr:cNvSpPr/>
      </xdr:nvSpPr>
      <xdr:spPr>
        <a:xfrm>
          <a:off x="9588500" y="1310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21152</xdr:rowOff>
    </xdr:from>
    <xdr:ext cx="534377" cy="259045"/>
    <xdr:sp macro="" textlink="">
      <xdr:nvSpPr>
        <xdr:cNvPr id="406" name="テキスト ボックス 405"/>
        <xdr:cNvSpPr txBox="1"/>
      </xdr:nvSpPr>
      <xdr:spPr>
        <a:xfrm>
          <a:off x="9372111" y="1287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20439</xdr:rowOff>
    </xdr:from>
    <xdr:to>
      <xdr:col>12</xdr:col>
      <xdr:colOff>511175</xdr:colOff>
      <xdr:row>78</xdr:row>
      <xdr:rowOff>21879</xdr:rowOff>
    </xdr:to>
    <xdr:cxnSp macro="">
      <xdr:nvCxnSpPr>
        <xdr:cNvPr id="407" name="直線コネクタ 406"/>
        <xdr:cNvCxnSpPr/>
      </xdr:nvCxnSpPr>
      <xdr:spPr>
        <a:xfrm>
          <a:off x="7861300" y="13393539"/>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101130</xdr:rowOff>
    </xdr:from>
    <xdr:to>
      <xdr:col>12</xdr:col>
      <xdr:colOff>561975</xdr:colOff>
      <xdr:row>77</xdr:row>
      <xdr:rowOff>31280</xdr:rowOff>
    </xdr:to>
    <xdr:sp macro="" textlink="">
      <xdr:nvSpPr>
        <xdr:cNvPr id="408" name="フローチャート : 判断 407"/>
        <xdr:cNvSpPr/>
      </xdr:nvSpPr>
      <xdr:spPr>
        <a:xfrm>
          <a:off x="869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47807</xdr:rowOff>
    </xdr:from>
    <xdr:ext cx="534377" cy="259045"/>
    <xdr:sp macro="" textlink="">
      <xdr:nvSpPr>
        <xdr:cNvPr id="409" name="テキスト ボックス 408"/>
        <xdr:cNvSpPr txBox="1"/>
      </xdr:nvSpPr>
      <xdr:spPr>
        <a:xfrm>
          <a:off x="8483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20439</xdr:rowOff>
    </xdr:from>
    <xdr:to>
      <xdr:col>11</xdr:col>
      <xdr:colOff>307975</xdr:colOff>
      <xdr:row>78</xdr:row>
      <xdr:rowOff>29218</xdr:rowOff>
    </xdr:to>
    <xdr:cxnSp macro="">
      <xdr:nvCxnSpPr>
        <xdr:cNvPr id="410" name="直線コネクタ 409"/>
        <xdr:cNvCxnSpPr/>
      </xdr:nvCxnSpPr>
      <xdr:spPr>
        <a:xfrm flipV="1">
          <a:off x="6972300" y="13393539"/>
          <a:ext cx="889000" cy="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126527</xdr:rowOff>
    </xdr:from>
    <xdr:to>
      <xdr:col>11</xdr:col>
      <xdr:colOff>358775</xdr:colOff>
      <xdr:row>77</xdr:row>
      <xdr:rowOff>56677</xdr:rowOff>
    </xdr:to>
    <xdr:sp macro="" textlink="">
      <xdr:nvSpPr>
        <xdr:cNvPr id="411" name="フローチャート : 判断 410"/>
        <xdr:cNvSpPr/>
      </xdr:nvSpPr>
      <xdr:spPr>
        <a:xfrm>
          <a:off x="7810500" y="1315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73205</xdr:rowOff>
    </xdr:from>
    <xdr:ext cx="534377" cy="259045"/>
    <xdr:sp macro="" textlink="">
      <xdr:nvSpPr>
        <xdr:cNvPr id="412" name="テキスト ボックス 411"/>
        <xdr:cNvSpPr txBox="1"/>
      </xdr:nvSpPr>
      <xdr:spPr>
        <a:xfrm>
          <a:off x="7594111" y="1293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128837</xdr:rowOff>
    </xdr:from>
    <xdr:to>
      <xdr:col>10</xdr:col>
      <xdr:colOff>155575</xdr:colOff>
      <xdr:row>77</xdr:row>
      <xdr:rowOff>58987</xdr:rowOff>
    </xdr:to>
    <xdr:sp macro="" textlink="">
      <xdr:nvSpPr>
        <xdr:cNvPr id="413" name="フローチャート : 判断 412"/>
        <xdr:cNvSpPr/>
      </xdr:nvSpPr>
      <xdr:spPr>
        <a:xfrm>
          <a:off x="6921500" y="1315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75513</xdr:rowOff>
    </xdr:from>
    <xdr:ext cx="534377" cy="259045"/>
    <xdr:sp macro="" textlink="">
      <xdr:nvSpPr>
        <xdr:cNvPr id="414" name="テキスト ボックス 413"/>
        <xdr:cNvSpPr txBox="1"/>
      </xdr:nvSpPr>
      <xdr:spPr>
        <a:xfrm>
          <a:off x="6705111" y="12934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3769</xdr:rowOff>
    </xdr:from>
    <xdr:to>
      <xdr:col>15</xdr:col>
      <xdr:colOff>231775</xdr:colOff>
      <xdr:row>76</xdr:row>
      <xdr:rowOff>105369</xdr:rowOff>
    </xdr:to>
    <xdr:sp macro="" textlink="">
      <xdr:nvSpPr>
        <xdr:cNvPr id="420" name="円/楕円 419"/>
        <xdr:cNvSpPr/>
      </xdr:nvSpPr>
      <xdr:spPr>
        <a:xfrm>
          <a:off x="10426700" y="1303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26647</xdr:rowOff>
    </xdr:from>
    <xdr:ext cx="534377" cy="259045"/>
    <xdr:sp macro="" textlink="">
      <xdr:nvSpPr>
        <xdr:cNvPr id="421" name="商工費該当値テキスト"/>
        <xdr:cNvSpPr txBox="1"/>
      </xdr:nvSpPr>
      <xdr:spPr>
        <a:xfrm>
          <a:off x="10528300" y="12885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18,724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137957</xdr:rowOff>
    </xdr:from>
    <xdr:to>
      <xdr:col>14</xdr:col>
      <xdr:colOff>79375</xdr:colOff>
      <xdr:row>78</xdr:row>
      <xdr:rowOff>68107</xdr:rowOff>
    </xdr:to>
    <xdr:sp macro="" textlink="">
      <xdr:nvSpPr>
        <xdr:cNvPr id="422" name="円/楕円 421"/>
        <xdr:cNvSpPr/>
      </xdr:nvSpPr>
      <xdr:spPr>
        <a:xfrm>
          <a:off x="9588500" y="1333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59234</xdr:rowOff>
    </xdr:from>
    <xdr:ext cx="469744" cy="259045"/>
    <xdr:sp macro="" textlink="">
      <xdr:nvSpPr>
        <xdr:cNvPr id="423" name="テキスト ボックス 422"/>
        <xdr:cNvSpPr txBox="1"/>
      </xdr:nvSpPr>
      <xdr:spPr>
        <a:xfrm>
          <a:off x="9404427" y="1343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142529</xdr:rowOff>
    </xdr:from>
    <xdr:to>
      <xdr:col>12</xdr:col>
      <xdr:colOff>561975</xdr:colOff>
      <xdr:row>78</xdr:row>
      <xdr:rowOff>72679</xdr:rowOff>
    </xdr:to>
    <xdr:sp macro="" textlink="">
      <xdr:nvSpPr>
        <xdr:cNvPr id="424" name="円/楕円 423"/>
        <xdr:cNvSpPr/>
      </xdr:nvSpPr>
      <xdr:spPr>
        <a:xfrm>
          <a:off x="8699500" y="13344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63806</xdr:rowOff>
    </xdr:from>
    <xdr:ext cx="469744" cy="259045"/>
    <xdr:sp macro="" textlink="">
      <xdr:nvSpPr>
        <xdr:cNvPr id="425" name="テキスト ボックス 424"/>
        <xdr:cNvSpPr txBox="1"/>
      </xdr:nvSpPr>
      <xdr:spPr>
        <a:xfrm>
          <a:off x="8515427" y="13436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5,154</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141089</xdr:rowOff>
    </xdr:from>
    <xdr:to>
      <xdr:col>11</xdr:col>
      <xdr:colOff>358775</xdr:colOff>
      <xdr:row>78</xdr:row>
      <xdr:rowOff>71239</xdr:rowOff>
    </xdr:to>
    <xdr:sp macro="" textlink="">
      <xdr:nvSpPr>
        <xdr:cNvPr id="426" name="円/楕円 425"/>
        <xdr:cNvSpPr/>
      </xdr:nvSpPr>
      <xdr:spPr>
        <a:xfrm>
          <a:off x="7810500" y="1334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62366</xdr:rowOff>
    </xdr:from>
    <xdr:ext cx="469744" cy="259045"/>
    <xdr:sp macro="" textlink="">
      <xdr:nvSpPr>
        <xdr:cNvPr id="427" name="テキスト ボックス 426"/>
        <xdr:cNvSpPr txBox="1"/>
      </xdr:nvSpPr>
      <xdr:spPr>
        <a:xfrm>
          <a:off x="7626427" y="1343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149868</xdr:rowOff>
    </xdr:from>
    <xdr:to>
      <xdr:col>10</xdr:col>
      <xdr:colOff>155575</xdr:colOff>
      <xdr:row>78</xdr:row>
      <xdr:rowOff>80018</xdr:rowOff>
    </xdr:to>
    <xdr:sp macro="" textlink="">
      <xdr:nvSpPr>
        <xdr:cNvPr id="428" name="円/楕円 427"/>
        <xdr:cNvSpPr/>
      </xdr:nvSpPr>
      <xdr:spPr>
        <a:xfrm>
          <a:off x="6921500" y="1335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71145</xdr:rowOff>
    </xdr:from>
    <xdr:ext cx="469744" cy="259045"/>
    <xdr:sp macro="" textlink="">
      <xdr:nvSpPr>
        <xdr:cNvPr id="429" name="テキスト ボックス 428"/>
        <xdr:cNvSpPr txBox="1"/>
      </xdr:nvSpPr>
      <xdr:spPr>
        <a:xfrm>
          <a:off x="6737427" y="13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43" name="テキスト ボックス 44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134962</xdr:rowOff>
    </xdr:from>
    <xdr:to>
      <xdr:col>15</xdr:col>
      <xdr:colOff>180340</xdr:colOff>
      <xdr:row>99</xdr:row>
      <xdr:rowOff>12334</xdr:rowOff>
    </xdr:to>
    <xdr:cxnSp macro="">
      <xdr:nvCxnSpPr>
        <xdr:cNvPr id="453" name="直線コネクタ 452"/>
        <xdr:cNvCxnSpPr/>
      </xdr:nvCxnSpPr>
      <xdr:spPr>
        <a:xfrm flipV="1">
          <a:off x="10475595" y="15565462"/>
          <a:ext cx="1270" cy="1420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16161</xdr:rowOff>
    </xdr:from>
    <xdr:ext cx="534377" cy="259045"/>
    <xdr:sp macro="" textlink="">
      <xdr:nvSpPr>
        <xdr:cNvPr id="454" name="土木費最小値テキスト"/>
        <xdr:cNvSpPr txBox="1"/>
      </xdr:nvSpPr>
      <xdr:spPr>
        <a:xfrm>
          <a:off x="10528300" y="169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16,859</a:t>
          </a:r>
          <a:endParaRPr kumimoji="1" lang="ja-JP" altLang="en-US" sz="1000" b="1">
            <a:latin typeface="ＭＳ Ｐゴシック"/>
          </a:endParaRPr>
        </a:p>
      </xdr:txBody>
    </xdr:sp>
    <xdr:clientData/>
  </xdr:oneCellAnchor>
  <xdr:twoCellAnchor>
    <xdr:from>
      <xdr:col>15</xdr:col>
      <xdr:colOff>92075</xdr:colOff>
      <xdr:row>99</xdr:row>
      <xdr:rowOff>12334</xdr:rowOff>
    </xdr:from>
    <xdr:to>
      <xdr:col>15</xdr:col>
      <xdr:colOff>269875</xdr:colOff>
      <xdr:row>99</xdr:row>
      <xdr:rowOff>12334</xdr:rowOff>
    </xdr:to>
    <xdr:cxnSp macro="">
      <xdr:nvCxnSpPr>
        <xdr:cNvPr id="455" name="直線コネクタ 454"/>
        <xdr:cNvCxnSpPr/>
      </xdr:nvCxnSpPr>
      <xdr:spPr>
        <a:xfrm>
          <a:off x="10388600" y="16985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81639</xdr:rowOff>
    </xdr:from>
    <xdr:ext cx="599010" cy="259045"/>
    <xdr:sp macro="" textlink="">
      <xdr:nvSpPr>
        <xdr:cNvPr id="456" name="土木費最大値テキスト"/>
        <xdr:cNvSpPr txBox="1"/>
      </xdr:nvSpPr>
      <xdr:spPr>
        <a:xfrm>
          <a:off x="10528300" y="15340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762,487</a:t>
          </a:r>
          <a:endParaRPr kumimoji="1" lang="ja-JP" altLang="en-US" sz="1000" b="1">
            <a:latin typeface="ＭＳ Ｐゴシック"/>
          </a:endParaRPr>
        </a:p>
      </xdr:txBody>
    </xdr:sp>
    <xdr:clientData/>
  </xdr:oneCellAnchor>
  <xdr:twoCellAnchor>
    <xdr:from>
      <xdr:col>15</xdr:col>
      <xdr:colOff>92075</xdr:colOff>
      <xdr:row>90</xdr:row>
      <xdr:rowOff>134962</xdr:rowOff>
    </xdr:from>
    <xdr:to>
      <xdr:col>15</xdr:col>
      <xdr:colOff>269875</xdr:colOff>
      <xdr:row>90</xdr:row>
      <xdr:rowOff>134962</xdr:rowOff>
    </xdr:to>
    <xdr:cxnSp macro="">
      <xdr:nvCxnSpPr>
        <xdr:cNvPr id="457" name="直線コネクタ 456"/>
        <xdr:cNvCxnSpPr/>
      </xdr:nvCxnSpPr>
      <xdr:spPr>
        <a:xfrm>
          <a:off x="10388600" y="15565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126563</xdr:rowOff>
    </xdr:from>
    <xdr:to>
      <xdr:col>15</xdr:col>
      <xdr:colOff>180975</xdr:colOff>
      <xdr:row>95</xdr:row>
      <xdr:rowOff>165836</xdr:rowOff>
    </xdr:to>
    <xdr:cxnSp macro="">
      <xdr:nvCxnSpPr>
        <xdr:cNvPr id="458" name="直線コネクタ 457"/>
        <xdr:cNvCxnSpPr/>
      </xdr:nvCxnSpPr>
      <xdr:spPr>
        <a:xfrm>
          <a:off x="9639300" y="16242863"/>
          <a:ext cx="838200" cy="210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40893</xdr:rowOff>
    </xdr:from>
    <xdr:ext cx="534377" cy="259045"/>
    <xdr:sp macro="" textlink="">
      <xdr:nvSpPr>
        <xdr:cNvPr id="459" name="土木費平均値テキスト"/>
        <xdr:cNvSpPr txBox="1"/>
      </xdr:nvSpPr>
      <xdr:spPr>
        <a:xfrm>
          <a:off x="10528300" y="16842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62466</xdr:rowOff>
    </xdr:from>
    <xdr:to>
      <xdr:col>15</xdr:col>
      <xdr:colOff>231775</xdr:colOff>
      <xdr:row>98</xdr:row>
      <xdr:rowOff>164066</xdr:rowOff>
    </xdr:to>
    <xdr:sp macro="" textlink="">
      <xdr:nvSpPr>
        <xdr:cNvPr id="460" name="フローチャート : 判断 459"/>
        <xdr:cNvSpPr/>
      </xdr:nvSpPr>
      <xdr:spPr>
        <a:xfrm>
          <a:off x="10426700" y="1686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126563</xdr:rowOff>
    </xdr:from>
    <xdr:to>
      <xdr:col>14</xdr:col>
      <xdr:colOff>28575</xdr:colOff>
      <xdr:row>95</xdr:row>
      <xdr:rowOff>4203</xdr:rowOff>
    </xdr:to>
    <xdr:cxnSp macro="">
      <xdr:nvCxnSpPr>
        <xdr:cNvPr id="461" name="直線コネクタ 460"/>
        <xdr:cNvCxnSpPr/>
      </xdr:nvCxnSpPr>
      <xdr:spPr>
        <a:xfrm flipV="1">
          <a:off x="8750300" y="16242863"/>
          <a:ext cx="889000" cy="4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29580</xdr:rowOff>
    </xdr:from>
    <xdr:to>
      <xdr:col>14</xdr:col>
      <xdr:colOff>79375</xdr:colOff>
      <xdr:row>98</xdr:row>
      <xdr:rowOff>131180</xdr:rowOff>
    </xdr:to>
    <xdr:sp macro="" textlink="">
      <xdr:nvSpPr>
        <xdr:cNvPr id="462" name="フローチャート : 判断 461"/>
        <xdr:cNvSpPr/>
      </xdr:nvSpPr>
      <xdr:spPr>
        <a:xfrm>
          <a:off x="9588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122307</xdr:rowOff>
    </xdr:from>
    <xdr:ext cx="534377" cy="259045"/>
    <xdr:sp macro="" textlink="">
      <xdr:nvSpPr>
        <xdr:cNvPr id="463" name="テキスト ボックス 462"/>
        <xdr:cNvSpPr txBox="1"/>
      </xdr:nvSpPr>
      <xdr:spPr>
        <a:xfrm>
          <a:off x="9372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4203</xdr:rowOff>
    </xdr:from>
    <xdr:to>
      <xdr:col>12</xdr:col>
      <xdr:colOff>511175</xdr:colOff>
      <xdr:row>96</xdr:row>
      <xdr:rowOff>121281</xdr:rowOff>
    </xdr:to>
    <xdr:cxnSp macro="">
      <xdr:nvCxnSpPr>
        <xdr:cNvPr id="464" name="直線コネクタ 463"/>
        <xdr:cNvCxnSpPr/>
      </xdr:nvCxnSpPr>
      <xdr:spPr>
        <a:xfrm flipV="1">
          <a:off x="7861300" y="16291953"/>
          <a:ext cx="889000" cy="28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49735</xdr:rowOff>
    </xdr:from>
    <xdr:to>
      <xdr:col>12</xdr:col>
      <xdr:colOff>561975</xdr:colOff>
      <xdr:row>98</xdr:row>
      <xdr:rowOff>151335</xdr:rowOff>
    </xdr:to>
    <xdr:sp macro="" textlink="">
      <xdr:nvSpPr>
        <xdr:cNvPr id="465" name="フローチャート : 判断 464"/>
        <xdr:cNvSpPr/>
      </xdr:nvSpPr>
      <xdr:spPr>
        <a:xfrm>
          <a:off x="8699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142462</xdr:rowOff>
    </xdr:from>
    <xdr:ext cx="534377" cy="259045"/>
    <xdr:sp macro="" textlink="">
      <xdr:nvSpPr>
        <xdr:cNvPr id="466" name="テキスト ボックス 465"/>
        <xdr:cNvSpPr txBox="1"/>
      </xdr:nvSpPr>
      <xdr:spPr>
        <a:xfrm>
          <a:off x="8483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121281</xdr:rowOff>
    </xdr:from>
    <xdr:to>
      <xdr:col>11</xdr:col>
      <xdr:colOff>307975</xdr:colOff>
      <xdr:row>98</xdr:row>
      <xdr:rowOff>125935</xdr:rowOff>
    </xdr:to>
    <xdr:cxnSp macro="">
      <xdr:nvCxnSpPr>
        <xdr:cNvPr id="467" name="直線コネクタ 466"/>
        <xdr:cNvCxnSpPr/>
      </xdr:nvCxnSpPr>
      <xdr:spPr>
        <a:xfrm flipV="1">
          <a:off x="6972300" y="16580481"/>
          <a:ext cx="889000" cy="34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62861</xdr:rowOff>
    </xdr:from>
    <xdr:to>
      <xdr:col>11</xdr:col>
      <xdr:colOff>358775</xdr:colOff>
      <xdr:row>98</xdr:row>
      <xdr:rowOff>164461</xdr:rowOff>
    </xdr:to>
    <xdr:sp macro="" textlink="">
      <xdr:nvSpPr>
        <xdr:cNvPr id="468" name="フローチャート : 判断 467"/>
        <xdr:cNvSpPr/>
      </xdr:nvSpPr>
      <xdr:spPr>
        <a:xfrm>
          <a:off x="7810500" y="1686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155588</xdr:rowOff>
    </xdr:from>
    <xdr:ext cx="534377" cy="259045"/>
    <xdr:sp macro="" textlink="">
      <xdr:nvSpPr>
        <xdr:cNvPr id="469" name="テキスト ボックス 468"/>
        <xdr:cNvSpPr txBox="1"/>
      </xdr:nvSpPr>
      <xdr:spPr>
        <a:xfrm>
          <a:off x="7594111" y="169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67641</xdr:rowOff>
    </xdr:from>
    <xdr:to>
      <xdr:col>10</xdr:col>
      <xdr:colOff>155575</xdr:colOff>
      <xdr:row>98</xdr:row>
      <xdr:rowOff>169241</xdr:rowOff>
    </xdr:to>
    <xdr:sp macro="" textlink="">
      <xdr:nvSpPr>
        <xdr:cNvPr id="470" name="フローチャート : 判断 469"/>
        <xdr:cNvSpPr/>
      </xdr:nvSpPr>
      <xdr:spPr>
        <a:xfrm>
          <a:off x="6921500" y="16869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14318</xdr:rowOff>
    </xdr:from>
    <xdr:ext cx="534377" cy="259045"/>
    <xdr:sp macro="" textlink="">
      <xdr:nvSpPr>
        <xdr:cNvPr id="471" name="テキスト ボックス 470"/>
        <xdr:cNvSpPr txBox="1"/>
      </xdr:nvSpPr>
      <xdr:spPr>
        <a:xfrm>
          <a:off x="6705111" y="16644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95</xdr:row>
      <xdr:rowOff>115036</xdr:rowOff>
    </xdr:from>
    <xdr:to>
      <xdr:col>15</xdr:col>
      <xdr:colOff>231775</xdr:colOff>
      <xdr:row>96</xdr:row>
      <xdr:rowOff>45186</xdr:rowOff>
    </xdr:to>
    <xdr:sp macro="" textlink="">
      <xdr:nvSpPr>
        <xdr:cNvPr id="477" name="円/楕円 476"/>
        <xdr:cNvSpPr/>
      </xdr:nvSpPr>
      <xdr:spPr>
        <a:xfrm>
          <a:off x="10426700" y="1640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137913</xdr:rowOff>
    </xdr:from>
    <xdr:ext cx="599010" cy="259045"/>
    <xdr:sp macro="" textlink="">
      <xdr:nvSpPr>
        <xdr:cNvPr id="478" name="土木費該当値テキスト"/>
        <xdr:cNvSpPr txBox="1"/>
      </xdr:nvSpPr>
      <xdr:spPr>
        <a:xfrm>
          <a:off x="10528300" y="16254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296,280</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75763</xdr:rowOff>
    </xdr:from>
    <xdr:to>
      <xdr:col>14</xdr:col>
      <xdr:colOff>79375</xdr:colOff>
      <xdr:row>95</xdr:row>
      <xdr:rowOff>5913</xdr:rowOff>
    </xdr:to>
    <xdr:sp macro="" textlink="">
      <xdr:nvSpPr>
        <xdr:cNvPr id="479" name="円/楕円 478"/>
        <xdr:cNvSpPr/>
      </xdr:nvSpPr>
      <xdr:spPr>
        <a:xfrm>
          <a:off x="9588500" y="1619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22440</xdr:rowOff>
    </xdr:from>
    <xdr:ext cx="599010" cy="259045"/>
    <xdr:sp macro="" textlink="">
      <xdr:nvSpPr>
        <xdr:cNvPr id="480" name="テキスト ボックス 479"/>
        <xdr:cNvSpPr txBox="1"/>
      </xdr:nvSpPr>
      <xdr:spPr>
        <a:xfrm>
          <a:off x="9339794" y="1596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406,896</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124853</xdr:rowOff>
    </xdr:from>
    <xdr:to>
      <xdr:col>12</xdr:col>
      <xdr:colOff>561975</xdr:colOff>
      <xdr:row>95</xdr:row>
      <xdr:rowOff>55003</xdr:rowOff>
    </xdr:to>
    <xdr:sp macro="" textlink="">
      <xdr:nvSpPr>
        <xdr:cNvPr id="481" name="円/楕円 480"/>
        <xdr:cNvSpPr/>
      </xdr:nvSpPr>
      <xdr:spPr>
        <a:xfrm>
          <a:off x="8699500" y="1624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71530</xdr:rowOff>
    </xdr:from>
    <xdr:ext cx="599010" cy="259045"/>
    <xdr:sp macro="" textlink="">
      <xdr:nvSpPr>
        <xdr:cNvPr id="482" name="テキスト ボックス 481"/>
        <xdr:cNvSpPr txBox="1"/>
      </xdr:nvSpPr>
      <xdr:spPr>
        <a:xfrm>
          <a:off x="8450794" y="16016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381,127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70481</xdr:rowOff>
    </xdr:from>
    <xdr:to>
      <xdr:col>11</xdr:col>
      <xdr:colOff>358775</xdr:colOff>
      <xdr:row>97</xdr:row>
      <xdr:rowOff>631</xdr:rowOff>
    </xdr:to>
    <xdr:sp macro="" textlink="">
      <xdr:nvSpPr>
        <xdr:cNvPr id="483" name="円/楕円 482"/>
        <xdr:cNvSpPr/>
      </xdr:nvSpPr>
      <xdr:spPr>
        <a:xfrm>
          <a:off x="7810500" y="16529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95</xdr:row>
      <xdr:rowOff>17158</xdr:rowOff>
    </xdr:from>
    <xdr:ext cx="599010" cy="259045"/>
    <xdr:sp macro="" textlink="">
      <xdr:nvSpPr>
        <xdr:cNvPr id="484" name="テキスト ボックス 483"/>
        <xdr:cNvSpPr txBox="1"/>
      </xdr:nvSpPr>
      <xdr:spPr>
        <a:xfrm>
          <a:off x="7561794" y="163049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229,669</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75135</xdr:rowOff>
    </xdr:from>
    <xdr:to>
      <xdr:col>10</xdr:col>
      <xdr:colOff>155575</xdr:colOff>
      <xdr:row>99</xdr:row>
      <xdr:rowOff>5285</xdr:rowOff>
    </xdr:to>
    <xdr:sp macro="" textlink="">
      <xdr:nvSpPr>
        <xdr:cNvPr id="485" name="円/楕円 484"/>
        <xdr:cNvSpPr/>
      </xdr:nvSpPr>
      <xdr:spPr>
        <a:xfrm>
          <a:off x="6921500" y="1687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167862</xdr:rowOff>
    </xdr:from>
    <xdr:ext cx="534377" cy="259045"/>
    <xdr:sp macro="" textlink="">
      <xdr:nvSpPr>
        <xdr:cNvPr id="486" name="テキスト ボックス 485"/>
        <xdr:cNvSpPr txBox="1"/>
      </xdr:nvSpPr>
      <xdr:spPr>
        <a:xfrm>
          <a:off x="6705111" y="1696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17,930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7" name="直線コネクタ 49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8" name="テキスト ボックス 497"/>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9" name="直線コネクタ 49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0" name="テキスト ボックス 49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1" name="直線コネクタ 50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2" name="テキスト ボックス 50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3" name="直線コネクタ 50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4" name="テキスト ボックス 50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5" name="直線コネクタ 50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6" name="テキスト ボックス 50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7" name="直線コネクタ 50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8" name="テキスト ボックス 507"/>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150118</xdr:rowOff>
    </xdr:from>
    <xdr:to>
      <xdr:col>23</xdr:col>
      <xdr:colOff>516889</xdr:colOff>
      <xdr:row>38</xdr:row>
      <xdr:rowOff>105606</xdr:rowOff>
    </xdr:to>
    <xdr:cxnSp macro="">
      <xdr:nvCxnSpPr>
        <xdr:cNvPr id="512" name="直線コネクタ 511"/>
        <xdr:cNvCxnSpPr/>
      </xdr:nvCxnSpPr>
      <xdr:spPr>
        <a:xfrm flipV="1">
          <a:off x="16317595" y="5293618"/>
          <a:ext cx="1269" cy="132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109433</xdr:rowOff>
    </xdr:from>
    <xdr:ext cx="534377" cy="259045"/>
    <xdr:sp macro="" textlink="">
      <xdr:nvSpPr>
        <xdr:cNvPr id="513" name="消防費最小値テキスト"/>
        <xdr:cNvSpPr txBox="1"/>
      </xdr:nvSpPr>
      <xdr:spPr>
        <a:xfrm>
          <a:off x="16370300" y="6624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10,088</a:t>
          </a:r>
          <a:endParaRPr kumimoji="1" lang="ja-JP" altLang="en-US" sz="1000" b="1">
            <a:latin typeface="ＭＳ Ｐゴシック"/>
          </a:endParaRPr>
        </a:p>
      </xdr:txBody>
    </xdr:sp>
    <xdr:clientData/>
  </xdr:oneCellAnchor>
  <xdr:twoCellAnchor>
    <xdr:from>
      <xdr:col>23</xdr:col>
      <xdr:colOff>428625</xdr:colOff>
      <xdr:row>38</xdr:row>
      <xdr:rowOff>105606</xdr:rowOff>
    </xdr:from>
    <xdr:to>
      <xdr:col>23</xdr:col>
      <xdr:colOff>606425</xdr:colOff>
      <xdr:row>38</xdr:row>
      <xdr:rowOff>105606</xdr:rowOff>
    </xdr:to>
    <xdr:cxnSp macro="">
      <xdr:nvCxnSpPr>
        <xdr:cNvPr id="514" name="直線コネクタ 513"/>
        <xdr:cNvCxnSpPr/>
      </xdr:nvCxnSpPr>
      <xdr:spPr>
        <a:xfrm>
          <a:off x="16230600" y="6620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96795</xdr:rowOff>
    </xdr:from>
    <xdr:ext cx="534377" cy="259045"/>
    <xdr:sp macro="" textlink="">
      <xdr:nvSpPr>
        <xdr:cNvPr id="515" name="消防費最大値テキスト"/>
        <xdr:cNvSpPr txBox="1"/>
      </xdr:nvSpPr>
      <xdr:spPr>
        <a:xfrm>
          <a:off x="16370300" y="5068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91,362</a:t>
          </a:r>
          <a:endParaRPr kumimoji="1" lang="ja-JP" altLang="en-US" sz="1000" b="1">
            <a:latin typeface="ＭＳ Ｐゴシック"/>
          </a:endParaRPr>
        </a:p>
      </xdr:txBody>
    </xdr:sp>
    <xdr:clientData/>
  </xdr:oneCellAnchor>
  <xdr:twoCellAnchor>
    <xdr:from>
      <xdr:col>23</xdr:col>
      <xdr:colOff>428625</xdr:colOff>
      <xdr:row>30</xdr:row>
      <xdr:rowOff>150118</xdr:rowOff>
    </xdr:from>
    <xdr:to>
      <xdr:col>23</xdr:col>
      <xdr:colOff>606425</xdr:colOff>
      <xdr:row>30</xdr:row>
      <xdr:rowOff>150118</xdr:rowOff>
    </xdr:to>
    <xdr:cxnSp macro="">
      <xdr:nvCxnSpPr>
        <xdr:cNvPr id="516" name="直線コネクタ 515"/>
        <xdr:cNvCxnSpPr/>
      </xdr:nvCxnSpPr>
      <xdr:spPr>
        <a:xfrm>
          <a:off x="16230600" y="529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100691</xdr:rowOff>
    </xdr:from>
    <xdr:to>
      <xdr:col>23</xdr:col>
      <xdr:colOff>517525</xdr:colOff>
      <xdr:row>38</xdr:row>
      <xdr:rowOff>121820</xdr:rowOff>
    </xdr:to>
    <xdr:cxnSp macro="">
      <xdr:nvCxnSpPr>
        <xdr:cNvPr id="517" name="直線コネクタ 516"/>
        <xdr:cNvCxnSpPr/>
      </xdr:nvCxnSpPr>
      <xdr:spPr>
        <a:xfrm flipV="1">
          <a:off x="15481300" y="6615791"/>
          <a:ext cx="838200" cy="21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237</xdr:rowOff>
    </xdr:from>
    <xdr:ext cx="534377" cy="259045"/>
    <xdr:sp macro="" textlink="">
      <xdr:nvSpPr>
        <xdr:cNvPr id="518" name="消防費平均値テキスト"/>
        <xdr:cNvSpPr txBox="1"/>
      </xdr:nvSpPr>
      <xdr:spPr>
        <a:xfrm>
          <a:off x="16370300" y="6172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148810</xdr:rowOff>
    </xdr:from>
    <xdr:to>
      <xdr:col>23</xdr:col>
      <xdr:colOff>568325</xdr:colOff>
      <xdr:row>37</xdr:row>
      <xdr:rowOff>78960</xdr:rowOff>
    </xdr:to>
    <xdr:sp macro="" textlink="">
      <xdr:nvSpPr>
        <xdr:cNvPr id="519" name="フローチャート : 判断 518"/>
        <xdr:cNvSpPr/>
      </xdr:nvSpPr>
      <xdr:spPr>
        <a:xfrm>
          <a:off x="16268700" y="63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90420</xdr:rowOff>
    </xdr:from>
    <xdr:to>
      <xdr:col>22</xdr:col>
      <xdr:colOff>365125</xdr:colOff>
      <xdr:row>38</xdr:row>
      <xdr:rowOff>121820</xdr:rowOff>
    </xdr:to>
    <xdr:cxnSp macro="">
      <xdr:nvCxnSpPr>
        <xdr:cNvPr id="520" name="直線コネクタ 519"/>
        <xdr:cNvCxnSpPr/>
      </xdr:nvCxnSpPr>
      <xdr:spPr>
        <a:xfrm>
          <a:off x="14592300" y="6605520"/>
          <a:ext cx="889000" cy="31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155439</xdr:rowOff>
    </xdr:from>
    <xdr:to>
      <xdr:col>22</xdr:col>
      <xdr:colOff>415925</xdr:colOff>
      <xdr:row>37</xdr:row>
      <xdr:rowOff>85589</xdr:rowOff>
    </xdr:to>
    <xdr:sp macro="" textlink="">
      <xdr:nvSpPr>
        <xdr:cNvPr id="521" name="フローチャート : 判断 520"/>
        <xdr:cNvSpPr/>
      </xdr:nvSpPr>
      <xdr:spPr>
        <a:xfrm>
          <a:off x="15430500" y="632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102116</xdr:rowOff>
    </xdr:from>
    <xdr:ext cx="534377" cy="259045"/>
    <xdr:sp macro="" textlink="">
      <xdr:nvSpPr>
        <xdr:cNvPr id="522" name="テキスト ボックス 521"/>
        <xdr:cNvSpPr txBox="1"/>
      </xdr:nvSpPr>
      <xdr:spPr>
        <a:xfrm>
          <a:off x="15214111" y="6102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90420</xdr:rowOff>
    </xdr:from>
    <xdr:to>
      <xdr:col>21</xdr:col>
      <xdr:colOff>161925</xdr:colOff>
      <xdr:row>38</xdr:row>
      <xdr:rowOff>115436</xdr:rowOff>
    </xdr:to>
    <xdr:cxnSp macro="">
      <xdr:nvCxnSpPr>
        <xdr:cNvPr id="523" name="直線コネクタ 522"/>
        <xdr:cNvCxnSpPr/>
      </xdr:nvCxnSpPr>
      <xdr:spPr>
        <a:xfrm flipV="1">
          <a:off x="13703300" y="6605520"/>
          <a:ext cx="889000" cy="2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169792</xdr:rowOff>
    </xdr:from>
    <xdr:to>
      <xdr:col>21</xdr:col>
      <xdr:colOff>212725</xdr:colOff>
      <xdr:row>37</xdr:row>
      <xdr:rowOff>99942</xdr:rowOff>
    </xdr:to>
    <xdr:sp macro="" textlink="">
      <xdr:nvSpPr>
        <xdr:cNvPr id="524" name="フローチャート : 判断 523"/>
        <xdr:cNvSpPr/>
      </xdr:nvSpPr>
      <xdr:spPr>
        <a:xfrm>
          <a:off x="14541500" y="63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116469</xdr:rowOff>
    </xdr:from>
    <xdr:ext cx="534377" cy="259045"/>
    <xdr:sp macro="" textlink="">
      <xdr:nvSpPr>
        <xdr:cNvPr id="525" name="テキスト ボックス 524"/>
        <xdr:cNvSpPr txBox="1"/>
      </xdr:nvSpPr>
      <xdr:spPr>
        <a:xfrm>
          <a:off x="14325111" y="6117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47656</xdr:rowOff>
    </xdr:from>
    <xdr:to>
      <xdr:col>19</xdr:col>
      <xdr:colOff>644525</xdr:colOff>
      <xdr:row>38</xdr:row>
      <xdr:rowOff>115436</xdr:rowOff>
    </xdr:to>
    <xdr:cxnSp macro="">
      <xdr:nvCxnSpPr>
        <xdr:cNvPr id="526" name="直線コネクタ 525"/>
        <xdr:cNvCxnSpPr/>
      </xdr:nvCxnSpPr>
      <xdr:spPr>
        <a:xfrm>
          <a:off x="12814300" y="6562756"/>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33334</xdr:rowOff>
    </xdr:from>
    <xdr:to>
      <xdr:col>20</xdr:col>
      <xdr:colOff>9525</xdr:colOff>
      <xdr:row>37</xdr:row>
      <xdr:rowOff>134934</xdr:rowOff>
    </xdr:to>
    <xdr:sp macro="" textlink="">
      <xdr:nvSpPr>
        <xdr:cNvPr id="527" name="フローチャート : 判断 526"/>
        <xdr:cNvSpPr/>
      </xdr:nvSpPr>
      <xdr:spPr>
        <a:xfrm>
          <a:off x="13652500" y="637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151461</xdr:rowOff>
    </xdr:from>
    <xdr:ext cx="534377" cy="259045"/>
    <xdr:sp macro="" textlink="">
      <xdr:nvSpPr>
        <xdr:cNvPr id="528" name="テキスト ボックス 527"/>
        <xdr:cNvSpPr txBox="1"/>
      </xdr:nvSpPr>
      <xdr:spPr>
        <a:xfrm>
          <a:off x="13436111" y="615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54985</xdr:rowOff>
    </xdr:from>
    <xdr:to>
      <xdr:col>18</xdr:col>
      <xdr:colOff>492125</xdr:colOff>
      <xdr:row>37</xdr:row>
      <xdr:rowOff>156585</xdr:rowOff>
    </xdr:to>
    <xdr:sp macro="" textlink="">
      <xdr:nvSpPr>
        <xdr:cNvPr id="529" name="フローチャート : 判断 528"/>
        <xdr:cNvSpPr/>
      </xdr:nvSpPr>
      <xdr:spPr>
        <a:xfrm>
          <a:off x="12763500" y="6398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1662</xdr:rowOff>
    </xdr:from>
    <xdr:ext cx="534377" cy="259045"/>
    <xdr:sp macro="" textlink="">
      <xdr:nvSpPr>
        <xdr:cNvPr id="530" name="テキスト ボックス 529"/>
        <xdr:cNvSpPr txBox="1"/>
      </xdr:nvSpPr>
      <xdr:spPr>
        <a:xfrm>
          <a:off x="12547111" y="617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49891</xdr:rowOff>
    </xdr:from>
    <xdr:to>
      <xdr:col>23</xdr:col>
      <xdr:colOff>568325</xdr:colOff>
      <xdr:row>38</xdr:row>
      <xdr:rowOff>151491</xdr:rowOff>
    </xdr:to>
    <xdr:sp macro="" textlink="">
      <xdr:nvSpPr>
        <xdr:cNvPr id="536" name="円/楕円 535"/>
        <xdr:cNvSpPr/>
      </xdr:nvSpPr>
      <xdr:spPr>
        <a:xfrm>
          <a:off x="16268700" y="6564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136268</xdr:rowOff>
    </xdr:from>
    <xdr:ext cx="534377" cy="259045"/>
    <xdr:sp macro="" textlink="">
      <xdr:nvSpPr>
        <xdr:cNvPr id="537" name="消防費該当値テキスト"/>
        <xdr:cNvSpPr txBox="1"/>
      </xdr:nvSpPr>
      <xdr:spPr>
        <a:xfrm>
          <a:off x="16370300" y="647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10,389</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71020</xdr:rowOff>
    </xdr:from>
    <xdr:to>
      <xdr:col>22</xdr:col>
      <xdr:colOff>415925</xdr:colOff>
      <xdr:row>39</xdr:row>
      <xdr:rowOff>1170</xdr:rowOff>
    </xdr:to>
    <xdr:sp macro="" textlink="">
      <xdr:nvSpPr>
        <xdr:cNvPr id="538" name="円/楕円 537"/>
        <xdr:cNvSpPr/>
      </xdr:nvSpPr>
      <xdr:spPr>
        <a:xfrm>
          <a:off x="15430500" y="65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163747</xdr:rowOff>
    </xdr:from>
    <xdr:ext cx="469744" cy="259045"/>
    <xdr:sp macro="" textlink="">
      <xdr:nvSpPr>
        <xdr:cNvPr id="539" name="テキスト ボックス 538"/>
        <xdr:cNvSpPr txBox="1"/>
      </xdr:nvSpPr>
      <xdr:spPr>
        <a:xfrm>
          <a:off x="15246427" y="667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39620</xdr:rowOff>
    </xdr:from>
    <xdr:to>
      <xdr:col>21</xdr:col>
      <xdr:colOff>212725</xdr:colOff>
      <xdr:row>38</xdr:row>
      <xdr:rowOff>141220</xdr:rowOff>
    </xdr:to>
    <xdr:sp macro="" textlink="">
      <xdr:nvSpPr>
        <xdr:cNvPr id="540" name="円/楕円 539"/>
        <xdr:cNvSpPr/>
      </xdr:nvSpPr>
      <xdr:spPr>
        <a:xfrm>
          <a:off x="14541500" y="655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132347</xdr:rowOff>
    </xdr:from>
    <xdr:ext cx="534377" cy="259045"/>
    <xdr:sp macro="" textlink="">
      <xdr:nvSpPr>
        <xdr:cNvPr id="541" name="テキスト ボックス 540"/>
        <xdr:cNvSpPr txBox="1"/>
      </xdr:nvSpPr>
      <xdr:spPr>
        <a:xfrm>
          <a:off x="14325111" y="664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64636</xdr:rowOff>
    </xdr:from>
    <xdr:to>
      <xdr:col>20</xdr:col>
      <xdr:colOff>9525</xdr:colOff>
      <xdr:row>38</xdr:row>
      <xdr:rowOff>166236</xdr:rowOff>
    </xdr:to>
    <xdr:sp macro="" textlink="">
      <xdr:nvSpPr>
        <xdr:cNvPr id="542" name="円/楕円 541"/>
        <xdr:cNvSpPr/>
      </xdr:nvSpPr>
      <xdr:spPr>
        <a:xfrm>
          <a:off x="13652500" y="657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157363</xdr:rowOff>
    </xdr:from>
    <xdr:ext cx="469744" cy="259045"/>
    <xdr:sp macro="" textlink="">
      <xdr:nvSpPr>
        <xdr:cNvPr id="543" name="テキスト ボックス 542"/>
        <xdr:cNvSpPr txBox="1"/>
      </xdr:nvSpPr>
      <xdr:spPr>
        <a:xfrm>
          <a:off x="13468427" y="6672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9,486</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168306</xdr:rowOff>
    </xdr:from>
    <xdr:to>
      <xdr:col>18</xdr:col>
      <xdr:colOff>492125</xdr:colOff>
      <xdr:row>38</xdr:row>
      <xdr:rowOff>98456</xdr:rowOff>
    </xdr:to>
    <xdr:sp macro="" textlink="">
      <xdr:nvSpPr>
        <xdr:cNvPr id="544" name="円/楕円 543"/>
        <xdr:cNvSpPr/>
      </xdr:nvSpPr>
      <xdr:spPr>
        <a:xfrm>
          <a:off x="12763500" y="65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89583</xdr:rowOff>
    </xdr:from>
    <xdr:ext cx="534377" cy="259045"/>
    <xdr:sp macro="" textlink="">
      <xdr:nvSpPr>
        <xdr:cNvPr id="545" name="テキスト ボックス 544"/>
        <xdr:cNvSpPr txBox="1"/>
      </xdr:nvSpPr>
      <xdr:spPr>
        <a:xfrm>
          <a:off x="12547111" y="66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50,310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6" name="テキスト ボックス 55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58" name="テキスト ボックス 55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2" name="テキスト ボックス 56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4" name="テキスト ボックス 563"/>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150273</xdr:rowOff>
    </xdr:from>
    <xdr:to>
      <xdr:col>23</xdr:col>
      <xdr:colOff>516889</xdr:colOff>
      <xdr:row>58</xdr:row>
      <xdr:rowOff>37821</xdr:rowOff>
    </xdr:to>
    <xdr:cxnSp macro="">
      <xdr:nvCxnSpPr>
        <xdr:cNvPr id="570" name="直線コネクタ 569"/>
        <xdr:cNvCxnSpPr/>
      </xdr:nvCxnSpPr>
      <xdr:spPr>
        <a:xfrm flipV="1">
          <a:off x="16317595" y="8722773"/>
          <a:ext cx="1269" cy="1259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41648</xdr:rowOff>
    </xdr:from>
    <xdr:ext cx="534377" cy="259045"/>
    <xdr:sp macro="" textlink="">
      <xdr:nvSpPr>
        <xdr:cNvPr id="571" name="教育費最小値テキスト"/>
        <xdr:cNvSpPr txBox="1"/>
      </xdr:nvSpPr>
      <xdr:spPr>
        <a:xfrm>
          <a:off x="16370300" y="998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29,348</a:t>
          </a:r>
          <a:endParaRPr kumimoji="1" lang="ja-JP" altLang="en-US" sz="1000" b="1">
            <a:latin typeface="ＭＳ Ｐゴシック"/>
          </a:endParaRPr>
        </a:p>
      </xdr:txBody>
    </xdr:sp>
    <xdr:clientData/>
  </xdr:oneCellAnchor>
  <xdr:twoCellAnchor>
    <xdr:from>
      <xdr:col>23</xdr:col>
      <xdr:colOff>428625</xdr:colOff>
      <xdr:row>58</xdr:row>
      <xdr:rowOff>37821</xdr:rowOff>
    </xdr:from>
    <xdr:to>
      <xdr:col>23</xdr:col>
      <xdr:colOff>606425</xdr:colOff>
      <xdr:row>58</xdr:row>
      <xdr:rowOff>37821</xdr:rowOff>
    </xdr:to>
    <xdr:cxnSp macro="">
      <xdr:nvCxnSpPr>
        <xdr:cNvPr id="572" name="直線コネクタ 571"/>
        <xdr:cNvCxnSpPr/>
      </xdr:nvCxnSpPr>
      <xdr:spPr>
        <a:xfrm>
          <a:off x="16230600" y="9981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96950</xdr:rowOff>
    </xdr:from>
    <xdr:ext cx="534377" cy="259045"/>
    <xdr:sp macro="" textlink="">
      <xdr:nvSpPr>
        <xdr:cNvPr id="573" name="教育費最大値テキスト"/>
        <xdr:cNvSpPr txBox="1"/>
      </xdr:nvSpPr>
      <xdr:spPr>
        <a:xfrm>
          <a:off x="16370300" y="849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95,445</a:t>
          </a:r>
          <a:endParaRPr kumimoji="1" lang="ja-JP" altLang="en-US" sz="1000" b="1">
            <a:latin typeface="ＭＳ Ｐゴシック"/>
          </a:endParaRPr>
        </a:p>
      </xdr:txBody>
    </xdr:sp>
    <xdr:clientData/>
  </xdr:oneCellAnchor>
  <xdr:twoCellAnchor>
    <xdr:from>
      <xdr:col>23</xdr:col>
      <xdr:colOff>428625</xdr:colOff>
      <xdr:row>50</xdr:row>
      <xdr:rowOff>150273</xdr:rowOff>
    </xdr:from>
    <xdr:to>
      <xdr:col>23</xdr:col>
      <xdr:colOff>606425</xdr:colOff>
      <xdr:row>50</xdr:row>
      <xdr:rowOff>150273</xdr:rowOff>
    </xdr:to>
    <xdr:cxnSp macro="">
      <xdr:nvCxnSpPr>
        <xdr:cNvPr id="574" name="直線コネクタ 573"/>
        <xdr:cNvCxnSpPr/>
      </xdr:nvCxnSpPr>
      <xdr:spPr>
        <a:xfrm>
          <a:off x="16230600" y="8722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37821</xdr:rowOff>
    </xdr:from>
    <xdr:to>
      <xdr:col>23</xdr:col>
      <xdr:colOff>517525</xdr:colOff>
      <xdr:row>58</xdr:row>
      <xdr:rowOff>90932</xdr:rowOff>
    </xdr:to>
    <xdr:cxnSp macro="">
      <xdr:nvCxnSpPr>
        <xdr:cNvPr id="575" name="直線コネクタ 574"/>
        <xdr:cNvCxnSpPr/>
      </xdr:nvCxnSpPr>
      <xdr:spPr>
        <a:xfrm flipV="1">
          <a:off x="15481300" y="9981921"/>
          <a:ext cx="838200" cy="5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28433</xdr:rowOff>
    </xdr:from>
    <xdr:ext cx="534377" cy="259045"/>
    <xdr:sp macro="" textlink="">
      <xdr:nvSpPr>
        <xdr:cNvPr id="576" name="教育費平均値テキスト"/>
        <xdr:cNvSpPr txBox="1"/>
      </xdr:nvSpPr>
      <xdr:spPr>
        <a:xfrm>
          <a:off x="16370300" y="9458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5556</xdr:rowOff>
    </xdr:from>
    <xdr:to>
      <xdr:col>23</xdr:col>
      <xdr:colOff>568325</xdr:colOff>
      <xdr:row>56</xdr:row>
      <xdr:rowOff>107156</xdr:rowOff>
    </xdr:to>
    <xdr:sp macro="" textlink="">
      <xdr:nvSpPr>
        <xdr:cNvPr id="577" name="フローチャート : 判断 576"/>
        <xdr:cNvSpPr/>
      </xdr:nvSpPr>
      <xdr:spPr>
        <a:xfrm>
          <a:off x="162687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90932</xdr:rowOff>
    </xdr:from>
    <xdr:to>
      <xdr:col>22</xdr:col>
      <xdr:colOff>365125</xdr:colOff>
      <xdr:row>58</xdr:row>
      <xdr:rowOff>106134</xdr:rowOff>
    </xdr:to>
    <xdr:cxnSp macro="">
      <xdr:nvCxnSpPr>
        <xdr:cNvPr id="578" name="直線コネクタ 577"/>
        <xdr:cNvCxnSpPr/>
      </xdr:nvCxnSpPr>
      <xdr:spPr>
        <a:xfrm flipV="1">
          <a:off x="14592300" y="10035032"/>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75108</xdr:rowOff>
    </xdr:from>
    <xdr:to>
      <xdr:col>22</xdr:col>
      <xdr:colOff>415925</xdr:colOff>
      <xdr:row>55</xdr:row>
      <xdr:rowOff>5258</xdr:rowOff>
    </xdr:to>
    <xdr:sp macro="" textlink="">
      <xdr:nvSpPr>
        <xdr:cNvPr id="579" name="フローチャート : 判断 578"/>
        <xdr:cNvSpPr/>
      </xdr:nvSpPr>
      <xdr:spPr>
        <a:xfrm>
          <a:off x="15430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21785</xdr:rowOff>
    </xdr:from>
    <xdr:ext cx="534377" cy="259045"/>
    <xdr:sp macro="" textlink="">
      <xdr:nvSpPr>
        <xdr:cNvPr id="580" name="テキスト ボックス 579"/>
        <xdr:cNvSpPr txBox="1"/>
      </xdr:nvSpPr>
      <xdr:spPr>
        <a:xfrm>
          <a:off x="15214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101981</xdr:rowOff>
    </xdr:from>
    <xdr:to>
      <xdr:col>21</xdr:col>
      <xdr:colOff>161925</xdr:colOff>
      <xdr:row>58</xdr:row>
      <xdr:rowOff>106134</xdr:rowOff>
    </xdr:to>
    <xdr:cxnSp macro="">
      <xdr:nvCxnSpPr>
        <xdr:cNvPr id="581" name="直線コネクタ 580"/>
        <xdr:cNvCxnSpPr/>
      </xdr:nvCxnSpPr>
      <xdr:spPr>
        <a:xfrm>
          <a:off x="13703300" y="10046081"/>
          <a:ext cx="8890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4908</xdr:rowOff>
    </xdr:from>
    <xdr:to>
      <xdr:col>21</xdr:col>
      <xdr:colOff>212725</xdr:colOff>
      <xdr:row>55</xdr:row>
      <xdr:rowOff>106508</xdr:rowOff>
    </xdr:to>
    <xdr:sp macro="" textlink="">
      <xdr:nvSpPr>
        <xdr:cNvPr id="582" name="フローチャート : 判断 581"/>
        <xdr:cNvSpPr/>
      </xdr:nvSpPr>
      <xdr:spPr>
        <a:xfrm>
          <a:off x="14541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123035</xdr:rowOff>
    </xdr:from>
    <xdr:ext cx="534377" cy="259045"/>
    <xdr:sp macro="" textlink="">
      <xdr:nvSpPr>
        <xdr:cNvPr id="583" name="テキスト ボックス 582"/>
        <xdr:cNvSpPr txBox="1"/>
      </xdr:nvSpPr>
      <xdr:spPr>
        <a:xfrm>
          <a:off x="14325111" y="9209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156940</xdr:rowOff>
    </xdr:from>
    <xdr:to>
      <xdr:col>19</xdr:col>
      <xdr:colOff>644525</xdr:colOff>
      <xdr:row>58</xdr:row>
      <xdr:rowOff>101981</xdr:rowOff>
    </xdr:to>
    <xdr:cxnSp macro="">
      <xdr:nvCxnSpPr>
        <xdr:cNvPr id="584" name="直線コネクタ 583"/>
        <xdr:cNvCxnSpPr/>
      </xdr:nvCxnSpPr>
      <xdr:spPr>
        <a:xfrm>
          <a:off x="12814300" y="9929590"/>
          <a:ext cx="889000" cy="11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38932</xdr:rowOff>
    </xdr:from>
    <xdr:to>
      <xdr:col>20</xdr:col>
      <xdr:colOff>9525</xdr:colOff>
      <xdr:row>55</xdr:row>
      <xdr:rowOff>140532</xdr:rowOff>
    </xdr:to>
    <xdr:sp macro="" textlink="">
      <xdr:nvSpPr>
        <xdr:cNvPr id="585" name="フローチャート : 判断 584"/>
        <xdr:cNvSpPr/>
      </xdr:nvSpPr>
      <xdr:spPr>
        <a:xfrm>
          <a:off x="13652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157059</xdr:rowOff>
    </xdr:from>
    <xdr:ext cx="534377" cy="259045"/>
    <xdr:sp macro="" textlink="">
      <xdr:nvSpPr>
        <xdr:cNvPr id="586" name="テキスト ボックス 585"/>
        <xdr:cNvSpPr txBox="1"/>
      </xdr:nvSpPr>
      <xdr:spPr>
        <a:xfrm>
          <a:off x="13436111" y="924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73031</xdr:rowOff>
    </xdr:from>
    <xdr:to>
      <xdr:col>18</xdr:col>
      <xdr:colOff>492125</xdr:colOff>
      <xdr:row>56</xdr:row>
      <xdr:rowOff>3181</xdr:rowOff>
    </xdr:to>
    <xdr:sp macro="" textlink="">
      <xdr:nvSpPr>
        <xdr:cNvPr id="587" name="フローチャート : 判断 586"/>
        <xdr:cNvSpPr/>
      </xdr:nvSpPr>
      <xdr:spPr>
        <a:xfrm>
          <a:off x="12763500" y="950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19708</xdr:rowOff>
    </xdr:from>
    <xdr:ext cx="534377" cy="259045"/>
    <xdr:sp macro="" textlink="">
      <xdr:nvSpPr>
        <xdr:cNvPr id="588" name="テキスト ボックス 587"/>
        <xdr:cNvSpPr txBox="1"/>
      </xdr:nvSpPr>
      <xdr:spPr>
        <a:xfrm>
          <a:off x="12547111" y="927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51,833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158471</xdr:rowOff>
    </xdr:from>
    <xdr:to>
      <xdr:col>23</xdr:col>
      <xdr:colOff>568325</xdr:colOff>
      <xdr:row>58</xdr:row>
      <xdr:rowOff>88621</xdr:rowOff>
    </xdr:to>
    <xdr:sp macro="" textlink="">
      <xdr:nvSpPr>
        <xdr:cNvPr id="594" name="円/楕円 593"/>
        <xdr:cNvSpPr/>
      </xdr:nvSpPr>
      <xdr:spPr>
        <a:xfrm>
          <a:off x="16268700" y="9931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73398</xdr:rowOff>
    </xdr:from>
    <xdr:ext cx="534377" cy="259045"/>
    <xdr:sp macro="" textlink="">
      <xdr:nvSpPr>
        <xdr:cNvPr id="595" name="教育費該当値テキスト"/>
        <xdr:cNvSpPr txBox="1"/>
      </xdr:nvSpPr>
      <xdr:spPr>
        <a:xfrm>
          <a:off x="16370300" y="98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29,348</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40132</xdr:rowOff>
    </xdr:from>
    <xdr:to>
      <xdr:col>22</xdr:col>
      <xdr:colOff>415925</xdr:colOff>
      <xdr:row>58</xdr:row>
      <xdr:rowOff>141732</xdr:rowOff>
    </xdr:to>
    <xdr:sp macro="" textlink="">
      <xdr:nvSpPr>
        <xdr:cNvPr id="596" name="円/楕円 595"/>
        <xdr:cNvSpPr/>
      </xdr:nvSpPr>
      <xdr:spPr>
        <a:xfrm>
          <a:off x="15430500" y="9984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132859</xdr:rowOff>
    </xdr:from>
    <xdr:ext cx="534377" cy="259045"/>
    <xdr:sp macro="" textlink="">
      <xdr:nvSpPr>
        <xdr:cNvPr id="597" name="テキスト ボックス 596"/>
        <xdr:cNvSpPr txBox="1"/>
      </xdr:nvSpPr>
      <xdr:spPr>
        <a:xfrm>
          <a:off x="15214111" y="1007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26,560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55334</xdr:rowOff>
    </xdr:from>
    <xdr:to>
      <xdr:col>21</xdr:col>
      <xdr:colOff>212725</xdr:colOff>
      <xdr:row>58</xdr:row>
      <xdr:rowOff>156934</xdr:rowOff>
    </xdr:to>
    <xdr:sp macro="" textlink="">
      <xdr:nvSpPr>
        <xdr:cNvPr id="598" name="円/楕円 597"/>
        <xdr:cNvSpPr/>
      </xdr:nvSpPr>
      <xdr:spPr>
        <a:xfrm>
          <a:off x="14541500" y="999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148061</xdr:rowOff>
    </xdr:from>
    <xdr:ext cx="534377" cy="259045"/>
    <xdr:sp macro="" textlink="">
      <xdr:nvSpPr>
        <xdr:cNvPr id="599" name="テキスト ボックス 598"/>
        <xdr:cNvSpPr txBox="1"/>
      </xdr:nvSpPr>
      <xdr:spPr>
        <a:xfrm>
          <a:off x="14325111" y="1009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25,762</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51181</xdr:rowOff>
    </xdr:from>
    <xdr:to>
      <xdr:col>20</xdr:col>
      <xdr:colOff>9525</xdr:colOff>
      <xdr:row>58</xdr:row>
      <xdr:rowOff>152781</xdr:rowOff>
    </xdr:to>
    <xdr:sp macro="" textlink="">
      <xdr:nvSpPr>
        <xdr:cNvPr id="600" name="円/楕円 599"/>
        <xdr:cNvSpPr/>
      </xdr:nvSpPr>
      <xdr:spPr>
        <a:xfrm>
          <a:off x="13652500" y="999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143908</xdr:rowOff>
    </xdr:from>
    <xdr:ext cx="534377" cy="259045"/>
    <xdr:sp macro="" textlink="">
      <xdr:nvSpPr>
        <xdr:cNvPr id="601" name="テキスト ボックス 600"/>
        <xdr:cNvSpPr txBox="1"/>
      </xdr:nvSpPr>
      <xdr:spPr>
        <a:xfrm>
          <a:off x="13436111" y="1008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106140</xdr:rowOff>
    </xdr:from>
    <xdr:to>
      <xdr:col>18</xdr:col>
      <xdr:colOff>492125</xdr:colOff>
      <xdr:row>58</xdr:row>
      <xdr:rowOff>36290</xdr:rowOff>
    </xdr:to>
    <xdr:sp macro="" textlink="">
      <xdr:nvSpPr>
        <xdr:cNvPr id="602" name="円/楕円 601"/>
        <xdr:cNvSpPr/>
      </xdr:nvSpPr>
      <xdr:spPr>
        <a:xfrm>
          <a:off x="12763500" y="9878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27417</xdr:rowOff>
    </xdr:from>
    <xdr:ext cx="534377" cy="259045"/>
    <xdr:sp macro="" textlink="">
      <xdr:nvSpPr>
        <xdr:cNvPr id="603" name="テキスト ボックス 602"/>
        <xdr:cNvSpPr txBox="1"/>
      </xdr:nvSpPr>
      <xdr:spPr>
        <a:xfrm>
          <a:off x="12547111" y="997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108362</xdr:rowOff>
    </xdr:from>
    <xdr:to>
      <xdr:col>23</xdr:col>
      <xdr:colOff>516889</xdr:colOff>
      <xdr:row>79</xdr:row>
      <xdr:rowOff>44450</xdr:rowOff>
    </xdr:to>
    <xdr:cxnSp macro="">
      <xdr:nvCxnSpPr>
        <xdr:cNvPr id="627" name="直線コネクタ 626"/>
        <xdr:cNvCxnSpPr/>
      </xdr:nvCxnSpPr>
      <xdr:spPr>
        <a:xfrm flipV="1">
          <a:off x="16317595" y="12109862"/>
          <a:ext cx="1269" cy="147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55039</xdr:rowOff>
    </xdr:from>
    <xdr:ext cx="534377" cy="259045"/>
    <xdr:sp macro="" textlink="">
      <xdr:nvSpPr>
        <xdr:cNvPr id="630" name="災害復旧費最大値テキスト"/>
        <xdr:cNvSpPr txBox="1"/>
      </xdr:nvSpPr>
      <xdr:spPr>
        <a:xfrm>
          <a:off x="16370300" y="1188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77,645</a:t>
          </a:r>
          <a:endParaRPr kumimoji="1" lang="ja-JP" altLang="en-US" sz="1000" b="1">
            <a:latin typeface="ＭＳ Ｐゴシック"/>
          </a:endParaRPr>
        </a:p>
      </xdr:txBody>
    </xdr:sp>
    <xdr:clientData/>
  </xdr:oneCellAnchor>
  <xdr:twoCellAnchor>
    <xdr:from>
      <xdr:col>23</xdr:col>
      <xdr:colOff>428625</xdr:colOff>
      <xdr:row>70</xdr:row>
      <xdr:rowOff>108362</xdr:rowOff>
    </xdr:from>
    <xdr:to>
      <xdr:col>23</xdr:col>
      <xdr:colOff>606425</xdr:colOff>
      <xdr:row>70</xdr:row>
      <xdr:rowOff>108362</xdr:rowOff>
    </xdr:to>
    <xdr:cxnSp macro="">
      <xdr:nvCxnSpPr>
        <xdr:cNvPr id="631" name="直線コネクタ 630"/>
        <xdr:cNvCxnSpPr/>
      </xdr:nvCxnSpPr>
      <xdr:spPr>
        <a:xfrm>
          <a:off x="16230600" y="1210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20066</xdr:rowOff>
    </xdr:from>
    <xdr:to>
      <xdr:col>23</xdr:col>
      <xdr:colOff>517525</xdr:colOff>
      <xdr:row>78</xdr:row>
      <xdr:rowOff>13512</xdr:rowOff>
    </xdr:to>
    <xdr:cxnSp macro="">
      <xdr:nvCxnSpPr>
        <xdr:cNvPr id="632" name="直線コネクタ 631"/>
        <xdr:cNvCxnSpPr/>
      </xdr:nvCxnSpPr>
      <xdr:spPr>
        <a:xfrm flipV="1">
          <a:off x="15481300" y="12878816"/>
          <a:ext cx="838200" cy="50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78357</xdr:rowOff>
    </xdr:from>
    <xdr:ext cx="469744" cy="259045"/>
    <xdr:sp macro="" textlink="">
      <xdr:nvSpPr>
        <xdr:cNvPr id="633" name="災害復旧費平均値テキスト"/>
        <xdr:cNvSpPr txBox="1"/>
      </xdr:nvSpPr>
      <xdr:spPr>
        <a:xfrm>
          <a:off x="16370300" y="13451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99930</xdr:rowOff>
    </xdr:from>
    <xdr:to>
      <xdr:col>23</xdr:col>
      <xdr:colOff>568325</xdr:colOff>
      <xdr:row>79</xdr:row>
      <xdr:rowOff>30080</xdr:rowOff>
    </xdr:to>
    <xdr:sp macro="" textlink="">
      <xdr:nvSpPr>
        <xdr:cNvPr id="634" name="フローチャート : 判断 633"/>
        <xdr:cNvSpPr/>
      </xdr:nvSpPr>
      <xdr:spPr>
        <a:xfrm>
          <a:off x="162687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45098</xdr:rowOff>
    </xdr:from>
    <xdr:to>
      <xdr:col>22</xdr:col>
      <xdr:colOff>365125</xdr:colOff>
      <xdr:row>78</xdr:row>
      <xdr:rowOff>13512</xdr:rowOff>
    </xdr:to>
    <xdr:cxnSp macro="">
      <xdr:nvCxnSpPr>
        <xdr:cNvPr id="635" name="直線コネクタ 634"/>
        <xdr:cNvCxnSpPr/>
      </xdr:nvCxnSpPr>
      <xdr:spPr>
        <a:xfrm>
          <a:off x="14592300" y="13075298"/>
          <a:ext cx="889000" cy="311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10585</xdr:rowOff>
    </xdr:from>
    <xdr:to>
      <xdr:col>22</xdr:col>
      <xdr:colOff>415925</xdr:colOff>
      <xdr:row>78</xdr:row>
      <xdr:rowOff>112185</xdr:rowOff>
    </xdr:to>
    <xdr:sp macro="" textlink="">
      <xdr:nvSpPr>
        <xdr:cNvPr id="636" name="フローチャート : 判断 635"/>
        <xdr:cNvSpPr/>
      </xdr:nvSpPr>
      <xdr:spPr>
        <a:xfrm>
          <a:off x="15430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103312</xdr:rowOff>
    </xdr:from>
    <xdr:ext cx="469744" cy="259045"/>
    <xdr:sp macro="" textlink="">
      <xdr:nvSpPr>
        <xdr:cNvPr id="637" name="テキスト ボックス 636"/>
        <xdr:cNvSpPr txBox="1"/>
      </xdr:nvSpPr>
      <xdr:spPr>
        <a:xfrm>
          <a:off x="15246427"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134080</xdr:rowOff>
    </xdr:from>
    <xdr:to>
      <xdr:col>21</xdr:col>
      <xdr:colOff>161925</xdr:colOff>
      <xdr:row>76</xdr:row>
      <xdr:rowOff>45098</xdr:rowOff>
    </xdr:to>
    <xdr:cxnSp macro="">
      <xdr:nvCxnSpPr>
        <xdr:cNvPr id="638" name="直線コネクタ 637"/>
        <xdr:cNvCxnSpPr/>
      </xdr:nvCxnSpPr>
      <xdr:spPr>
        <a:xfrm>
          <a:off x="13703300" y="12992830"/>
          <a:ext cx="889000" cy="8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14433</xdr:rowOff>
    </xdr:from>
    <xdr:to>
      <xdr:col>21</xdr:col>
      <xdr:colOff>212725</xdr:colOff>
      <xdr:row>78</xdr:row>
      <xdr:rowOff>116033</xdr:rowOff>
    </xdr:to>
    <xdr:sp macro="" textlink="">
      <xdr:nvSpPr>
        <xdr:cNvPr id="639" name="フローチャート : 判断 638"/>
        <xdr:cNvSpPr/>
      </xdr:nvSpPr>
      <xdr:spPr>
        <a:xfrm>
          <a:off x="14541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107160</xdr:rowOff>
    </xdr:from>
    <xdr:ext cx="469744" cy="259045"/>
    <xdr:sp macro="" textlink="">
      <xdr:nvSpPr>
        <xdr:cNvPr id="640" name="テキスト ボックス 639"/>
        <xdr:cNvSpPr txBox="1"/>
      </xdr:nvSpPr>
      <xdr:spPr>
        <a:xfrm>
          <a:off x="14357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163093</xdr:rowOff>
    </xdr:from>
    <xdr:to>
      <xdr:col>19</xdr:col>
      <xdr:colOff>644525</xdr:colOff>
      <xdr:row>75</xdr:row>
      <xdr:rowOff>134080</xdr:rowOff>
    </xdr:to>
    <xdr:cxnSp macro="">
      <xdr:nvCxnSpPr>
        <xdr:cNvPr id="641" name="直線コネクタ 640"/>
        <xdr:cNvCxnSpPr/>
      </xdr:nvCxnSpPr>
      <xdr:spPr>
        <a:xfrm>
          <a:off x="12814300" y="12678943"/>
          <a:ext cx="889000" cy="31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123095</xdr:rowOff>
    </xdr:from>
    <xdr:to>
      <xdr:col>20</xdr:col>
      <xdr:colOff>9525</xdr:colOff>
      <xdr:row>78</xdr:row>
      <xdr:rowOff>53245</xdr:rowOff>
    </xdr:to>
    <xdr:sp macro="" textlink="">
      <xdr:nvSpPr>
        <xdr:cNvPr id="642" name="フローチャート : 判断 641"/>
        <xdr:cNvSpPr/>
      </xdr:nvSpPr>
      <xdr:spPr>
        <a:xfrm>
          <a:off x="13652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44372</xdr:rowOff>
    </xdr:from>
    <xdr:ext cx="534377" cy="259045"/>
    <xdr:sp macro="" textlink="">
      <xdr:nvSpPr>
        <xdr:cNvPr id="643" name="テキスト ボックス 642"/>
        <xdr:cNvSpPr txBox="1"/>
      </xdr:nvSpPr>
      <xdr:spPr>
        <a:xfrm>
          <a:off x="13436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29235</xdr:rowOff>
    </xdr:from>
    <xdr:to>
      <xdr:col>18</xdr:col>
      <xdr:colOff>492125</xdr:colOff>
      <xdr:row>78</xdr:row>
      <xdr:rowOff>130835</xdr:rowOff>
    </xdr:to>
    <xdr:sp macro="" textlink="">
      <xdr:nvSpPr>
        <xdr:cNvPr id="644" name="フローチャート : 判断 643"/>
        <xdr:cNvSpPr/>
      </xdr:nvSpPr>
      <xdr:spPr>
        <a:xfrm>
          <a:off x="12763500" y="1340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121962</xdr:rowOff>
    </xdr:from>
    <xdr:ext cx="469744" cy="259045"/>
    <xdr:sp macro="" textlink="">
      <xdr:nvSpPr>
        <xdr:cNvPr id="645" name="テキスト ボックス 644"/>
        <xdr:cNvSpPr txBox="1"/>
      </xdr:nvSpPr>
      <xdr:spPr>
        <a:xfrm>
          <a:off x="12579427" y="1349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74</xdr:row>
      <xdr:rowOff>140716</xdr:rowOff>
    </xdr:from>
    <xdr:to>
      <xdr:col>23</xdr:col>
      <xdr:colOff>568325</xdr:colOff>
      <xdr:row>75</xdr:row>
      <xdr:rowOff>70866</xdr:rowOff>
    </xdr:to>
    <xdr:sp macro="" textlink="">
      <xdr:nvSpPr>
        <xdr:cNvPr id="651" name="円/楕円 650"/>
        <xdr:cNvSpPr/>
      </xdr:nvSpPr>
      <xdr:spPr>
        <a:xfrm>
          <a:off x="16268700" y="1282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163593</xdr:rowOff>
    </xdr:from>
    <xdr:ext cx="534377" cy="259045"/>
    <xdr:sp macro="" textlink="">
      <xdr:nvSpPr>
        <xdr:cNvPr id="652" name="災害復旧費該当値テキスト"/>
        <xdr:cNvSpPr txBox="1"/>
      </xdr:nvSpPr>
      <xdr:spPr>
        <a:xfrm>
          <a:off x="16370300" y="1267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37,280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134162</xdr:rowOff>
    </xdr:from>
    <xdr:to>
      <xdr:col>22</xdr:col>
      <xdr:colOff>415925</xdr:colOff>
      <xdr:row>78</xdr:row>
      <xdr:rowOff>64312</xdr:rowOff>
    </xdr:to>
    <xdr:sp macro="" textlink="">
      <xdr:nvSpPr>
        <xdr:cNvPr id="653" name="円/楕円 652"/>
        <xdr:cNvSpPr/>
      </xdr:nvSpPr>
      <xdr:spPr>
        <a:xfrm>
          <a:off x="15430500" y="1333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80839</xdr:rowOff>
    </xdr:from>
    <xdr:ext cx="534377" cy="259045"/>
    <xdr:sp macro="" textlink="">
      <xdr:nvSpPr>
        <xdr:cNvPr id="654" name="テキスト ボックス 653"/>
        <xdr:cNvSpPr txBox="1"/>
      </xdr:nvSpPr>
      <xdr:spPr>
        <a:xfrm>
          <a:off x="15214111" y="1311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165748</xdr:rowOff>
    </xdr:from>
    <xdr:to>
      <xdr:col>21</xdr:col>
      <xdr:colOff>212725</xdr:colOff>
      <xdr:row>76</xdr:row>
      <xdr:rowOff>95898</xdr:rowOff>
    </xdr:to>
    <xdr:sp macro="" textlink="">
      <xdr:nvSpPr>
        <xdr:cNvPr id="655" name="円/楕円 654"/>
        <xdr:cNvSpPr/>
      </xdr:nvSpPr>
      <xdr:spPr>
        <a:xfrm>
          <a:off x="14541500" y="130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112425</xdr:rowOff>
    </xdr:from>
    <xdr:ext cx="534377" cy="259045"/>
    <xdr:sp macro="" textlink="">
      <xdr:nvSpPr>
        <xdr:cNvPr id="656" name="テキスト ボックス 655"/>
        <xdr:cNvSpPr txBox="1"/>
      </xdr:nvSpPr>
      <xdr:spPr>
        <a:xfrm>
          <a:off x="14325111" y="127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26,966</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83280</xdr:rowOff>
    </xdr:from>
    <xdr:to>
      <xdr:col>20</xdr:col>
      <xdr:colOff>9525</xdr:colOff>
      <xdr:row>76</xdr:row>
      <xdr:rowOff>13430</xdr:rowOff>
    </xdr:to>
    <xdr:sp macro="" textlink="">
      <xdr:nvSpPr>
        <xdr:cNvPr id="657" name="円/楕円 656"/>
        <xdr:cNvSpPr/>
      </xdr:nvSpPr>
      <xdr:spPr>
        <a:xfrm>
          <a:off x="13652500" y="1294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29957</xdr:rowOff>
    </xdr:from>
    <xdr:ext cx="534377" cy="259045"/>
    <xdr:sp macro="" textlink="">
      <xdr:nvSpPr>
        <xdr:cNvPr id="658" name="テキスト ボックス 657"/>
        <xdr:cNvSpPr txBox="1"/>
      </xdr:nvSpPr>
      <xdr:spPr>
        <a:xfrm>
          <a:off x="13436111" y="1271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31,295</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112293</xdr:rowOff>
    </xdr:from>
    <xdr:to>
      <xdr:col>18</xdr:col>
      <xdr:colOff>492125</xdr:colOff>
      <xdr:row>74</xdr:row>
      <xdr:rowOff>42443</xdr:rowOff>
    </xdr:to>
    <xdr:sp macro="" textlink="">
      <xdr:nvSpPr>
        <xdr:cNvPr id="659" name="円/楕円 658"/>
        <xdr:cNvSpPr/>
      </xdr:nvSpPr>
      <xdr:spPr>
        <a:xfrm>
          <a:off x="12763500" y="1262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58970</xdr:rowOff>
    </xdr:from>
    <xdr:ext cx="534377" cy="259045"/>
    <xdr:sp macro="" textlink="">
      <xdr:nvSpPr>
        <xdr:cNvPr id="660" name="テキスト ボックス 659"/>
        <xdr:cNvSpPr txBox="1"/>
      </xdr:nvSpPr>
      <xdr:spPr>
        <a:xfrm>
          <a:off x="12547111" y="1240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50,565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3811</xdr:rowOff>
    </xdr:from>
    <xdr:to>
      <xdr:col>23</xdr:col>
      <xdr:colOff>516889</xdr:colOff>
      <xdr:row>97</xdr:row>
      <xdr:rowOff>102336</xdr:rowOff>
    </xdr:to>
    <xdr:cxnSp macro="">
      <xdr:nvCxnSpPr>
        <xdr:cNvPr id="684" name="直線コネクタ 683"/>
        <xdr:cNvCxnSpPr/>
      </xdr:nvCxnSpPr>
      <xdr:spPr>
        <a:xfrm flipV="1">
          <a:off x="16317595" y="15434311"/>
          <a:ext cx="1269" cy="1298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106163</xdr:rowOff>
    </xdr:from>
    <xdr:ext cx="534377" cy="259045"/>
    <xdr:sp macro="" textlink="">
      <xdr:nvSpPr>
        <xdr:cNvPr id="685" name="公債費最小値テキスト"/>
        <xdr:cNvSpPr txBox="1"/>
      </xdr:nvSpPr>
      <xdr:spPr>
        <a:xfrm>
          <a:off x="16370300" y="167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22,442</a:t>
          </a:r>
          <a:endParaRPr kumimoji="1" lang="ja-JP" altLang="en-US" sz="1000" b="1">
            <a:latin typeface="ＭＳ Ｐゴシック"/>
          </a:endParaRPr>
        </a:p>
      </xdr:txBody>
    </xdr:sp>
    <xdr:clientData/>
  </xdr:oneCellAnchor>
  <xdr:twoCellAnchor>
    <xdr:from>
      <xdr:col>23</xdr:col>
      <xdr:colOff>428625</xdr:colOff>
      <xdr:row>97</xdr:row>
      <xdr:rowOff>102336</xdr:rowOff>
    </xdr:from>
    <xdr:to>
      <xdr:col>23</xdr:col>
      <xdr:colOff>606425</xdr:colOff>
      <xdr:row>97</xdr:row>
      <xdr:rowOff>102336</xdr:rowOff>
    </xdr:to>
    <xdr:cxnSp macro="">
      <xdr:nvCxnSpPr>
        <xdr:cNvPr id="686" name="直線コネクタ 685"/>
        <xdr:cNvCxnSpPr/>
      </xdr:nvCxnSpPr>
      <xdr:spPr>
        <a:xfrm>
          <a:off x="16230600" y="16732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121938</xdr:rowOff>
    </xdr:from>
    <xdr:ext cx="599010" cy="259045"/>
    <xdr:sp macro="" textlink="">
      <xdr:nvSpPr>
        <xdr:cNvPr id="687" name="公債費最大値テキスト"/>
        <xdr:cNvSpPr txBox="1"/>
      </xdr:nvSpPr>
      <xdr:spPr>
        <a:xfrm>
          <a:off x="16370300" y="15209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124,700</a:t>
          </a:r>
          <a:endParaRPr kumimoji="1" lang="ja-JP" altLang="en-US" sz="1000" b="1">
            <a:latin typeface="ＭＳ Ｐゴシック"/>
          </a:endParaRPr>
        </a:p>
      </xdr:txBody>
    </xdr:sp>
    <xdr:clientData/>
  </xdr:oneCellAnchor>
  <xdr:twoCellAnchor>
    <xdr:from>
      <xdr:col>23</xdr:col>
      <xdr:colOff>428625</xdr:colOff>
      <xdr:row>90</xdr:row>
      <xdr:rowOff>3811</xdr:rowOff>
    </xdr:from>
    <xdr:to>
      <xdr:col>23</xdr:col>
      <xdr:colOff>606425</xdr:colOff>
      <xdr:row>90</xdr:row>
      <xdr:rowOff>3811</xdr:rowOff>
    </xdr:to>
    <xdr:cxnSp macro="">
      <xdr:nvCxnSpPr>
        <xdr:cNvPr id="688" name="直線コネクタ 687"/>
        <xdr:cNvCxnSpPr/>
      </xdr:nvCxnSpPr>
      <xdr:spPr>
        <a:xfrm>
          <a:off x="16230600" y="15434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58534</xdr:rowOff>
    </xdr:from>
    <xdr:to>
      <xdr:col>23</xdr:col>
      <xdr:colOff>517525</xdr:colOff>
      <xdr:row>97</xdr:row>
      <xdr:rowOff>98780</xdr:rowOff>
    </xdr:to>
    <xdr:cxnSp macro="">
      <xdr:nvCxnSpPr>
        <xdr:cNvPr id="689" name="直線コネクタ 688"/>
        <xdr:cNvCxnSpPr/>
      </xdr:nvCxnSpPr>
      <xdr:spPr>
        <a:xfrm>
          <a:off x="15481300" y="16689184"/>
          <a:ext cx="838200" cy="4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9453</xdr:rowOff>
    </xdr:from>
    <xdr:ext cx="534377" cy="259045"/>
    <xdr:sp macro="" textlink="">
      <xdr:nvSpPr>
        <xdr:cNvPr id="690" name="公債費平均値テキスト"/>
        <xdr:cNvSpPr txBox="1"/>
      </xdr:nvSpPr>
      <xdr:spPr>
        <a:xfrm>
          <a:off x="16370300" y="16125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158026</xdr:rowOff>
    </xdr:from>
    <xdr:to>
      <xdr:col>23</xdr:col>
      <xdr:colOff>568325</xdr:colOff>
      <xdr:row>95</xdr:row>
      <xdr:rowOff>88176</xdr:rowOff>
    </xdr:to>
    <xdr:sp macro="" textlink="">
      <xdr:nvSpPr>
        <xdr:cNvPr id="691" name="フローチャート : 判断 690"/>
        <xdr:cNvSpPr/>
      </xdr:nvSpPr>
      <xdr:spPr>
        <a:xfrm>
          <a:off x="16268700" y="1627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158865</xdr:rowOff>
    </xdr:from>
    <xdr:to>
      <xdr:col>22</xdr:col>
      <xdr:colOff>365125</xdr:colOff>
      <xdr:row>97</xdr:row>
      <xdr:rowOff>58534</xdr:rowOff>
    </xdr:to>
    <xdr:cxnSp macro="">
      <xdr:nvCxnSpPr>
        <xdr:cNvPr id="692" name="直線コネクタ 691"/>
        <xdr:cNvCxnSpPr/>
      </xdr:nvCxnSpPr>
      <xdr:spPr>
        <a:xfrm>
          <a:off x="14592300" y="16618065"/>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160998</xdr:rowOff>
    </xdr:from>
    <xdr:to>
      <xdr:col>22</xdr:col>
      <xdr:colOff>415925</xdr:colOff>
      <xdr:row>94</xdr:row>
      <xdr:rowOff>91148</xdr:rowOff>
    </xdr:to>
    <xdr:sp macro="" textlink="">
      <xdr:nvSpPr>
        <xdr:cNvPr id="693" name="フローチャート : 判断 692"/>
        <xdr:cNvSpPr/>
      </xdr:nvSpPr>
      <xdr:spPr>
        <a:xfrm>
          <a:off x="15430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107675</xdr:rowOff>
    </xdr:from>
    <xdr:ext cx="534377" cy="259045"/>
    <xdr:sp macro="" textlink="">
      <xdr:nvSpPr>
        <xdr:cNvPr id="694" name="テキスト ボックス 693"/>
        <xdr:cNvSpPr txBox="1"/>
      </xdr:nvSpPr>
      <xdr:spPr>
        <a:xfrm>
          <a:off x="15214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158865</xdr:rowOff>
    </xdr:from>
    <xdr:to>
      <xdr:col>21</xdr:col>
      <xdr:colOff>161925</xdr:colOff>
      <xdr:row>97</xdr:row>
      <xdr:rowOff>54254</xdr:rowOff>
    </xdr:to>
    <xdr:cxnSp macro="">
      <xdr:nvCxnSpPr>
        <xdr:cNvPr id="695" name="直線コネクタ 694"/>
        <xdr:cNvCxnSpPr/>
      </xdr:nvCxnSpPr>
      <xdr:spPr>
        <a:xfrm flipV="1">
          <a:off x="13703300" y="16618065"/>
          <a:ext cx="889000" cy="6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93</xdr:row>
      <xdr:rowOff>154330</xdr:rowOff>
    </xdr:from>
    <xdr:to>
      <xdr:col>21</xdr:col>
      <xdr:colOff>212725</xdr:colOff>
      <xdr:row>94</xdr:row>
      <xdr:rowOff>84480</xdr:rowOff>
    </xdr:to>
    <xdr:sp macro="" textlink="">
      <xdr:nvSpPr>
        <xdr:cNvPr id="696" name="フローチャート : 判断 695"/>
        <xdr:cNvSpPr/>
      </xdr:nvSpPr>
      <xdr:spPr>
        <a:xfrm>
          <a:off x="14541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101007</xdr:rowOff>
    </xdr:from>
    <xdr:ext cx="534377" cy="259045"/>
    <xdr:sp macro="" textlink="">
      <xdr:nvSpPr>
        <xdr:cNvPr id="697" name="テキスト ボックス 696"/>
        <xdr:cNvSpPr txBox="1"/>
      </xdr:nvSpPr>
      <xdr:spPr>
        <a:xfrm>
          <a:off x="14325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53467</xdr:rowOff>
    </xdr:from>
    <xdr:to>
      <xdr:col>19</xdr:col>
      <xdr:colOff>644525</xdr:colOff>
      <xdr:row>97</xdr:row>
      <xdr:rowOff>54254</xdr:rowOff>
    </xdr:to>
    <xdr:cxnSp macro="">
      <xdr:nvCxnSpPr>
        <xdr:cNvPr id="698" name="直線コネクタ 697"/>
        <xdr:cNvCxnSpPr/>
      </xdr:nvCxnSpPr>
      <xdr:spPr>
        <a:xfrm>
          <a:off x="12814300" y="16684117"/>
          <a:ext cx="8890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151842</xdr:rowOff>
    </xdr:from>
    <xdr:to>
      <xdr:col>20</xdr:col>
      <xdr:colOff>9525</xdr:colOff>
      <xdr:row>94</xdr:row>
      <xdr:rowOff>81992</xdr:rowOff>
    </xdr:to>
    <xdr:sp macro="" textlink="">
      <xdr:nvSpPr>
        <xdr:cNvPr id="699" name="フローチャート : 判断 698"/>
        <xdr:cNvSpPr/>
      </xdr:nvSpPr>
      <xdr:spPr>
        <a:xfrm>
          <a:off x="13652500" y="160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98519</xdr:rowOff>
    </xdr:from>
    <xdr:ext cx="534377" cy="259045"/>
    <xdr:sp macro="" textlink="">
      <xdr:nvSpPr>
        <xdr:cNvPr id="700" name="テキスト ボックス 699"/>
        <xdr:cNvSpPr txBox="1"/>
      </xdr:nvSpPr>
      <xdr:spPr>
        <a:xfrm>
          <a:off x="13436111" y="1587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137161</xdr:rowOff>
    </xdr:from>
    <xdr:to>
      <xdr:col>18</xdr:col>
      <xdr:colOff>492125</xdr:colOff>
      <xdr:row>94</xdr:row>
      <xdr:rowOff>67311</xdr:rowOff>
    </xdr:to>
    <xdr:sp macro="" textlink="">
      <xdr:nvSpPr>
        <xdr:cNvPr id="701" name="フローチャート : 判断 700"/>
        <xdr:cNvSpPr/>
      </xdr:nvSpPr>
      <xdr:spPr>
        <a:xfrm>
          <a:off x="12763500" y="16082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83838</xdr:rowOff>
    </xdr:from>
    <xdr:ext cx="534377" cy="259045"/>
    <xdr:sp macro="" textlink="">
      <xdr:nvSpPr>
        <xdr:cNvPr id="702" name="テキスト ボックス 701"/>
        <xdr:cNvSpPr txBox="1"/>
      </xdr:nvSpPr>
      <xdr:spPr>
        <a:xfrm>
          <a:off x="12547111" y="15857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47980</xdr:rowOff>
    </xdr:from>
    <xdr:to>
      <xdr:col>23</xdr:col>
      <xdr:colOff>568325</xdr:colOff>
      <xdr:row>97</xdr:row>
      <xdr:rowOff>149580</xdr:rowOff>
    </xdr:to>
    <xdr:sp macro="" textlink="">
      <xdr:nvSpPr>
        <xdr:cNvPr id="708" name="円/楕円 707"/>
        <xdr:cNvSpPr/>
      </xdr:nvSpPr>
      <xdr:spPr>
        <a:xfrm>
          <a:off x="16268700" y="166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134357</xdr:rowOff>
    </xdr:from>
    <xdr:ext cx="534377" cy="259045"/>
    <xdr:sp macro="" textlink="">
      <xdr:nvSpPr>
        <xdr:cNvPr id="709" name="公債費該当値テキスト"/>
        <xdr:cNvSpPr txBox="1"/>
      </xdr:nvSpPr>
      <xdr:spPr>
        <a:xfrm>
          <a:off x="16370300" y="165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22,722</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7734</xdr:rowOff>
    </xdr:from>
    <xdr:to>
      <xdr:col>22</xdr:col>
      <xdr:colOff>415925</xdr:colOff>
      <xdr:row>97</xdr:row>
      <xdr:rowOff>109334</xdr:rowOff>
    </xdr:to>
    <xdr:sp macro="" textlink="">
      <xdr:nvSpPr>
        <xdr:cNvPr id="710" name="円/楕円 709"/>
        <xdr:cNvSpPr/>
      </xdr:nvSpPr>
      <xdr:spPr>
        <a:xfrm>
          <a:off x="15430500" y="16638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100461</xdr:rowOff>
    </xdr:from>
    <xdr:ext cx="534377" cy="259045"/>
    <xdr:sp macro="" textlink="">
      <xdr:nvSpPr>
        <xdr:cNvPr id="711" name="テキスト ボックス 710"/>
        <xdr:cNvSpPr txBox="1"/>
      </xdr:nvSpPr>
      <xdr:spPr>
        <a:xfrm>
          <a:off x="15214111" y="16731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108065</xdr:rowOff>
    </xdr:from>
    <xdr:to>
      <xdr:col>21</xdr:col>
      <xdr:colOff>212725</xdr:colOff>
      <xdr:row>97</xdr:row>
      <xdr:rowOff>38215</xdr:rowOff>
    </xdr:to>
    <xdr:sp macro="" textlink="">
      <xdr:nvSpPr>
        <xdr:cNvPr id="712" name="円/楕円 711"/>
        <xdr:cNvSpPr/>
      </xdr:nvSpPr>
      <xdr:spPr>
        <a:xfrm>
          <a:off x="14541500" y="165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29342</xdr:rowOff>
    </xdr:from>
    <xdr:ext cx="534377" cy="259045"/>
    <xdr:sp macro="" textlink="">
      <xdr:nvSpPr>
        <xdr:cNvPr id="713" name="テキスト ボックス 712"/>
        <xdr:cNvSpPr txBox="1"/>
      </xdr:nvSpPr>
      <xdr:spPr>
        <a:xfrm>
          <a:off x="14325111" y="1665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31,491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3454</xdr:rowOff>
    </xdr:from>
    <xdr:to>
      <xdr:col>20</xdr:col>
      <xdr:colOff>9525</xdr:colOff>
      <xdr:row>97</xdr:row>
      <xdr:rowOff>105054</xdr:rowOff>
    </xdr:to>
    <xdr:sp macro="" textlink="">
      <xdr:nvSpPr>
        <xdr:cNvPr id="714" name="円/楕円 713"/>
        <xdr:cNvSpPr/>
      </xdr:nvSpPr>
      <xdr:spPr>
        <a:xfrm>
          <a:off x="13652500" y="166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96181</xdr:rowOff>
    </xdr:from>
    <xdr:ext cx="534377" cy="259045"/>
    <xdr:sp macro="" textlink="">
      <xdr:nvSpPr>
        <xdr:cNvPr id="715" name="テキスト ボックス 714"/>
        <xdr:cNvSpPr txBox="1"/>
      </xdr:nvSpPr>
      <xdr:spPr>
        <a:xfrm>
          <a:off x="13436111" y="167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26,228</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2667</xdr:rowOff>
    </xdr:from>
    <xdr:to>
      <xdr:col>18</xdr:col>
      <xdr:colOff>492125</xdr:colOff>
      <xdr:row>97</xdr:row>
      <xdr:rowOff>104267</xdr:rowOff>
    </xdr:to>
    <xdr:sp macro="" textlink="">
      <xdr:nvSpPr>
        <xdr:cNvPr id="716" name="円/楕円 715"/>
        <xdr:cNvSpPr/>
      </xdr:nvSpPr>
      <xdr:spPr>
        <a:xfrm>
          <a:off x="12763500" y="1663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95394</xdr:rowOff>
    </xdr:from>
    <xdr:ext cx="534377" cy="259045"/>
    <xdr:sp macro="" textlink="">
      <xdr:nvSpPr>
        <xdr:cNvPr id="717" name="テキスト ボックス 716"/>
        <xdr:cNvSpPr txBox="1"/>
      </xdr:nvSpPr>
      <xdr:spPr>
        <a:xfrm>
          <a:off x="12547111" y="1672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26,290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8,032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90322</xdr:rowOff>
    </xdr:from>
    <xdr:to>
      <xdr:col>32</xdr:col>
      <xdr:colOff>186689</xdr:colOff>
      <xdr:row>38</xdr:row>
      <xdr:rowOff>139700</xdr:rowOff>
    </xdr:to>
    <xdr:cxnSp macro="">
      <xdr:nvCxnSpPr>
        <xdr:cNvPr id="739" name="直線コネクタ 738"/>
        <xdr:cNvCxnSpPr/>
      </xdr:nvCxnSpPr>
      <xdr:spPr>
        <a:xfrm flipV="1">
          <a:off x="22159595" y="5576722"/>
          <a:ext cx="1269" cy="1078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169638</xdr:rowOff>
    </xdr:from>
    <xdr:ext cx="249299" cy="259045"/>
    <xdr:sp macro="" textlink="">
      <xdr:nvSpPr>
        <xdr:cNvPr id="740" name="諸支出金最小値テキスト"/>
        <xdr:cNvSpPr txBox="1"/>
      </xdr:nvSpPr>
      <xdr:spPr>
        <a:xfrm>
          <a:off x="22212300" y="6684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36999</xdr:rowOff>
    </xdr:from>
    <xdr:ext cx="469744" cy="259045"/>
    <xdr:sp macro="" textlink="">
      <xdr:nvSpPr>
        <xdr:cNvPr id="742" name="諸支出金最大値テキスト"/>
        <xdr:cNvSpPr txBox="1"/>
      </xdr:nvSpPr>
      <xdr:spPr>
        <a:xfrm>
          <a:off x="22212300" y="5351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2,358</a:t>
          </a:r>
          <a:endParaRPr kumimoji="1" lang="ja-JP" altLang="en-US" sz="1000" b="1">
            <a:latin typeface="ＭＳ Ｐゴシック"/>
          </a:endParaRPr>
        </a:p>
      </xdr:txBody>
    </xdr:sp>
    <xdr:clientData/>
  </xdr:oneCellAnchor>
  <xdr:twoCellAnchor>
    <xdr:from>
      <xdr:col>32</xdr:col>
      <xdr:colOff>98425</xdr:colOff>
      <xdr:row>32</xdr:row>
      <xdr:rowOff>90322</xdr:rowOff>
    </xdr:from>
    <xdr:to>
      <xdr:col>32</xdr:col>
      <xdr:colOff>276225</xdr:colOff>
      <xdr:row>32</xdr:row>
      <xdr:rowOff>90322</xdr:rowOff>
    </xdr:to>
    <xdr:cxnSp macro="">
      <xdr:nvCxnSpPr>
        <xdr:cNvPr id="743" name="直線コネクタ 742"/>
        <xdr:cNvCxnSpPr/>
      </xdr:nvCxnSpPr>
      <xdr:spPr>
        <a:xfrm>
          <a:off x="22072600" y="5576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87088</xdr:rowOff>
    </xdr:from>
    <xdr:ext cx="313932" cy="259045"/>
    <xdr:sp macro="" textlink="">
      <xdr:nvSpPr>
        <xdr:cNvPr id="745" name="諸支出金平均値テキスト"/>
        <xdr:cNvSpPr txBox="1"/>
      </xdr:nvSpPr>
      <xdr:spPr>
        <a:xfrm>
          <a:off x="22212300" y="64307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64212</xdr:rowOff>
    </xdr:from>
    <xdr:to>
      <xdr:col>32</xdr:col>
      <xdr:colOff>238125</xdr:colOff>
      <xdr:row>38</xdr:row>
      <xdr:rowOff>165812</xdr:rowOff>
    </xdr:to>
    <xdr:sp macro="" textlink="">
      <xdr:nvSpPr>
        <xdr:cNvPr id="746" name="フローチャート : 判断 745"/>
        <xdr:cNvSpPr/>
      </xdr:nvSpPr>
      <xdr:spPr>
        <a:xfrm>
          <a:off x="22110700" y="6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57861</xdr:rowOff>
    </xdr:from>
    <xdr:to>
      <xdr:col>31</xdr:col>
      <xdr:colOff>34925</xdr:colOff>
      <xdr:row>38</xdr:row>
      <xdr:rowOff>139700</xdr:rowOff>
    </xdr:to>
    <xdr:cxnSp macro="">
      <xdr:nvCxnSpPr>
        <xdr:cNvPr id="747" name="直線コネクタ 746"/>
        <xdr:cNvCxnSpPr/>
      </xdr:nvCxnSpPr>
      <xdr:spPr>
        <a:xfrm>
          <a:off x="20434300" y="6401511"/>
          <a:ext cx="889000" cy="25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149708</xdr:rowOff>
    </xdr:from>
    <xdr:to>
      <xdr:col>31</xdr:col>
      <xdr:colOff>85725</xdr:colOff>
      <xdr:row>38</xdr:row>
      <xdr:rowOff>79857</xdr:rowOff>
    </xdr:to>
    <xdr:sp macro="" textlink="">
      <xdr:nvSpPr>
        <xdr:cNvPr id="748" name="フローチャート : 判断 747"/>
        <xdr:cNvSpPr/>
      </xdr:nvSpPr>
      <xdr:spPr>
        <a:xfrm>
          <a:off x="21272500" y="649335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96385</xdr:rowOff>
    </xdr:from>
    <xdr:ext cx="378565" cy="259045"/>
    <xdr:sp macro="" textlink="">
      <xdr:nvSpPr>
        <xdr:cNvPr id="749" name="テキスト ボックス 748"/>
        <xdr:cNvSpPr txBox="1"/>
      </xdr:nvSpPr>
      <xdr:spPr>
        <a:xfrm>
          <a:off x="21134017" y="6268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53289</xdr:rowOff>
    </xdr:from>
    <xdr:to>
      <xdr:col>29</xdr:col>
      <xdr:colOff>517525</xdr:colOff>
      <xdr:row>37</xdr:row>
      <xdr:rowOff>57861</xdr:rowOff>
    </xdr:to>
    <xdr:cxnSp macro="">
      <xdr:nvCxnSpPr>
        <xdr:cNvPr id="750" name="直線コネクタ 749"/>
        <xdr:cNvCxnSpPr/>
      </xdr:nvCxnSpPr>
      <xdr:spPr>
        <a:xfrm>
          <a:off x="19545300" y="639693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36</xdr:row>
      <xdr:rowOff>133706</xdr:rowOff>
    </xdr:from>
    <xdr:to>
      <xdr:col>29</xdr:col>
      <xdr:colOff>568325</xdr:colOff>
      <xdr:row>37</xdr:row>
      <xdr:rowOff>63856</xdr:rowOff>
    </xdr:to>
    <xdr:sp macro="" textlink="">
      <xdr:nvSpPr>
        <xdr:cNvPr id="751" name="フローチャート : 判断 750"/>
        <xdr:cNvSpPr/>
      </xdr:nvSpPr>
      <xdr:spPr>
        <a:xfrm>
          <a:off x="20383500" y="6305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35</xdr:row>
      <xdr:rowOff>80383</xdr:rowOff>
    </xdr:from>
    <xdr:ext cx="378565" cy="259045"/>
    <xdr:sp macro="" textlink="">
      <xdr:nvSpPr>
        <xdr:cNvPr id="752" name="テキスト ボックス 751"/>
        <xdr:cNvSpPr txBox="1"/>
      </xdr:nvSpPr>
      <xdr:spPr>
        <a:xfrm>
          <a:off x="20245017" y="6081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49175</xdr:rowOff>
    </xdr:from>
    <xdr:to>
      <xdr:col>28</xdr:col>
      <xdr:colOff>314325</xdr:colOff>
      <xdr:row>37</xdr:row>
      <xdr:rowOff>53289</xdr:rowOff>
    </xdr:to>
    <xdr:cxnSp macro="">
      <xdr:nvCxnSpPr>
        <xdr:cNvPr id="753" name="直線コネクタ 752"/>
        <xdr:cNvCxnSpPr/>
      </xdr:nvCxnSpPr>
      <xdr:spPr>
        <a:xfrm>
          <a:off x="18656300" y="6392825"/>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30378</xdr:rowOff>
    </xdr:from>
    <xdr:to>
      <xdr:col>28</xdr:col>
      <xdr:colOff>365125</xdr:colOff>
      <xdr:row>37</xdr:row>
      <xdr:rowOff>131978</xdr:rowOff>
    </xdr:to>
    <xdr:sp macro="" textlink="">
      <xdr:nvSpPr>
        <xdr:cNvPr id="754" name="フローチャート : 判断 753"/>
        <xdr:cNvSpPr/>
      </xdr:nvSpPr>
      <xdr:spPr>
        <a:xfrm>
          <a:off x="19494500" y="637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123105</xdr:rowOff>
    </xdr:from>
    <xdr:ext cx="378565" cy="259045"/>
    <xdr:sp macro="" textlink="">
      <xdr:nvSpPr>
        <xdr:cNvPr id="755" name="テキスト ボックス 754"/>
        <xdr:cNvSpPr txBox="1"/>
      </xdr:nvSpPr>
      <xdr:spPr>
        <a:xfrm>
          <a:off x="19356017" y="6466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141478</xdr:rowOff>
    </xdr:from>
    <xdr:to>
      <xdr:col>27</xdr:col>
      <xdr:colOff>161925</xdr:colOff>
      <xdr:row>37</xdr:row>
      <xdr:rowOff>71628</xdr:rowOff>
    </xdr:to>
    <xdr:sp macro="" textlink="">
      <xdr:nvSpPr>
        <xdr:cNvPr id="756" name="フローチャート : 判断 755"/>
        <xdr:cNvSpPr/>
      </xdr:nvSpPr>
      <xdr:spPr>
        <a:xfrm>
          <a:off x="18605500" y="6313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35</xdr:row>
      <xdr:rowOff>88155</xdr:rowOff>
    </xdr:from>
    <xdr:ext cx="378565" cy="259045"/>
    <xdr:sp macro="" textlink="">
      <xdr:nvSpPr>
        <xdr:cNvPr id="757" name="テキスト ボックス 756"/>
        <xdr:cNvSpPr txBox="1"/>
      </xdr:nvSpPr>
      <xdr:spPr>
        <a:xfrm>
          <a:off x="18467017" y="60889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42638</xdr:rowOff>
    </xdr:from>
    <xdr:ext cx="249299" cy="259045"/>
    <xdr:sp macro="" textlink="">
      <xdr:nvSpPr>
        <xdr:cNvPr id="764" name="諸支出金該当値テキスト"/>
        <xdr:cNvSpPr txBox="1"/>
      </xdr:nvSpPr>
      <xdr:spPr>
        <a:xfrm>
          <a:off x="22212300" y="65577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7061</xdr:rowOff>
    </xdr:from>
    <xdr:to>
      <xdr:col>29</xdr:col>
      <xdr:colOff>568325</xdr:colOff>
      <xdr:row>37</xdr:row>
      <xdr:rowOff>108661</xdr:rowOff>
    </xdr:to>
    <xdr:sp macro="" textlink="">
      <xdr:nvSpPr>
        <xdr:cNvPr id="767" name="円/楕円 766"/>
        <xdr:cNvSpPr/>
      </xdr:nvSpPr>
      <xdr:spPr>
        <a:xfrm>
          <a:off x="20383500" y="635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99788</xdr:rowOff>
    </xdr:from>
    <xdr:ext cx="378565" cy="259045"/>
    <xdr:sp macro="" textlink="">
      <xdr:nvSpPr>
        <xdr:cNvPr id="768" name="テキスト ボックス 767"/>
        <xdr:cNvSpPr txBox="1"/>
      </xdr:nvSpPr>
      <xdr:spPr>
        <a:xfrm>
          <a:off x="20245017" y="6443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2489</xdr:rowOff>
    </xdr:from>
    <xdr:to>
      <xdr:col>28</xdr:col>
      <xdr:colOff>365125</xdr:colOff>
      <xdr:row>37</xdr:row>
      <xdr:rowOff>104089</xdr:rowOff>
    </xdr:to>
    <xdr:sp macro="" textlink="">
      <xdr:nvSpPr>
        <xdr:cNvPr id="769" name="円/楕円 768"/>
        <xdr:cNvSpPr/>
      </xdr:nvSpPr>
      <xdr:spPr>
        <a:xfrm>
          <a:off x="19494500" y="634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35</xdr:row>
      <xdr:rowOff>120616</xdr:rowOff>
    </xdr:from>
    <xdr:ext cx="378565" cy="259045"/>
    <xdr:sp macro="" textlink="">
      <xdr:nvSpPr>
        <xdr:cNvPr id="770" name="テキスト ボックス 769"/>
        <xdr:cNvSpPr txBox="1"/>
      </xdr:nvSpPr>
      <xdr:spPr>
        <a:xfrm>
          <a:off x="19356017" y="61213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169825</xdr:rowOff>
    </xdr:from>
    <xdr:to>
      <xdr:col>27</xdr:col>
      <xdr:colOff>161925</xdr:colOff>
      <xdr:row>37</xdr:row>
      <xdr:rowOff>99975</xdr:rowOff>
    </xdr:to>
    <xdr:sp macro="" textlink="">
      <xdr:nvSpPr>
        <xdr:cNvPr id="771" name="円/楕円 770"/>
        <xdr:cNvSpPr/>
      </xdr:nvSpPr>
      <xdr:spPr>
        <a:xfrm>
          <a:off x="18605500" y="63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91102</xdr:rowOff>
    </xdr:from>
    <xdr:ext cx="378565" cy="259045"/>
    <xdr:sp macro="" textlink="">
      <xdr:nvSpPr>
        <xdr:cNvPr id="772" name="テキスト ボックス 771"/>
        <xdr:cNvSpPr txBox="1"/>
      </xdr:nvSpPr>
      <xdr:spPr>
        <a:xfrm>
          <a:off x="18467017" y="64347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144434</xdr:rowOff>
    </xdr:from>
    <xdr:ext cx="312906" cy="259045"/>
    <xdr:sp macro="" textlink="">
      <xdr:nvSpPr>
        <xdr:cNvPr id="786" name="テキスト ボックス 785"/>
        <xdr:cNvSpPr txBox="1"/>
      </xdr:nvSpPr>
      <xdr:spPr>
        <a:xfrm>
          <a:off x="17975094" y="9745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54</xdr:row>
      <xdr:rowOff>160762</xdr:rowOff>
    </xdr:from>
    <xdr:ext cx="312906" cy="259045"/>
    <xdr:sp macro="" textlink="">
      <xdr:nvSpPr>
        <xdr:cNvPr id="788" name="テキスト ボックス 787"/>
        <xdr:cNvSpPr txBox="1"/>
      </xdr:nvSpPr>
      <xdr:spPr>
        <a:xfrm>
          <a:off x="17975094" y="9419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5642</xdr:rowOff>
    </xdr:from>
    <xdr:ext cx="312906" cy="259045"/>
    <xdr:sp macro="" textlink="">
      <xdr:nvSpPr>
        <xdr:cNvPr id="790" name="テキスト ボックス 789"/>
        <xdr:cNvSpPr txBox="1"/>
      </xdr:nvSpPr>
      <xdr:spPr>
        <a:xfrm>
          <a:off x="17975094" y="9092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2" name="テキスト ボックス 791"/>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794" name="テキスト ボックス 793"/>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6" name="テキスト ボックス 79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798" name="直線コネクタ 797"/>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799"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1"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2" name="直線コネクタ 80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3" name="直線コネクタ 802"/>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04"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フローチャート : 判断 804"/>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06" name="直線コネクタ 805"/>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52</xdr:row>
      <xdr:rowOff>170543</xdr:rowOff>
    </xdr:from>
    <xdr:to>
      <xdr:col>31</xdr:col>
      <xdr:colOff>85725</xdr:colOff>
      <xdr:row>53</xdr:row>
      <xdr:rowOff>100693</xdr:rowOff>
    </xdr:to>
    <xdr:sp macro="" textlink="">
      <xdr:nvSpPr>
        <xdr:cNvPr id="807" name="フローチャート : 判断 806"/>
        <xdr:cNvSpPr/>
      </xdr:nvSpPr>
      <xdr:spPr>
        <a:xfrm>
          <a:off x="21272500" y="908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51</xdr:row>
      <xdr:rowOff>117220</xdr:rowOff>
    </xdr:from>
    <xdr:ext cx="313932" cy="259045"/>
    <xdr:sp macro="" textlink="">
      <xdr:nvSpPr>
        <xdr:cNvPr id="808" name="テキスト ボックス 807"/>
        <xdr:cNvSpPr txBox="1"/>
      </xdr:nvSpPr>
      <xdr:spPr>
        <a:xfrm>
          <a:off x="21166333" y="88611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09" name="直線コネクタ 808"/>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56243</xdr:rowOff>
    </xdr:from>
    <xdr:to>
      <xdr:col>29</xdr:col>
      <xdr:colOff>568325</xdr:colOff>
      <xdr:row>54</xdr:row>
      <xdr:rowOff>157843</xdr:rowOff>
    </xdr:to>
    <xdr:sp macro="" textlink="">
      <xdr:nvSpPr>
        <xdr:cNvPr id="810" name="フローチャート : 判断 809"/>
        <xdr:cNvSpPr/>
      </xdr:nvSpPr>
      <xdr:spPr>
        <a:xfrm>
          <a:off x="20383500" y="931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53</xdr:row>
      <xdr:rowOff>2920</xdr:rowOff>
    </xdr:from>
    <xdr:ext cx="313932" cy="259045"/>
    <xdr:sp macro="" textlink="">
      <xdr:nvSpPr>
        <xdr:cNvPr id="811" name="テキスト ボックス 810"/>
        <xdr:cNvSpPr txBox="1"/>
      </xdr:nvSpPr>
      <xdr:spPr>
        <a:xfrm>
          <a:off x="20277333" y="90897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2" name="直線コネクタ 811"/>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56</xdr:row>
      <xdr:rowOff>39915</xdr:rowOff>
    </xdr:from>
    <xdr:to>
      <xdr:col>28</xdr:col>
      <xdr:colOff>365125</xdr:colOff>
      <xdr:row>56</xdr:row>
      <xdr:rowOff>141515</xdr:rowOff>
    </xdr:to>
    <xdr:sp macro="" textlink="">
      <xdr:nvSpPr>
        <xdr:cNvPr id="813" name="フローチャート : 判断 812"/>
        <xdr:cNvSpPr/>
      </xdr:nvSpPr>
      <xdr:spPr>
        <a:xfrm>
          <a:off x="19494500" y="96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54</xdr:row>
      <xdr:rowOff>158042</xdr:rowOff>
    </xdr:from>
    <xdr:ext cx="313932" cy="259045"/>
    <xdr:sp macro="" textlink="">
      <xdr:nvSpPr>
        <xdr:cNvPr id="814" name="テキスト ボックス 813"/>
        <xdr:cNvSpPr txBox="1"/>
      </xdr:nvSpPr>
      <xdr:spPr>
        <a:xfrm>
          <a:off x="19388333" y="94163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154215</xdr:rowOff>
    </xdr:from>
    <xdr:to>
      <xdr:col>27</xdr:col>
      <xdr:colOff>161925</xdr:colOff>
      <xdr:row>51</xdr:row>
      <xdr:rowOff>84365</xdr:rowOff>
    </xdr:to>
    <xdr:sp macro="" textlink="">
      <xdr:nvSpPr>
        <xdr:cNvPr id="815" name="フローチャート : 判断 814"/>
        <xdr:cNvSpPr/>
      </xdr:nvSpPr>
      <xdr:spPr>
        <a:xfrm>
          <a:off x="18605500" y="872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100892</xdr:rowOff>
    </xdr:from>
    <xdr:ext cx="313932" cy="259045"/>
    <xdr:sp macro="" textlink="">
      <xdr:nvSpPr>
        <xdr:cNvPr id="816" name="テキスト ボックス 815"/>
        <xdr:cNvSpPr txBox="1"/>
      </xdr:nvSpPr>
      <xdr:spPr>
        <a:xfrm>
          <a:off x="18499333" y="8501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2" name="円/楕円 821"/>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3"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24" name="円/楕円 823"/>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25" name="テキスト ボックス 824"/>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26" name="円/楕円 825"/>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27" name="テキスト ボックス 82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28" name="円/楕円 827"/>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9" name="テキスト ボックス 828"/>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0" name="円/楕円 829"/>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1" name="テキスト ボックス 830"/>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総務費は、東日本大震災復興交付金の新規事業申請が落ち着き、それに伴う基金積立金が大幅に減少したことなどにより、</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住民一人当たり</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のコストは</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前年度比</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190,995</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円減の</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123,280</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円となった。衛生費は、新ごみ処理施設に係る亘理名取共立衛生処理組合への震災復興特別交付税負担金が増となったことや公的病院等二次救急医療運営補助金の増などにより、住民一人当たりのコストは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56,905</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円となった。農林水産業費は、ほ場整備に係る負担金で増となる一方、被災地域農業復興総合支援事業が終了したことなどにより大幅な減となり、前年度比</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15,587</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円減となった。公債費は、臨時財政対策債や臨時地方道整備事業に係る起債の償還終了などにより住民一人当たりのコストは</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22,722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円となり、類似団体</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32</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団体中</a:t>
          </a:r>
          <a:r>
            <a:rPr kumimoji="1" lang="en-US" altLang="ja-JP" sz="1100">
              <a:latin typeface="Meiryo UI" panose="020B0604030504040204" pitchFamily="50" charset="-128"/>
              <a:ea typeface="Meiryo UI" panose="020B0604030504040204" pitchFamily="50" charset="-128"/>
              <a:cs typeface="Meiryo UI" panose="020B0604030504040204" pitchFamily="50" charset="-128"/>
            </a:rPr>
            <a:t>31</a:t>
          </a: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財政調整基金残高比率は、前年度まで</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増加傾向にあった</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が、</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27</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年度は基金からの取り崩しが決算</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剰余金</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など</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の積立を</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上回ったため、前年度比</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19.47</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ポイント減の</a:t>
          </a:r>
          <a:r>
            <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57.88</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a:t>
          </a:r>
          <a:endParaRPr kumimoji="1"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実質収支比率は、震災前の</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21</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年度までは、</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％台で推移していたが、</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22</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年度以降は東日本大震災に係る復旧復興事業の影響により増加しており、</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27</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年度決算において</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も</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、前年</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度比</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4.55</a:t>
          </a: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ポイント減となったものの</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、震災復興に係る多額の前年度繰越金の発生が原因となり、</a:t>
          </a:r>
          <a:r>
            <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13.78</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％となった。</a:t>
          </a:r>
          <a:endPar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実質</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単年度収支</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比率は、</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赤字と</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なっており</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、財政調整基金の取り崩しによる財政運営を強いられている</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ため</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今後も</a:t>
          </a:r>
          <a:r>
            <a:rPr kumimoji="1"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財源確保</a:t>
          </a:r>
          <a:r>
            <a:rPr kumimoji="1" lang="ja-JP" altLang="en-US"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や経費削減などに努め、健全な</a:t>
          </a:r>
          <a:r>
            <a:rPr lang="ja-JP"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財政運営を図る。</a:t>
          </a:r>
          <a:endParaRPr lang="en-US" altLang="ja-JP" sz="11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宮城県岩沼市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一般会計は、</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13.78</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％の黒字となっており、今後も健全な財政運営に努めたい。</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公共下水道事業特別会計及び農業集落排水事業特別会計は、一般会計からの繰出が過大となることのないように今後も引き続き、料金等の適正化、経費節減、徴収率の向上などによる経営努力を行ってい</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く</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国民健康保険事業特別会計、介護保険事業特別会計及び後期高齢者医療保険特別会計</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は、全て</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黒字となっているが、国</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による改革</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などを注視しつつ、保険料の適正化、徴収率の向上などに</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努め</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、特に、国民健康保険事業にあっては、平成</a:t>
          </a:r>
          <a:r>
            <a:rPr lang="en-US"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30</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年度に運営主体が県に移行することを念頭に、一般会計からの繰入金のあり方や基金の有効活用を検討するなど、健全な財政運営に努め</a:t>
          </a:r>
          <a:r>
            <a:rPr lang="ja-JP" altLang="en-US"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る</a:t>
          </a:r>
          <a:r>
            <a:rPr lang="ja-JP" altLang="ja-JP" sz="1100" b="0" i="0" baseline="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43284910</v>
      </c>
      <c r="BO4" s="409"/>
      <c r="BP4" s="409"/>
      <c r="BQ4" s="409"/>
      <c r="BR4" s="409"/>
      <c r="BS4" s="409"/>
      <c r="BT4" s="409"/>
      <c r="BU4" s="410"/>
      <c r="BV4" s="408">
        <v>47558651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13.8</v>
      </c>
      <c r="CU4" s="586"/>
      <c r="CV4" s="586"/>
      <c r="CW4" s="586"/>
      <c r="CX4" s="586"/>
      <c r="CY4" s="586"/>
      <c r="CZ4" s="586"/>
      <c r="DA4" s="587"/>
      <c r="DB4" s="585">
        <v>18.3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33699981</v>
      </c>
      <c r="BO5" s="414"/>
      <c r="BP5" s="414"/>
      <c r="BQ5" s="414"/>
      <c r="BR5" s="414"/>
      <c r="BS5" s="414"/>
      <c r="BT5" s="414"/>
      <c r="BU5" s="415"/>
      <c r="BV5" s="413">
        <v>44863848</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92.5</v>
      </c>
      <c r="CU5" s="384"/>
      <c r="CV5" s="384"/>
      <c r="CW5" s="384"/>
      <c r="CX5" s="384"/>
      <c r="CY5" s="384"/>
      <c r="CZ5" s="384"/>
      <c r="DA5" s="385"/>
      <c r="DB5" s="383">
        <v>92.1</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9584929</v>
      </c>
      <c r="BO6" s="414"/>
      <c r="BP6" s="414"/>
      <c r="BQ6" s="414"/>
      <c r="BR6" s="414"/>
      <c r="BS6" s="414"/>
      <c r="BT6" s="414"/>
      <c r="BU6" s="415"/>
      <c r="BV6" s="413">
        <v>2694803</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94.6</v>
      </c>
      <c r="CU6" s="560"/>
      <c r="CV6" s="560"/>
      <c r="CW6" s="560"/>
      <c r="CX6" s="560"/>
      <c r="CY6" s="560"/>
      <c r="CZ6" s="560"/>
      <c r="DA6" s="561"/>
      <c r="DB6" s="559">
        <v>92.1</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8296271</v>
      </c>
      <c r="BO7" s="414"/>
      <c r="BP7" s="414"/>
      <c r="BQ7" s="414"/>
      <c r="BR7" s="414"/>
      <c r="BS7" s="414"/>
      <c r="BT7" s="414"/>
      <c r="BU7" s="415"/>
      <c r="BV7" s="413">
        <v>944221</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9348663</v>
      </c>
      <c r="CU7" s="414"/>
      <c r="CV7" s="414"/>
      <c r="CW7" s="414"/>
      <c r="CX7" s="414"/>
      <c r="CY7" s="414"/>
      <c r="CZ7" s="414"/>
      <c r="DA7" s="415"/>
      <c r="DB7" s="413">
        <v>9552434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1288658</v>
      </c>
      <c r="BO8" s="414"/>
      <c r="BP8" s="414"/>
      <c r="BQ8" s="414"/>
      <c r="BR8" s="414"/>
      <c r="BS8" s="414"/>
      <c r="BT8" s="414"/>
      <c r="BU8" s="415"/>
      <c r="BV8" s="413">
        <v>1750582</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0.8</v>
      </c>
      <c r="CU8" s="523"/>
      <c r="CV8" s="523"/>
      <c r="CW8" s="523"/>
      <c r="CX8" s="523"/>
      <c r="CY8" s="523"/>
      <c r="CZ8" s="523"/>
      <c r="DA8" s="524"/>
      <c r="DB8" s="522">
        <v>0.77</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44678</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-461924</v>
      </c>
      <c r="BO9" s="414"/>
      <c r="BP9" s="414"/>
      <c r="BQ9" s="414"/>
      <c r="BR9" s="414"/>
      <c r="BS9" s="414"/>
      <c r="BT9" s="414"/>
      <c r="BU9" s="415"/>
      <c r="BV9" s="413">
        <v>-561883</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3.8</v>
      </c>
      <c r="CU9" s="384"/>
      <c r="CV9" s="384"/>
      <c r="CW9" s="384"/>
      <c r="CX9" s="384"/>
      <c r="CY9" s="384"/>
      <c r="CZ9" s="384"/>
      <c r="DA9" s="385"/>
      <c r="DB9" s="383">
        <v>6.6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44187</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78</v>
      </c>
      <c r="AV10" s="471"/>
      <c r="AW10" s="471"/>
      <c r="AX10" s="471"/>
      <c r="AY10" s="393" t="s">
        <v>102</v>
      </c>
      <c r="AZ10" s="394"/>
      <c r="BA10" s="394"/>
      <c r="BB10" s="394"/>
      <c r="BC10" s="394"/>
      <c r="BD10" s="394"/>
      <c r="BE10" s="394"/>
      <c r="BF10" s="394"/>
      <c r="BG10" s="394"/>
      <c r="BH10" s="394"/>
      <c r="BI10" s="394"/>
      <c r="BJ10" s="394"/>
      <c r="BK10" s="394"/>
      <c r="BL10" s="394"/>
      <c r="BM10" s="395"/>
      <c r="BN10" s="413">
        <v>3492</v>
      </c>
      <c r="BO10" s="414"/>
      <c r="BP10" s="414"/>
      <c r="BQ10" s="414"/>
      <c r="BR10" s="414"/>
      <c r="BS10" s="414"/>
      <c r="BT10" s="414"/>
      <c r="BU10" s="415"/>
      <c r="BV10" s="413">
        <v>2261</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78</v>
      </c>
      <c r="AV11" s="471"/>
      <c r="AW11" s="471"/>
      <c r="AX11" s="471"/>
      <c r="AY11" s="393" t="s">
        <v>107</v>
      </c>
      <c r="AZ11" s="394"/>
      <c r="BA11" s="394"/>
      <c r="BB11" s="394"/>
      <c r="BC11" s="394"/>
      <c r="BD11" s="394"/>
      <c r="BE11" s="394"/>
      <c r="BF11" s="394"/>
      <c r="BG11" s="394"/>
      <c r="BH11" s="394"/>
      <c r="BI11" s="394"/>
      <c r="BJ11" s="394"/>
      <c r="BK11" s="394"/>
      <c r="BL11" s="394"/>
      <c r="BM11" s="395"/>
      <c r="BN11" s="413" t="s">
        <v>108</v>
      </c>
      <c r="BO11" s="414"/>
      <c r="BP11" s="414"/>
      <c r="BQ11" s="414"/>
      <c r="BR11" s="414"/>
      <c r="BS11" s="414"/>
      <c r="BT11" s="414"/>
      <c r="BU11" s="415"/>
      <c r="BV11" s="413" t="s">
        <v>108</v>
      </c>
      <c r="BW11" s="414"/>
      <c r="BX11" s="414"/>
      <c r="BY11" s="414"/>
      <c r="BZ11" s="414"/>
      <c r="CA11" s="414"/>
      <c r="CB11" s="414"/>
      <c r="CC11" s="415"/>
      <c r="CD11" s="422" t="s">
        <v>109</v>
      </c>
      <c r="CE11" s="423"/>
      <c r="CF11" s="423"/>
      <c r="CG11" s="423"/>
      <c r="CH11" s="423"/>
      <c r="CI11" s="423"/>
      <c r="CJ11" s="423"/>
      <c r="CK11" s="423"/>
      <c r="CL11" s="423"/>
      <c r="CM11" s="423"/>
      <c r="CN11" s="423"/>
      <c r="CO11" s="423"/>
      <c r="CP11" s="423"/>
      <c r="CQ11" s="423"/>
      <c r="CR11" s="423"/>
      <c r="CS11" s="424"/>
      <c r="CT11" s="522" t="s">
        <v>108</v>
      </c>
      <c r="CU11" s="523"/>
      <c r="CV11" s="523"/>
      <c r="CW11" s="523"/>
      <c r="CX11" s="523"/>
      <c r="CY11" s="523"/>
      <c r="CZ11" s="523"/>
      <c r="DA11" s="524"/>
      <c r="DB11" s="522" t="s">
        <v>108</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44274</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v>2881804</v>
      </c>
      <c r="BO12" s="414"/>
      <c r="BP12" s="414"/>
      <c r="BQ12" s="414"/>
      <c r="BR12" s="414"/>
      <c r="BS12" s="414"/>
      <c r="BT12" s="414"/>
      <c r="BU12" s="415"/>
      <c r="BV12" s="413">
        <v>120935</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44066</v>
      </c>
      <c r="S13" s="515"/>
      <c r="T13" s="515"/>
      <c r="U13" s="515"/>
      <c r="V13" s="516"/>
      <c r="W13" s="502" t="s">
        <v>120</v>
      </c>
      <c r="X13" s="426"/>
      <c r="Y13" s="426"/>
      <c r="Z13" s="426"/>
      <c r="AA13" s="426"/>
      <c r="AB13" s="427"/>
      <c r="AC13" s="389">
        <v>688</v>
      </c>
      <c r="AD13" s="390"/>
      <c r="AE13" s="390"/>
      <c r="AF13" s="390"/>
      <c r="AG13" s="391"/>
      <c r="AH13" s="389">
        <v>819</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-3340236</v>
      </c>
      <c r="BO13" s="414"/>
      <c r="BP13" s="414"/>
      <c r="BQ13" s="414"/>
      <c r="BR13" s="414"/>
      <c r="BS13" s="414"/>
      <c r="BT13" s="414"/>
      <c r="BU13" s="415"/>
      <c r="BV13" s="413">
        <v>-680557</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-0.4</v>
      </c>
      <c r="CU13" s="384"/>
      <c r="CV13" s="384"/>
      <c r="CW13" s="384"/>
      <c r="CX13" s="384"/>
      <c r="CY13" s="384"/>
      <c r="CZ13" s="384"/>
      <c r="DA13" s="385"/>
      <c r="DB13" s="383">
        <v>2.8</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44071</v>
      </c>
      <c r="S14" s="515"/>
      <c r="T14" s="515"/>
      <c r="U14" s="515"/>
      <c r="V14" s="516"/>
      <c r="W14" s="517"/>
      <c r="X14" s="429"/>
      <c r="Y14" s="429"/>
      <c r="Z14" s="429"/>
      <c r="AA14" s="429"/>
      <c r="AB14" s="430"/>
      <c r="AC14" s="507">
        <v>3.4</v>
      </c>
      <c r="AD14" s="508"/>
      <c r="AE14" s="508"/>
      <c r="AF14" s="508"/>
      <c r="AG14" s="509"/>
      <c r="AH14" s="507">
        <v>3.8</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43897</v>
      </c>
      <c r="S15" s="515"/>
      <c r="T15" s="515"/>
      <c r="U15" s="515"/>
      <c r="V15" s="516"/>
      <c r="W15" s="502" t="s">
        <v>126</v>
      </c>
      <c r="X15" s="426"/>
      <c r="Y15" s="426"/>
      <c r="Z15" s="426"/>
      <c r="AA15" s="426"/>
      <c r="AB15" s="427"/>
      <c r="AC15" s="389">
        <v>5545</v>
      </c>
      <c r="AD15" s="390"/>
      <c r="AE15" s="390"/>
      <c r="AF15" s="390"/>
      <c r="AG15" s="391"/>
      <c r="AH15" s="389">
        <v>5748</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5924577</v>
      </c>
      <c r="BO15" s="409"/>
      <c r="BP15" s="409"/>
      <c r="BQ15" s="409"/>
      <c r="BR15" s="409"/>
      <c r="BS15" s="409"/>
      <c r="BT15" s="409"/>
      <c r="BU15" s="410"/>
      <c r="BV15" s="408">
        <v>5539070</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27.1</v>
      </c>
      <c r="AD16" s="508"/>
      <c r="AE16" s="508"/>
      <c r="AF16" s="508"/>
      <c r="AG16" s="509"/>
      <c r="AH16" s="507">
        <v>26.9</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7107937</v>
      </c>
      <c r="BO16" s="414"/>
      <c r="BP16" s="414"/>
      <c r="BQ16" s="414"/>
      <c r="BR16" s="414"/>
      <c r="BS16" s="414"/>
      <c r="BT16" s="414"/>
      <c r="BU16" s="415"/>
      <c r="BV16" s="413">
        <v>6871767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14232</v>
      </c>
      <c r="AD17" s="390"/>
      <c r="AE17" s="390"/>
      <c r="AF17" s="390"/>
      <c r="AG17" s="391"/>
      <c r="AH17" s="389">
        <v>14589</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7592210</v>
      </c>
      <c r="BO17" s="414"/>
      <c r="BP17" s="414"/>
      <c r="BQ17" s="414"/>
      <c r="BR17" s="414"/>
      <c r="BS17" s="414"/>
      <c r="BT17" s="414"/>
      <c r="BU17" s="415"/>
      <c r="BV17" s="413">
        <v>7186376</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60.45</v>
      </c>
      <c r="M18" s="478"/>
      <c r="N18" s="478"/>
      <c r="O18" s="478"/>
      <c r="P18" s="478"/>
      <c r="Q18" s="478"/>
      <c r="R18" s="479"/>
      <c r="S18" s="479"/>
      <c r="T18" s="479"/>
      <c r="U18" s="479"/>
      <c r="V18" s="480"/>
      <c r="W18" s="494"/>
      <c r="X18" s="495"/>
      <c r="Y18" s="495"/>
      <c r="Z18" s="495"/>
      <c r="AA18" s="495"/>
      <c r="AB18" s="503"/>
      <c r="AC18" s="377">
        <v>69.5</v>
      </c>
      <c r="AD18" s="378"/>
      <c r="AE18" s="378"/>
      <c r="AF18" s="378"/>
      <c r="AG18" s="481"/>
      <c r="AH18" s="377">
        <v>68.3</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8122600</v>
      </c>
      <c r="BO18" s="414"/>
      <c r="BP18" s="414"/>
      <c r="BQ18" s="414"/>
      <c r="BR18" s="414"/>
      <c r="BS18" s="414"/>
      <c r="BT18" s="414"/>
      <c r="BU18" s="415"/>
      <c r="BV18" s="413">
        <v>8100427</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739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25833243</v>
      </c>
      <c r="BO19" s="414"/>
      <c r="BP19" s="414"/>
      <c r="BQ19" s="414"/>
      <c r="BR19" s="414"/>
      <c r="BS19" s="414"/>
      <c r="BT19" s="414"/>
      <c r="BU19" s="415"/>
      <c r="BV19" s="413">
        <v>16701655</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16631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10144428</v>
      </c>
      <c r="BO23" s="414"/>
      <c r="BP23" s="414"/>
      <c r="BQ23" s="414"/>
      <c r="BR23" s="414"/>
      <c r="BS23" s="414"/>
      <c r="BT23" s="414"/>
      <c r="BU23" s="415"/>
      <c r="BV23" s="413">
        <v>10218125</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9500</v>
      </c>
      <c r="R24" s="390"/>
      <c r="S24" s="390"/>
      <c r="T24" s="390"/>
      <c r="U24" s="390"/>
      <c r="V24" s="391"/>
      <c r="W24" s="455"/>
      <c r="X24" s="446"/>
      <c r="Y24" s="447"/>
      <c r="Z24" s="386" t="s">
        <v>150</v>
      </c>
      <c r="AA24" s="387"/>
      <c r="AB24" s="387"/>
      <c r="AC24" s="387"/>
      <c r="AD24" s="387"/>
      <c r="AE24" s="387"/>
      <c r="AF24" s="387"/>
      <c r="AG24" s="388"/>
      <c r="AH24" s="389">
        <v>319</v>
      </c>
      <c r="AI24" s="390"/>
      <c r="AJ24" s="390"/>
      <c r="AK24" s="390"/>
      <c r="AL24" s="391"/>
      <c r="AM24" s="389">
        <v>889691</v>
      </c>
      <c r="AN24" s="390"/>
      <c r="AO24" s="390"/>
      <c r="AP24" s="390"/>
      <c r="AQ24" s="390"/>
      <c r="AR24" s="391"/>
      <c r="AS24" s="389">
        <v>2789</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9070445</v>
      </c>
      <c r="BO24" s="414"/>
      <c r="BP24" s="414"/>
      <c r="BQ24" s="414"/>
      <c r="BR24" s="414"/>
      <c r="BS24" s="414"/>
      <c r="BT24" s="414"/>
      <c r="BU24" s="415"/>
      <c r="BV24" s="413">
        <v>9361024</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7630</v>
      </c>
      <c r="R25" s="390"/>
      <c r="S25" s="390"/>
      <c r="T25" s="390"/>
      <c r="U25" s="390"/>
      <c r="V25" s="391"/>
      <c r="W25" s="455"/>
      <c r="X25" s="446"/>
      <c r="Y25" s="447"/>
      <c r="Z25" s="386" t="s">
        <v>153</v>
      </c>
      <c r="AA25" s="387"/>
      <c r="AB25" s="387"/>
      <c r="AC25" s="387"/>
      <c r="AD25" s="387"/>
      <c r="AE25" s="387"/>
      <c r="AF25" s="387"/>
      <c r="AG25" s="388"/>
      <c r="AH25" s="389">
        <v>48</v>
      </c>
      <c r="AI25" s="390"/>
      <c r="AJ25" s="390"/>
      <c r="AK25" s="390"/>
      <c r="AL25" s="391"/>
      <c r="AM25" s="389">
        <v>126624</v>
      </c>
      <c r="AN25" s="390"/>
      <c r="AO25" s="390"/>
      <c r="AP25" s="390"/>
      <c r="AQ25" s="390"/>
      <c r="AR25" s="391"/>
      <c r="AS25" s="389">
        <v>2638</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2133268</v>
      </c>
      <c r="BO25" s="409"/>
      <c r="BP25" s="409"/>
      <c r="BQ25" s="409"/>
      <c r="BR25" s="409"/>
      <c r="BS25" s="409"/>
      <c r="BT25" s="409"/>
      <c r="BU25" s="410"/>
      <c r="BV25" s="408">
        <v>17101040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6640</v>
      </c>
      <c r="R26" s="390"/>
      <c r="S26" s="390"/>
      <c r="T26" s="390"/>
      <c r="U26" s="390"/>
      <c r="V26" s="391"/>
      <c r="W26" s="455"/>
      <c r="X26" s="446"/>
      <c r="Y26" s="447"/>
      <c r="Z26" s="386" t="s">
        <v>156</v>
      </c>
      <c r="AA26" s="468"/>
      <c r="AB26" s="468"/>
      <c r="AC26" s="468"/>
      <c r="AD26" s="468"/>
      <c r="AE26" s="468"/>
      <c r="AF26" s="468"/>
      <c r="AG26" s="469"/>
      <c r="AH26" s="389">
        <v>21</v>
      </c>
      <c r="AI26" s="390"/>
      <c r="AJ26" s="390"/>
      <c r="AK26" s="390"/>
      <c r="AL26" s="391"/>
      <c r="AM26" s="389">
        <v>56805</v>
      </c>
      <c r="AN26" s="390"/>
      <c r="AO26" s="390"/>
      <c r="AP26" s="390"/>
      <c r="AQ26" s="390"/>
      <c r="AR26" s="391"/>
      <c r="AS26" s="389">
        <v>2705</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4490</v>
      </c>
      <c r="R27" s="390"/>
      <c r="S27" s="390"/>
      <c r="T27" s="390"/>
      <c r="U27" s="390"/>
      <c r="V27" s="391"/>
      <c r="W27" s="455"/>
      <c r="X27" s="446"/>
      <c r="Y27" s="447"/>
      <c r="Z27" s="386" t="s">
        <v>159</v>
      </c>
      <c r="AA27" s="387"/>
      <c r="AB27" s="387"/>
      <c r="AC27" s="387"/>
      <c r="AD27" s="387"/>
      <c r="AE27" s="387"/>
      <c r="AF27" s="387"/>
      <c r="AG27" s="388"/>
      <c r="AH27" s="389">
        <v>1</v>
      </c>
      <c r="AI27" s="390"/>
      <c r="AJ27" s="390"/>
      <c r="AK27" s="390"/>
      <c r="AL27" s="391"/>
      <c r="AM27" s="389" t="s">
        <v>160</v>
      </c>
      <c r="AN27" s="390"/>
      <c r="AO27" s="390"/>
      <c r="AP27" s="390"/>
      <c r="AQ27" s="390"/>
      <c r="AR27" s="391"/>
      <c r="AS27" s="389" t="s">
        <v>160</v>
      </c>
      <c r="AT27" s="390"/>
      <c r="AU27" s="390"/>
      <c r="AV27" s="390"/>
      <c r="AW27" s="390"/>
      <c r="AX27" s="392"/>
      <c r="AY27" s="419" t="s">
        <v>161</v>
      </c>
      <c r="AZ27" s="420"/>
      <c r="BA27" s="420"/>
      <c r="BB27" s="420"/>
      <c r="BC27" s="420"/>
      <c r="BD27" s="420"/>
      <c r="BE27" s="420"/>
      <c r="BF27" s="420"/>
      <c r="BG27" s="420"/>
      <c r="BH27" s="420"/>
      <c r="BI27" s="420"/>
      <c r="BJ27" s="420"/>
      <c r="BK27" s="420"/>
      <c r="BL27" s="420"/>
      <c r="BM27" s="421"/>
      <c r="BN27" s="416">
        <v>378000</v>
      </c>
      <c r="BO27" s="417"/>
      <c r="BP27" s="417"/>
      <c r="BQ27" s="417"/>
      <c r="BR27" s="417"/>
      <c r="BS27" s="417"/>
      <c r="BT27" s="417"/>
      <c r="BU27" s="418"/>
      <c r="BV27" s="416">
        <v>378000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162</v>
      </c>
      <c r="F28" s="387"/>
      <c r="G28" s="387"/>
      <c r="H28" s="387"/>
      <c r="I28" s="387"/>
      <c r="J28" s="387"/>
      <c r="K28" s="388"/>
      <c r="L28" s="389">
        <v>1</v>
      </c>
      <c r="M28" s="390"/>
      <c r="N28" s="390"/>
      <c r="O28" s="390"/>
      <c r="P28" s="391"/>
      <c r="Q28" s="389">
        <v>3850</v>
      </c>
      <c r="R28" s="390"/>
      <c r="S28" s="390"/>
      <c r="T28" s="390"/>
      <c r="U28" s="390"/>
      <c r="V28" s="391"/>
      <c r="W28" s="455"/>
      <c r="X28" s="446"/>
      <c r="Y28" s="447"/>
      <c r="Z28" s="386" t="s">
        <v>163</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164</v>
      </c>
      <c r="AZ28" s="397"/>
      <c r="BA28" s="397"/>
      <c r="BB28" s="398"/>
      <c r="BC28" s="405" t="s">
        <v>165</v>
      </c>
      <c r="BD28" s="406"/>
      <c r="BE28" s="406"/>
      <c r="BF28" s="406"/>
      <c r="BG28" s="406"/>
      <c r="BH28" s="406"/>
      <c r="BI28" s="406"/>
      <c r="BJ28" s="406"/>
      <c r="BK28" s="406"/>
      <c r="BL28" s="406"/>
      <c r="BM28" s="407"/>
      <c r="BN28" s="408">
        <v>5411002</v>
      </c>
      <c r="BO28" s="409"/>
      <c r="BP28" s="409"/>
      <c r="BQ28" s="409"/>
      <c r="BR28" s="409"/>
      <c r="BS28" s="409"/>
      <c r="BT28" s="409"/>
      <c r="BU28" s="410"/>
      <c r="BV28" s="408">
        <v>7389314</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166</v>
      </c>
      <c r="F29" s="387"/>
      <c r="G29" s="387"/>
      <c r="H29" s="387"/>
      <c r="I29" s="387"/>
      <c r="J29" s="387"/>
      <c r="K29" s="388"/>
      <c r="L29" s="389">
        <v>16</v>
      </c>
      <c r="M29" s="390"/>
      <c r="N29" s="390"/>
      <c r="O29" s="390"/>
      <c r="P29" s="391"/>
      <c r="Q29" s="389">
        <v>3630</v>
      </c>
      <c r="R29" s="390"/>
      <c r="S29" s="390"/>
      <c r="T29" s="390"/>
      <c r="U29" s="390"/>
      <c r="V29" s="391"/>
      <c r="W29" s="456"/>
      <c r="X29" s="457"/>
      <c r="Y29" s="458"/>
      <c r="Z29" s="386" t="s">
        <v>167</v>
      </c>
      <c r="AA29" s="387"/>
      <c r="AB29" s="387"/>
      <c r="AC29" s="387"/>
      <c r="AD29" s="387"/>
      <c r="AE29" s="387"/>
      <c r="AF29" s="387"/>
      <c r="AG29" s="388"/>
      <c r="AH29" s="389">
        <v>320</v>
      </c>
      <c r="AI29" s="390"/>
      <c r="AJ29" s="390"/>
      <c r="AK29" s="390"/>
      <c r="AL29" s="391"/>
      <c r="AM29" s="389">
        <v>894200</v>
      </c>
      <c r="AN29" s="390"/>
      <c r="AO29" s="390"/>
      <c r="AP29" s="390"/>
      <c r="AQ29" s="390"/>
      <c r="AR29" s="391"/>
      <c r="AS29" s="389">
        <v>2794</v>
      </c>
      <c r="AT29" s="390"/>
      <c r="AU29" s="390"/>
      <c r="AV29" s="390"/>
      <c r="AW29" s="390"/>
      <c r="AX29" s="392"/>
      <c r="AY29" s="399"/>
      <c r="AZ29" s="400"/>
      <c r="BA29" s="400"/>
      <c r="BB29" s="401"/>
      <c r="BC29" s="393" t="s">
        <v>168</v>
      </c>
      <c r="BD29" s="394"/>
      <c r="BE29" s="394"/>
      <c r="BF29" s="394"/>
      <c r="BG29" s="394"/>
      <c r="BH29" s="394"/>
      <c r="BI29" s="394"/>
      <c r="BJ29" s="394"/>
      <c r="BK29" s="394"/>
      <c r="BL29" s="394"/>
      <c r="BM29" s="395"/>
      <c r="BN29" s="413">
        <v>635143</v>
      </c>
      <c r="BO29" s="414"/>
      <c r="BP29" s="414"/>
      <c r="BQ29" s="414"/>
      <c r="BR29" s="414"/>
      <c r="BS29" s="414"/>
      <c r="BT29" s="414"/>
      <c r="BU29" s="415"/>
      <c r="BV29" s="413">
        <v>634088</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169</v>
      </c>
      <c r="X30" s="466"/>
      <c r="Y30" s="466"/>
      <c r="Z30" s="466"/>
      <c r="AA30" s="466"/>
      <c r="AB30" s="466"/>
      <c r="AC30" s="466"/>
      <c r="AD30" s="466"/>
      <c r="AE30" s="466"/>
      <c r="AF30" s="466"/>
      <c r="AG30" s="467"/>
      <c r="AH30" s="377">
        <v>97.8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170</v>
      </c>
      <c r="BD30" s="381"/>
      <c r="BE30" s="381"/>
      <c r="BF30" s="381"/>
      <c r="BG30" s="381"/>
      <c r="BH30" s="381"/>
      <c r="BI30" s="381"/>
      <c r="BJ30" s="381"/>
      <c r="BK30" s="381"/>
      <c r="BL30" s="381"/>
      <c r="BM30" s="382"/>
      <c r="BN30" s="416">
        <v>16407339</v>
      </c>
      <c r="BO30" s="417"/>
      <c r="BP30" s="417"/>
      <c r="BQ30" s="417"/>
      <c r="BR30" s="417"/>
      <c r="BS30" s="417"/>
      <c r="BT30" s="417"/>
      <c r="BU30" s="418"/>
      <c r="BV30" s="416">
        <v>28470587</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177</v>
      </c>
      <c r="D33" s="376"/>
      <c r="E33" s="375" t="s">
        <v>178</v>
      </c>
      <c r="F33" s="375"/>
      <c r="G33" s="375"/>
      <c r="H33" s="375"/>
      <c r="I33" s="375"/>
      <c r="J33" s="375"/>
      <c r="K33" s="375"/>
      <c r="L33" s="375"/>
      <c r="M33" s="375"/>
      <c r="N33" s="375"/>
      <c r="O33" s="375"/>
      <c r="P33" s="375"/>
      <c r="Q33" s="375"/>
      <c r="R33" s="375"/>
      <c r="S33" s="375"/>
      <c r="T33" s="167"/>
      <c r="U33" s="376" t="s">
        <v>177</v>
      </c>
      <c r="V33" s="376"/>
      <c r="W33" s="375" t="s">
        <v>178</v>
      </c>
      <c r="X33" s="375"/>
      <c r="Y33" s="375"/>
      <c r="Z33" s="375"/>
      <c r="AA33" s="375"/>
      <c r="AB33" s="375"/>
      <c r="AC33" s="375"/>
      <c r="AD33" s="375"/>
      <c r="AE33" s="375"/>
      <c r="AF33" s="375"/>
      <c r="AG33" s="375"/>
      <c r="AH33" s="375"/>
      <c r="AI33" s="375"/>
      <c r="AJ33" s="375"/>
      <c r="AK33" s="375"/>
      <c r="AL33" s="167"/>
      <c r="AM33" s="376" t="s">
        <v>177</v>
      </c>
      <c r="AN33" s="376"/>
      <c r="AO33" s="375" t="s">
        <v>178</v>
      </c>
      <c r="AP33" s="375"/>
      <c r="AQ33" s="375"/>
      <c r="AR33" s="375"/>
      <c r="AS33" s="375"/>
      <c r="AT33" s="375"/>
      <c r="AU33" s="375"/>
      <c r="AV33" s="375"/>
      <c r="AW33" s="375"/>
      <c r="AX33" s="375"/>
      <c r="AY33" s="375"/>
      <c r="AZ33" s="375"/>
      <c r="BA33" s="375"/>
      <c r="BB33" s="375"/>
      <c r="BC33" s="375"/>
      <c r="BD33" s="168"/>
      <c r="BE33" s="375" t="s">
        <v>179</v>
      </c>
      <c r="BF33" s="375"/>
      <c r="BG33" s="375" t="s">
        <v>180</v>
      </c>
      <c r="BH33" s="375"/>
      <c r="BI33" s="375"/>
      <c r="BJ33" s="375"/>
      <c r="BK33" s="375"/>
      <c r="BL33" s="375"/>
      <c r="BM33" s="375"/>
      <c r="BN33" s="375"/>
      <c r="BO33" s="375"/>
      <c r="BP33" s="375"/>
      <c r="BQ33" s="375"/>
      <c r="BR33" s="375"/>
      <c r="BS33" s="375"/>
      <c r="BT33" s="375"/>
      <c r="BU33" s="375"/>
      <c r="BV33" s="168"/>
      <c r="BW33" s="376" t="s">
        <v>179</v>
      </c>
      <c r="BX33" s="376"/>
      <c r="BY33" s="375" t="s">
        <v>181</v>
      </c>
      <c r="BZ33" s="375"/>
      <c r="CA33" s="375"/>
      <c r="CB33" s="375"/>
      <c r="CC33" s="375"/>
      <c r="CD33" s="375"/>
      <c r="CE33" s="375"/>
      <c r="CF33" s="375"/>
      <c r="CG33" s="375"/>
      <c r="CH33" s="375"/>
      <c r="CI33" s="375"/>
      <c r="CJ33" s="375"/>
      <c r="CK33" s="375"/>
      <c r="CL33" s="375"/>
      <c r="CM33" s="375"/>
      <c r="CN33" s="167"/>
      <c r="CO33" s="376" t="s">
        <v>177</v>
      </c>
      <c r="CP33" s="376"/>
      <c r="CQ33" s="375" t="s">
        <v>182</v>
      </c>
      <c r="CR33" s="375"/>
      <c r="CS33" s="375"/>
      <c r="CT33" s="375"/>
      <c r="CU33" s="375"/>
      <c r="CV33" s="375"/>
      <c r="CW33" s="375"/>
      <c r="CX33" s="375"/>
      <c r="CY33" s="375"/>
      <c r="CZ33" s="375"/>
      <c r="DA33" s="375"/>
      <c r="DB33" s="375"/>
      <c r="DC33" s="375"/>
      <c r="DD33" s="375"/>
      <c r="DE33" s="375"/>
      <c r="DF33" s="167"/>
      <c r="DG33" s="375" t="s">
        <v>183</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65"/>
      <c r="AM34" s="373">
        <f>IF(AO34="","",MAX(C34:D43,U34:V43)+1)</f>
        <v>5</v>
      </c>
      <c r="AN34" s="373"/>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公共下水道事業特別会計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9</v>
      </c>
      <c r="BX34" s="373"/>
      <c r="BY34" s="372" t="str">
        <f>IF('各会計、関係団体の財政状況及び健全化判断比率'!B68="","",'各会計、関係団体の財政状況及び健全化判断比率'!B68)</f>
        <v>亘理名取共立衛生処理組合</v>
      </c>
      <c r="BZ34" s="372"/>
      <c r="CA34" s="372"/>
      <c r="CB34" s="372"/>
      <c r="CC34" s="372"/>
      <c r="CD34" s="372"/>
      <c r="CE34" s="372"/>
      <c r="CF34" s="372"/>
      <c r="CG34" s="372"/>
      <c r="CH34" s="372"/>
      <c r="CI34" s="372"/>
      <c r="CJ34" s="372"/>
      <c r="CK34" s="372"/>
      <c r="CL34" s="372"/>
      <c r="CM34" s="372"/>
      <c r="CN34" s="165"/>
      <c r="CO34" s="373">
        <f>IF(CQ34="","",MAX(C34:D43,U34:V43,AM34:AN43,BE34:BF43,BW34:BX43)+1)</f>
        <v>14</v>
      </c>
      <c r="CP34" s="373"/>
      <c r="CQ34" s="372" t="str">
        <f>IF('各会計、関係団体の財政状況及び健全化判断比率'!BS7="","",'各会計、関係団体の財政状況及び健全化判断比率'!BS7)</f>
        <v>岩沼土地開発公社</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介護保険事業特別会計</v>
      </c>
      <c r="X35" s="372"/>
      <c r="Y35" s="372"/>
      <c r="Z35" s="372"/>
      <c r="AA35" s="372"/>
      <c r="AB35" s="372"/>
      <c r="AC35" s="372"/>
      <c r="AD35" s="372"/>
      <c r="AE35" s="372"/>
      <c r="AF35" s="372"/>
      <c r="AG35" s="372"/>
      <c r="AH35" s="372"/>
      <c r="AI35" s="372"/>
      <c r="AJ35" s="372"/>
      <c r="AK35" s="372"/>
      <c r="AL35" s="165"/>
      <c r="AM35" s="373">
        <f t="shared" ref="AM35:AM43" si="0">IF(AO35="","",AM34+1)</f>
        <v>6</v>
      </c>
      <c r="AN35" s="373"/>
      <c r="AO35" s="372" t="str">
        <f>IF('各会計、関係団体の財政状況及び健全化判断比率'!B32="","",'各会計、関係団体の財政状況及び健全化判断比率'!B32)</f>
        <v>特別都市下水路事業会計</v>
      </c>
      <c r="AP35" s="372"/>
      <c r="AQ35" s="372"/>
      <c r="AR35" s="372"/>
      <c r="AS35" s="372"/>
      <c r="AT35" s="372"/>
      <c r="AU35" s="372"/>
      <c r="AV35" s="372"/>
      <c r="AW35" s="372"/>
      <c r="AX35" s="372"/>
      <c r="AY35" s="372"/>
      <c r="AZ35" s="372"/>
      <c r="BA35" s="372"/>
      <c r="BB35" s="372"/>
      <c r="BC35" s="372"/>
      <c r="BD35" s="165"/>
      <c r="BE35" s="373">
        <f t="shared" ref="BE35:BE43" si="1">IF(BG35="","",BE34+1)</f>
        <v>8</v>
      </c>
      <c r="BF35" s="373"/>
      <c r="BG35" s="372" t="str">
        <f>IF('各会計、関係団体の財政状況及び健全化判断比率'!B34="","",'各会計、関係団体の財政状況及び健全化判断比率'!B34)</f>
        <v>農業集落排水事業特別会計</v>
      </c>
      <c r="BH35" s="372"/>
      <c r="BI35" s="372"/>
      <c r="BJ35" s="372"/>
      <c r="BK35" s="372"/>
      <c r="BL35" s="372"/>
      <c r="BM35" s="372"/>
      <c r="BN35" s="372"/>
      <c r="BO35" s="372"/>
      <c r="BP35" s="372"/>
      <c r="BQ35" s="372"/>
      <c r="BR35" s="372"/>
      <c r="BS35" s="372"/>
      <c r="BT35" s="372"/>
      <c r="BU35" s="372"/>
      <c r="BV35" s="165"/>
      <c r="BW35" s="373">
        <f t="shared" ref="BW35:BW43" si="2">IF(BY35="","",BW34+1)</f>
        <v>10</v>
      </c>
      <c r="BX35" s="373"/>
      <c r="BY35" s="372" t="str">
        <f>IF('各会計、関係団体の財政状況及び健全化判断比率'!B69="","",'各会計、関係団体の財政状況及び健全化判断比率'!B69)</f>
        <v>宮城県市町村職員退職手当組合</v>
      </c>
      <c r="BZ35" s="372"/>
      <c r="CA35" s="372"/>
      <c r="CB35" s="372"/>
      <c r="CC35" s="372"/>
      <c r="CD35" s="372"/>
      <c r="CE35" s="372"/>
      <c r="CF35" s="372"/>
      <c r="CG35" s="372"/>
      <c r="CH35" s="372"/>
      <c r="CI35" s="372"/>
      <c r="CJ35" s="372"/>
      <c r="CK35" s="372"/>
      <c r="CL35" s="372"/>
      <c r="CM35" s="372"/>
      <c r="CN35" s="165"/>
      <c r="CO35" s="373">
        <f t="shared" ref="CO35:CO43" si="3">IF(CQ35="","",CO34+1)</f>
        <v>15</v>
      </c>
      <c r="CP35" s="373"/>
      <c r="CQ35" s="372" t="str">
        <f>IF('各会計、関係団体の財政状況及び健全化判断比率'!BS8="","",'各会計、関係団体の財政状況及び健全化判断比率'!BS8)</f>
        <v>（株）エフエムいわぬま</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11</v>
      </c>
      <c r="BX36" s="373"/>
      <c r="BY36" s="372" t="str">
        <f>IF('各会計、関係団体の財政状況及び健全化判断比率'!B70="","",'各会計、関係団体の財政状況及び健全化判断比率'!B70)</f>
        <v>宮城県市町村非常勤消防団員補償報償組合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t="str">
        <f t="shared" si="4"/>
        <v/>
      </c>
      <c r="V37" s="373"/>
      <c r="W37" s="372"/>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12</v>
      </c>
      <c r="BX37" s="373"/>
      <c r="BY37" s="372" t="str">
        <f>IF('各会計、関係団体の財政状況及び健全化判断比率'!B71="","",'各会計、関係団体の財政状況及び健全化判断比率'!B71)</f>
        <v>宮城県市町村自治振興センター</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13</v>
      </c>
      <c r="BX38" s="373"/>
      <c r="BY38" s="372" t="str">
        <f>IF('各会計、関係団体の財政状況及び健全化判断比率'!B72="","",'各会計、関係団体の財政状況及び健全化判断比率'!B72)</f>
        <v>宮城県後期高齢者医療広域連合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527</v>
      </c>
      <c r="G33" s="29" t="s">
        <v>528</v>
      </c>
      <c r="H33" s="29" t="s">
        <v>529</v>
      </c>
      <c r="I33" s="29" t="s">
        <v>530</v>
      </c>
      <c r="J33" s="30" t="s">
        <v>531</v>
      </c>
      <c r="K33" s="22"/>
      <c r="L33" s="22"/>
      <c r="M33" s="22"/>
      <c r="N33" s="22"/>
      <c r="O33" s="22"/>
      <c r="P33" s="22"/>
    </row>
    <row r="34" spans="1:16" ht="39" customHeight="1" x14ac:dyDescent="0.15">
      <c r="A34" s="22"/>
      <c r="B34" s="31"/>
      <c r="C34" s="1184" t="s">
        <v>534</v>
      </c>
      <c r="D34" s="1184"/>
      <c r="E34" s="1185"/>
      <c r="F34" s="32">
        <v>27.97</v>
      </c>
      <c r="G34" s="33">
        <v>11.01</v>
      </c>
      <c r="H34" s="33">
        <v>25.37</v>
      </c>
      <c r="I34" s="33">
        <v>18.32</v>
      </c>
      <c r="J34" s="34">
        <v>13.78</v>
      </c>
      <c r="K34" s="22"/>
      <c r="L34" s="22"/>
      <c r="M34" s="22"/>
      <c r="N34" s="22"/>
      <c r="O34" s="22"/>
      <c r="P34" s="22"/>
    </row>
    <row r="35" spans="1:16" ht="39" customHeight="1" x14ac:dyDescent="0.15">
      <c r="A35" s="22"/>
      <c r="B35" s="35"/>
      <c r="C35" s="1178" t="s">
        <v>535</v>
      </c>
      <c r="D35" s="1179"/>
      <c r="E35" s="1180"/>
      <c r="F35" s="36">
        <v>10.06</v>
      </c>
      <c r="G35" s="37">
        <v>9.85</v>
      </c>
      <c r="H35" s="37">
        <v>9.7200000000000006</v>
      </c>
      <c r="I35" s="37">
        <v>9.5299999999999994</v>
      </c>
      <c r="J35" s="38">
        <v>10.9</v>
      </c>
      <c r="K35" s="22"/>
      <c r="L35" s="22"/>
      <c r="M35" s="22"/>
      <c r="N35" s="22"/>
      <c r="O35" s="22"/>
      <c r="P35" s="22"/>
    </row>
    <row r="36" spans="1:16" ht="39" customHeight="1" x14ac:dyDescent="0.15">
      <c r="A36" s="22"/>
      <c r="B36" s="35"/>
      <c r="C36" s="1178" t="s">
        <v>536</v>
      </c>
      <c r="D36" s="1179"/>
      <c r="E36" s="1180"/>
      <c r="F36" s="36">
        <v>6.99</v>
      </c>
      <c r="G36" s="37">
        <v>8.16</v>
      </c>
      <c r="H36" s="37">
        <v>9.0299999999999994</v>
      </c>
      <c r="I36" s="37">
        <v>9.3800000000000008</v>
      </c>
      <c r="J36" s="38">
        <v>10.56</v>
      </c>
      <c r="K36" s="22"/>
      <c r="L36" s="22"/>
      <c r="M36" s="22"/>
      <c r="N36" s="22"/>
      <c r="O36" s="22"/>
      <c r="P36" s="22"/>
    </row>
    <row r="37" spans="1:16" ht="39" customHeight="1" x14ac:dyDescent="0.15">
      <c r="A37" s="22"/>
      <c r="B37" s="35"/>
      <c r="C37" s="1178" t="s">
        <v>537</v>
      </c>
      <c r="D37" s="1179"/>
      <c r="E37" s="1180"/>
      <c r="F37" s="36">
        <v>2.64</v>
      </c>
      <c r="G37" s="37">
        <v>5.35</v>
      </c>
      <c r="H37" s="37">
        <v>3.26</v>
      </c>
      <c r="I37" s="37">
        <v>4.16</v>
      </c>
      <c r="J37" s="38">
        <v>4.6100000000000003</v>
      </c>
      <c r="K37" s="22"/>
      <c r="L37" s="22"/>
      <c r="M37" s="22"/>
      <c r="N37" s="22"/>
      <c r="O37" s="22"/>
      <c r="P37" s="22"/>
    </row>
    <row r="38" spans="1:16" ht="39" customHeight="1" x14ac:dyDescent="0.15">
      <c r="A38" s="22"/>
      <c r="B38" s="35"/>
      <c r="C38" s="1178" t="s">
        <v>538</v>
      </c>
      <c r="D38" s="1179"/>
      <c r="E38" s="1180"/>
      <c r="F38" s="36">
        <v>1.72</v>
      </c>
      <c r="G38" s="37">
        <v>1.01</v>
      </c>
      <c r="H38" s="37">
        <v>5.15</v>
      </c>
      <c r="I38" s="37">
        <v>5.22</v>
      </c>
      <c r="J38" s="38">
        <v>4.0999999999999996</v>
      </c>
      <c r="K38" s="22"/>
      <c r="L38" s="22"/>
      <c r="M38" s="22"/>
      <c r="N38" s="22"/>
      <c r="O38" s="22"/>
      <c r="P38" s="22"/>
    </row>
    <row r="39" spans="1:16" ht="39" customHeight="1" x14ac:dyDescent="0.15">
      <c r="A39" s="22"/>
      <c r="B39" s="35"/>
      <c r="C39" s="1178" t="s">
        <v>539</v>
      </c>
      <c r="D39" s="1179"/>
      <c r="E39" s="1180"/>
      <c r="F39" s="36">
        <v>0.35</v>
      </c>
      <c r="G39" s="37">
        <v>7.0000000000000007E-2</v>
      </c>
      <c r="H39" s="37">
        <v>0.1</v>
      </c>
      <c r="I39" s="37">
        <v>0.26</v>
      </c>
      <c r="J39" s="38">
        <v>0.75</v>
      </c>
      <c r="K39" s="22"/>
      <c r="L39" s="22"/>
      <c r="M39" s="22"/>
      <c r="N39" s="22"/>
      <c r="O39" s="22"/>
      <c r="P39" s="22"/>
    </row>
    <row r="40" spans="1:16" ht="39" customHeight="1" x14ac:dyDescent="0.15">
      <c r="A40" s="22"/>
      <c r="B40" s="35"/>
      <c r="C40" s="1178" t="s">
        <v>540</v>
      </c>
      <c r="D40" s="1179"/>
      <c r="E40" s="1180"/>
      <c r="F40" s="36">
        <v>0.16</v>
      </c>
      <c r="G40" s="37">
        <v>0.1</v>
      </c>
      <c r="H40" s="37">
        <v>0.18</v>
      </c>
      <c r="I40" s="37">
        <v>0.2</v>
      </c>
      <c r="J40" s="38">
        <v>0.06</v>
      </c>
      <c r="K40" s="22"/>
      <c r="L40" s="22"/>
      <c r="M40" s="22"/>
      <c r="N40" s="22"/>
      <c r="O40" s="22"/>
      <c r="P40" s="22"/>
    </row>
    <row r="41" spans="1:16" ht="39" customHeight="1" x14ac:dyDescent="0.15">
      <c r="A41" s="22"/>
      <c r="B41" s="35"/>
      <c r="C41" s="1178" t="s">
        <v>541</v>
      </c>
      <c r="D41" s="1179"/>
      <c r="E41" s="1180"/>
      <c r="F41" s="36">
        <v>0.39</v>
      </c>
      <c r="G41" s="37">
        <v>0</v>
      </c>
      <c r="H41" s="37">
        <v>0.14000000000000001</v>
      </c>
      <c r="I41" s="37">
        <v>0.04</v>
      </c>
      <c r="J41" s="38">
        <v>0.03</v>
      </c>
      <c r="K41" s="22"/>
      <c r="L41" s="22"/>
      <c r="M41" s="22"/>
      <c r="N41" s="22"/>
      <c r="O41" s="22"/>
      <c r="P41" s="22"/>
    </row>
    <row r="42" spans="1:16" ht="39" customHeight="1" x14ac:dyDescent="0.15">
      <c r="A42" s="22"/>
      <c r="B42" s="39"/>
      <c r="C42" s="1178" t="s">
        <v>542</v>
      </c>
      <c r="D42" s="1179"/>
      <c r="E42" s="1180"/>
      <c r="F42" s="36" t="s">
        <v>487</v>
      </c>
      <c r="G42" s="37" t="s">
        <v>487</v>
      </c>
      <c r="H42" s="37" t="s">
        <v>487</v>
      </c>
      <c r="I42" s="37" t="s">
        <v>487</v>
      </c>
      <c r="J42" s="38" t="s">
        <v>487</v>
      </c>
      <c r="K42" s="22"/>
      <c r="L42" s="22"/>
      <c r="M42" s="22"/>
      <c r="N42" s="22"/>
      <c r="O42" s="22"/>
      <c r="P42" s="22"/>
    </row>
    <row r="43" spans="1:16" ht="39" customHeight="1" thickBot="1" x14ac:dyDescent="0.2">
      <c r="A43" s="22"/>
      <c r="B43" s="40"/>
      <c r="C43" s="1181" t="s">
        <v>543</v>
      </c>
      <c r="D43" s="1182"/>
      <c r="E43" s="1183"/>
      <c r="F43" s="41" t="s">
        <v>487</v>
      </c>
      <c r="G43" s="42" t="s">
        <v>487</v>
      </c>
      <c r="H43" s="42" t="s">
        <v>487</v>
      </c>
      <c r="I43" s="42" t="s">
        <v>487</v>
      </c>
      <c r="J43" s="43" t="s">
        <v>487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527</v>
      </c>
      <c r="L44" s="56" t="s">
        <v>528</v>
      </c>
      <c r="M44" s="56" t="s">
        <v>529</v>
      </c>
      <c r="N44" s="56" t="s">
        <v>530</v>
      </c>
      <c r="O44" s="57" t="s">
        <v>531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1124</v>
      </c>
      <c r="L45" s="60">
        <v>1123</v>
      </c>
      <c r="M45" s="60">
        <v>1159</v>
      </c>
      <c r="N45" s="60">
        <v>1141</v>
      </c>
      <c r="O45" s="61">
        <v>1006</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487</v>
      </c>
      <c r="L46" s="64" t="s">
        <v>487</v>
      </c>
      <c r="M46" s="64" t="s">
        <v>487</v>
      </c>
      <c r="N46" s="64" t="s">
        <v>487</v>
      </c>
      <c r="O46" s="65" t="s">
        <v>487</v>
      </c>
      <c r="P46" s="48"/>
      <c r="Q46" s="48"/>
      <c r="R46" s="48"/>
      <c r="S46" s="48"/>
      <c r="T46" s="48"/>
      <c r="U46" s="48"/>
    </row>
    <row r="47" spans="1:21" ht="30.75" customHeight="1" x14ac:dyDescent="0.15">
      <c r="A47" s="48"/>
      <c r="B47" s="1196"/>
      <c r="C47" s="1197"/>
      <c r="D47" s="62"/>
      <c r="E47" s="1188" t="s">
        <v>14</v>
      </c>
      <c r="F47" s="1188"/>
      <c r="G47" s="1188"/>
      <c r="H47" s="1188"/>
      <c r="I47" s="1188"/>
      <c r="J47" s="1189"/>
      <c r="K47" s="63">
        <v>10</v>
      </c>
      <c r="L47" s="64">
        <v>10</v>
      </c>
      <c r="M47" s="64">
        <v>10</v>
      </c>
      <c r="N47" s="64" t="s">
        <v>487</v>
      </c>
      <c r="O47" s="65" t="s">
        <v>487</v>
      </c>
      <c r="P47" s="48"/>
      <c r="Q47" s="48"/>
      <c r="R47" s="48"/>
      <c r="S47" s="48"/>
      <c r="T47" s="48"/>
      <c r="U47" s="48"/>
    </row>
    <row r="48" spans="1:21" ht="30.75" customHeight="1" x14ac:dyDescent="0.15">
      <c r="A48" s="48"/>
      <c r="B48" s="1196"/>
      <c r="C48" s="1197"/>
      <c r="D48" s="62"/>
      <c r="E48" s="1188" t="s">
        <v>15</v>
      </c>
      <c r="F48" s="1188"/>
      <c r="G48" s="1188"/>
      <c r="H48" s="1188"/>
      <c r="I48" s="1188"/>
      <c r="J48" s="1189"/>
      <c r="K48" s="63">
        <v>956</v>
      </c>
      <c r="L48" s="64">
        <v>895</v>
      </c>
      <c r="M48" s="64">
        <v>274</v>
      </c>
      <c r="N48" s="64">
        <v>120</v>
      </c>
      <c r="O48" s="65">
        <v>120</v>
      </c>
      <c r="P48" s="48"/>
      <c r="Q48" s="48"/>
      <c r="R48" s="48"/>
      <c r="S48" s="48"/>
      <c r="T48" s="48"/>
      <c r="U48" s="48"/>
    </row>
    <row r="49" spans="1:21" ht="30.75" customHeight="1" x14ac:dyDescent="0.15">
      <c r="A49" s="48"/>
      <c r="B49" s="1196"/>
      <c r="C49" s="1197"/>
      <c r="D49" s="62"/>
      <c r="E49" s="1188" t="s">
        <v>16</v>
      </c>
      <c r="F49" s="1188"/>
      <c r="G49" s="1188"/>
      <c r="H49" s="1188"/>
      <c r="I49" s="1188"/>
      <c r="J49" s="1189"/>
      <c r="K49" s="63">
        <v>448</v>
      </c>
      <c r="L49" s="64">
        <v>132</v>
      </c>
      <c r="M49" s="64">
        <v>8</v>
      </c>
      <c r="N49" s="64">
        <v>7</v>
      </c>
      <c r="O49" s="65">
        <v>6</v>
      </c>
      <c r="P49" s="48"/>
      <c r="Q49" s="48"/>
      <c r="R49" s="48"/>
      <c r="S49" s="48"/>
      <c r="T49" s="48"/>
      <c r="U49" s="48"/>
    </row>
    <row r="50" spans="1:21" ht="30.75" customHeight="1" x14ac:dyDescent="0.15">
      <c r="A50" s="48"/>
      <c r="B50" s="1196"/>
      <c r="C50" s="1197"/>
      <c r="D50" s="62"/>
      <c r="E50" s="1188" t="s">
        <v>17</v>
      </c>
      <c r="F50" s="1188"/>
      <c r="G50" s="1188"/>
      <c r="H50" s="1188"/>
      <c r="I50" s="1188"/>
      <c r="J50" s="1189"/>
      <c r="K50" s="63">
        <v>29</v>
      </c>
      <c r="L50" s="64">
        <v>25</v>
      </c>
      <c r="M50" s="64">
        <v>24</v>
      </c>
      <c r="N50" s="64">
        <v>2</v>
      </c>
      <c r="O50" s="65">
        <v>14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487</v>
      </c>
      <c r="L51" s="64" t="s">
        <v>487</v>
      </c>
      <c r="M51" s="64" t="s">
        <v>487</v>
      </c>
      <c r="N51" s="64" t="s">
        <v>487</v>
      </c>
      <c r="O51" s="65" t="s">
        <v>487</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1604</v>
      </c>
      <c r="L52" s="64">
        <v>1573</v>
      </c>
      <c r="M52" s="64">
        <v>1341</v>
      </c>
      <c r="N52" s="64">
        <v>1374</v>
      </c>
      <c r="O52" s="65">
        <v>1289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963</v>
      </c>
      <c r="L53" s="69">
        <v>612</v>
      </c>
      <c r="M53" s="69">
        <v>134</v>
      </c>
      <c r="N53" s="69">
        <v>-104</v>
      </c>
      <c r="O53" s="70">
        <v>-143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527</v>
      </c>
      <c r="J40" s="79" t="s">
        <v>528</v>
      </c>
      <c r="K40" s="79" t="s">
        <v>529</v>
      </c>
      <c r="L40" s="79" t="s">
        <v>530</v>
      </c>
      <c r="M40" s="80" t="s">
        <v>531</v>
      </c>
    </row>
    <row r="41" spans="2:13" ht="27.75" customHeight="1" x14ac:dyDescent="0.15">
      <c r="B41" s="1214" t="s">
        <v>24</v>
      </c>
      <c r="C41" s="1215"/>
      <c r="D41" s="81"/>
      <c r="E41" s="1216" t="s">
        <v>25</v>
      </c>
      <c r="F41" s="1216"/>
      <c r="G41" s="1216"/>
      <c r="H41" s="1217"/>
      <c r="I41" s="82">
        <v>11604</v>
      </c>
      <c r="J41" s="83">
        <v>11580</v>
      </c>
      <c r="K41" s="83">
        <v>10690</v>
      </c>
      <c r="L41" s="83">
        <v>10218</v>
      </c>
      <c r="M41" s="84">
        <v>10144</v>
      </c>
    </row>
    <row r="42" spans="2:13" ht="27.75" customHeight="1" x14ac:dyDescent="0.15">
      <c r="B42" s="1204"/>
      <c r="C42" s="1205"/>
      <c r="D42" s="85"/>
      <c r="E42" s="1208" t="s">
        <v>26</v>
      </c>
      <c r="F42" s="1208"/>
      <c r="G42" s="1208"/>
      <c r="H42" s="1209"/>
      <c r="I42" s="86">
        <v>49</v>
      </c>
      <c r="J42" s="87">
        <v>24</v>
      </c>
      <c r="K42" s="87" t="s">
        <v>487</v>
      </c>
      <c r="L42" s="87" t="s">
        <v>487</v>
      </c>
      <c r="M42" s="88" t="s">
        <v>487</v>
      </c>
    </row>
    <row r="43" spans="2:13" ht="27.75" customHeight="1" x14ac:dyDescent="0.15">
      <c r="B43" s="1204"/>
      <c r="C43" s="1205"/>
      <c r="D43" s="85"/>
      <c r="E43" s="1208" t="s">
        <v>27</v>
      </c>
      <c r="F43" s="1208"/>
      <c r="G43" s="1208"/>
      <c r="H43" s="1209"/>
      <c r="I43" s="86">
        <v>7097</v>
      </c>
      <c r="J43" s="87">
        <v>7656</v>
      </c>
      <c r="K43" s="87">
        <v>6320</v>
      </c>
      <c r="L43" s="87">
        <v>3701</v>
      </c>
      <c r="M43" s="88">
        <v>1609</v>
      </c>
    </row>
    <row r="44" spans="2:13" ht="27.75" customHeight="1" x14ac:dyDescent="0.15">
      <c r="B44" s="1204"/>
      <c r="C44" s="1205"/>
      <c r="D44" s="85"/>
      <c r="E44" s="1208" t="s">
        <v>28</v>
      </c>
      <c r="F44" s="1208"/>
      <c r="G44" s="1208"/>
      <c r="H44" s="1209"/>
      <c r="I44" s="86">
        <v>414</v>
      </c>
      <c r="J44" s="87">
        <v>235</v>
      </c>
      <c r="K44" s="87">
        <v>69</v>
      </c>
      <c r="L44" s="87">
        <v>168</v>
      </c>
      <c r="M44" s="88">
        <v>386</v>
      </c>
    </row>
    <row r="45" spans="2:13" ht="27.75" customHeight="1" x14ac:dyDescent="0.15">
      <c r="B45" s="1204"/>
      <c r="C45" s="1205"/>
      <c r="D45" s="85"/>
      <c r="E45" s="1208" t="s">
        <v>29</v>
      </c>
      <c r="F45" s="1208"/>
      <c r="G45" s="1208"/>
      <c r="H45" s="1209"/>
      <c r="I45" s="86">
        <v>3001</v>
      </c>
      <c r="J45" s="87">
        <v>2958</v>
      </c>
      <c r="K45" s="87">
        <v>2817</v>
      </c>
      <c r="L45" s="87">
        <v>2564</v>
      </c>
      <c r="M45" s="88">
        <v>2370</v>
      </c>
    </row>
    <row r="46" spans="2:13" ht="27.75" customHeight="1" x14ac:dyDescent="0.15">
      <c r="B46" s="1204"/>
      <c r="C46" s="1205"/>
      <c r="D46" s="85"/>
      <c r="E46" s="1208" t="s">
        <v>30</v>
      </c>
      <c r="F46" s="1208"/>
      <c r="G46" s="1208"/>
      <c r="H46" s="1209"/>
      <c r="I46" s="86">
        <v>483</v>
      </c>
      <c r="J46" s="87">
        <v>463</v>
      </c>
      <c r="K46" s="87">
        <v>462</v>
      </c>
      <c r="L46" s="87">
        <v>449</v>
      </c>
      <c r="M46" s="88">
        <v>442</v>
      </c>
    </row>
    <row r="47" spans="2:13" ht="27.75" customHeight="1" x14ac:dyDescent="0.15">
      <c r="B47" s="1204"/>
      <c r="C47" s="1205"/>
      <c r="D47" s="85"/>
      <c r="E47" s="1208" t="s">
        <v>31</v>
      </c>
      <c r="F47" s="1208"/>
      <c r="G47" s="1208"/>
      <c r="H47" s="1209"/>
      <c r="I47" s="86" t="s">
        <v>487</v>
      </c>
      <c r="J47" s="87" t="s">
        <v>487</v>
      </c>
      <c r="K47" s="87" t="s">
        <v>487</v>
      </c>
      <c r="L47" s="87" t="s">
        <v>487</v>
      </c>
      <c r="M47" s="88" t="s">
        <v>487</v>
      </c>
    </row>
    <row r="48" spans="2:13" ht="27.75" customHeight="1" x14ac:dyDescent="0.15">
      <c r="B48" s="1206"/>
      <c r="C48" s="1207"/>
      <c r="D48" s="85"/>
      <c r="E48" s="1208" t="s">
        <v>32</v>
      </c>
      <c r="F48" s="1208"/>
      <c r="G48" s="1208"/>
      <c r="H48" s="1209"/>
      <c r="I48" s="86" t="s">
        <v>487</v>
      </c>
      <c r="J48" s="87" t="s">
        <v>487</v>
      </c>
      <c r="K48" s="87" t="s">
        <v>487</v>
      </c>
      <c r="L48" s="87" t="s">
        <v>487</v>
      </c>
      <c r="M48" s="88" t="s">
        <v>487</v>
      </c>
    </row>
    <row r="49" spans="2:13" ht="27.75" customHeight="1" x14ac:dyDescent="0.15">
      <c r="B49" s="1202" t="s">
        <v>33</v>
      </c>
      <c r="C49" s="1203"/>
      <c r="D49" s="89"/>
      <c r="E49" s="1208" t="s">
        <v>34</v>
      </c>
      <c r="F49" s="1208"/>
      <c r="G49" s="1208"/>
      <c r="H49" s="1209"/>
      <c r="I49" s="86">
        <v>6417</v>
      </c>
      <c r="J49" s="87">
        <v>10372</v>
      </c>
      <c r="K49" s="87">
        <v>10235</v>
      </c>
      <c r="L49" s="87">
        <v>11590</v>
      </c>
      <c r="M49" s="88">
        <v>10330</v>
      </c>
    </row>
    <row r="50" spans="2:13" ht="27.75" customHeight="1" x14ac:dyDescent="0.15">
      <c r="B50" s="1204"/>
      <c r="C50" s="1205"/>
      <c r="D50" s="85"/>
      <c r="E50" s="1208" t="s">
        <v>35</v>
      </c>
      <c r="F50" s="1208"/>
      <c r="G50" s="1208"/>
      <c r="H50" s="1209"/>
      <c r="I50" s="86">
        <v>4345</v>
      </c>
      <c r="J50" s="87">
        <v>3413</v>
      </c>
      <c r="K50" s="87">
        <v>2490</v>
      </c>
      <c r="L50" s="87">
        <v>2200</v>
      </c>
      <c r="M50" s="88">
        <v>1827</v>
      </c>
    </row>
    <row r="51" spans="2:13" ht="27.75" customHeight="1" x14ac:dyDescent="0.15">
      <c r="B51" s="1206"/>
      <c r="C51" s="1207"/>
      <c r="D51" s="85"/>
      <c r="E51" s="1208" t="s">
        <v>36</v>
      </c>
      <c r="F51" s="1208"/>
      <c r="G51" s="1208"/>
      <c r="H51" s="1209"/>
      <c r="I51" s="86">
        <v>13131</v>
      </c>
      <c r="J51" s="87">
        <v>13278</v>
      </c>
      <c r="K51" s="87">
        <v>13142</v>
      </c>
      <c r="L51" s="87">
        <v>13280</v>
      </c>
      <c r="M51" s="88">
        <v>12560</v>
      </c>
    </row>
    <row r="52" spans="2:13" ht="27.75" customHeight="1" thickBot="1" x14ac:dyDescent="0.2">
      <c r="B52" s="1210" t="s">
        <v>37</v>
      </c>
      <c r="C52" s="1211"/>
      <c r="D52" s="90"/>
      <c r="E52" s="1212" t="s">
        <v>38</v>
      </c>
      <c r="F52" s="1212"/>
      <c r="G52" s="1212"/>
      <c r="H52" s="1213"/>
      <c r="I52" s="91">
        <v>-1245</v>
      </c>
      <c r="J52" s="92">
        <v>-4147</v>
      </c>
      <c r="K52" s="92">
        <v>-5509</v>
      </c>
      <c r="L52" s="92">
        <v>-9971</v>
      </c>
      <c r="M52" s="93">
        <v>-9766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553</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553</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554</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555</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556</v>
      </c>
    </row>
    <row r="50" spans="1:17" x14ac:dyDescent="0.15">
      <c r="B50" s="248"/>
      <c r="C50" s="244"/>
      <c r="D50" s="244"/>
      <c r="E50" s="244"/>
      <c r="F50" s="244"/>
      <c r="G50" s="1227"/>
      <c r="H50" s="1228"/>
      <c r="I50" s="1228"/>
      <c r="J50" s="1229"/>
      <c r="K50" s="354" t="s">
        <v>527</v>
      </c>
      <c r="L50" s="354" t="s">
        <v>528</v>
      </c>
      <c r="M50" s="354" t="s">
        <v>529</v>
      </c>
      <c r="N50" s="354" t="s">
        <v>530</v>
      </c>
      <c r="O50" s="354" t="s">
        <v>531</v>
      </c>
    </row>
    <row r="51" spans="1:17" x14ac:dyDescent="0.15">
      <c r="B51" s="248"/>
      <c r="C51" s="244"/>
      <c r="D51" s="244"/>
      <c r="E51" s="244"/>
      <c r="F51" s="244"/>
      <c r="G51" s="1230" t="s">
        <v>557</v>
      </c>
      <c r="H51" s="1231"/>
      <c r="I51" s="1236" t="s">
        <v>558</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559</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560</v>
      </c>
      <c r="H55" s="1242"/>
      <c r="I55" s="1240" t="s">
        <v>558</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559</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561</v>
      </c>
      <c r="C63" s="244"/>
      <c r="D63" s="244"/>
      <c r="E63" s="244"/>
      <c r="F63" s="244"/>
      <c r="G63" s="244"/>
      <c r="H63" s="244"/>
      <c r="I63" s="244"/>
      <c r="J63" s="244"/>
      <c r="K63" s="244"/>
      <c r="L63" s="244"/>
      <c r="M63" s="244"/>
      <c r="N63" s="244"/>
      <c r="O63" s="244"/>
    </row>
    <row r="64" spans="1:17" x14ac:dyDescent="0.15">
      <c r="B64" s="248"/>
      <c r="C64" s="244"/>
      <c r="D64" s="244"/>
      <c r="E64" s="244"/>
      <c r="F64" s="244"/>
      <c r="G64" s="351" t="s">
        <v>555</v>
      </c>
      <c r="I64" s="352"/>
      <c r="J64" s="352"/>
      <c r="K64" s="352"/>
      <c r="L64" s="244"/>
      <c r="M64" s="244"/>
      <c r="N64" s="244"/>
      <c r="O64" s="244"/>
    </row>
    <row r="65" spans="2:30" x14ac:dyDescent="0.15">
      <c r="B65" s="248"/>
      <c r="C65" s="244"/>
      <c r="D65" s="244"/>
      <c r="E65" s="244"/>
      <c r="F65" s="244"/>
      <c r="G65" s="1250" t="s">
        <v>564</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562</v>
      </c>
      <c r="I71" s="368"/>
      <c r="J71" s="364"/>
      <c r="K71" s="364"/>
      <c r="L71" s="365"/>
      <c r="M71" s="364"/>
      <c r="N71" s="365"/>
      <c r="O71" s="366"/>
    </row>
    <row r="72" spans="2:30" x14ac:dyDescent="0.15">
      <c r="B72" s="248"/>
      <c r="C72" s="244"/>
      <c r="D72" s="244"/>
      <c r="E72" s="244"/>
      <c r="F72" s="244"/>
      <c r="G72" s="1227"/>
      <c r="H72" s="1228"/>
      <c r="I72" s="1228"/>
      <c r="J72" s="1229"/>
      <c r="K72" s="354" t="s">
        <v>527</v>
      </c>
      <c r="L72" s="354" t="s">
        <v>528</v>
      </c>
      <c r="M72" s="354" t="s">
        <v>529</v>
      </c>
      <c r="N72" s="354" t="s">
        <v>530</v>
      </c>
      <c r="O72" s="354" t="s">
        <v>531</v>
      </c>
    </row>
    <row r="73" spans="2:30" x14ac:dyDescent="0.15">
      <c r="B73" s="248"/>
      <c r="C73" s="244"/>
      <c r="D73" s="244"/>
      <c r="E73" s="244"/>
      <c r="F73" s="244"/>
      <c r="G73" s="1230" t="s">
        <v>557</v>
      </c>
      <c r="H73" s="1231"/>
      <c r="I73" s="1236" t="s">
        <v>558</v>
      </c>
      <c r="J73" s="1236"/>
      <c r="K73" s="1251"/>
      <c r="L73" s="1251"/>
      <c r="M73" s="1239"/>
      <c r="N73" s="1239"/>
      <c r="O73" s="1239"/>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563</v>
      </c>
      <c r="J75" s="1240"/>
      <c r="K75" s="1252">
        <v>6.6</v>
      </c>
      <c r="L75" s="1252">
        <v>6.5</v>
      </c>
      <c r="M75" s="1252">
        <v>6.1</v>
      </c>
      <c r="N75" s="1252">
        <v>2.8</v>
      </c>
      <c r="O75" s="1252">
        <v>-0.4</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560</v>
      </c>
      <c r="H77" s="1242"/>
      <c r="I77" s="1240" t="s">
        <v>558</v>
      </c>
      <c r="J77" s="1240"/>
      <c r="K77" s="1251">
        <v>88.3</v>
      </c>
      <c r="L77" s="1251">
        <v>76.2</v>
      </c>
      <c r="M77" s="1239">
        <v>65.3</v>
      </c>
      <c r="N77" s="1239">
        <v>60.8</v>
      </c>
      <c r="O77" s="1239">
        <v>41.5</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563</v>
      </c>
      <c r="J79" s="1249"/>
      <c r="K79" s="1254">
        <v>13.8</v>
      </c>
      <c r="L79" s="1254">
        <v>12.8</v>
      </c>
      <c r="M79" s="1254">
        <v>12</v>
      </c>
      <c r="N79" s="1254">
        <v>11.1</v>
      </c>
      <c r="O79" s="1254">
        <v>9.6</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526</v>
      </c>
      <c r="G2" s="111"/>
      <c r="H2" s="112"/>
    </row>
    <row r="3" spans="1:8" x14ac:dyDescent="0.15">
      <c r="A3" s="108" t="s">
        <v>519</v>
      </c>
      <c r="B3" s="113"/>
      <c r="C3" s="114"/>
      <c r="D3" s="115">
        <v>40436</v>
      </c>
      <c r="E3" s="116"/>
      <c r="F3" s="117">
        <v>67201</v>
      </c>
      <c r="G3" s="118"/>
      <c r="H3" s="119"/>
    </row>
    <row r="4" spans="1:8" x14ac:dyDescent="0.15">
      <c r="A4" s="120"/>
      <c r="B4" s="121"/>
      <c r="C4" s="122"/>
      <c r="D4" s="123">
        <v>14600</v>
      </c>
      <c r="E4" s="124"/>
      <c r="F4" s="125">
        <v>35210</v>
      </c>
      <c r="G4" s="126"/>
      <c r="H4" s="127"/>
    </row>
    <row r="5" spans="1:8" x14ac:dyDescent="0.15">
      <c r="A5" s="108" t="s">
        <v>521</v>
      </c>
      <c r="B5" s="113"/>
      <c r="C5" s="114"/>
      <c r="D5" s="115">
        <v>189207</v>
      </c>
      <c r="E5" s="116"/>
      <c r="F5" s="117">
        <v>75709</v>
      </c>
      <c r="G5" s="118"/>
      <c r="H5" s="119"/>
    </row>
    <row r="6" spans="1:8" x14ac:dyDescent="0.15">
      <c r="A6" s="120"/>
      <c r="B6" s="121"/>
      <c r="C6" s="122"/>
      <c r="D6" s="123">
        <v>14335</v>
      </c>
      <c r="E6" s="124"/>
      <c r="F6" s="125">
        <v>35212</v>
      </c>
      <c r="G6" s="126"/>
      <c r="H6" s="127"/>
    </row>
    <row r="7" spans="1:8" x14ac:dyDescent="0.15">
      <c r="A7" s="108" t="s">
        <v>522</v>
      </c>
      <c r="B7" s="113"/>
      <c r="C7" s="114"/>
      <c r="D7" s="115">
        <v>231177</v>
      </c>
      <c r="E7" s="116"/>
      <c r="F7" s="117">
        <v>90961</v>
      </c>
      <c r="G7" s="118"/>
      <c r="H7" s="119"/>
    </row>
    <row r="8" spans="1:8" x14ac:dyDescent="0.15">
      <c r="A8" s="120"/>
      <c r="B8" s="121"/>
      <c r="C8" s="122"/>
      <c r="D8" s="123">
        <v>23045</v>
      </c>
      <c r="E8" s="124"/>
      <c r="F8" s="125">
        <v>37720</v>
      </c>
      <c r="G8" s="126"/>
      <c r="H8" s="127"/>
    </row>
    <row r="9" spans="1:8" x14ac:dyDescent="0.15">
      <c r="A9" s="108" t="s">
        <v>523</v>
      </c>
      <c r="B9" s="113"/>
      <c r="C9" s="114"/>
      <c r="D9" s="115">
        <v>290050</v>
      </c>
      <c r="E9" s="116"/>
      <c r="F9" s="117">
        <v>106614</v>
      </c>
      <c r="G9" s="118"/>
      <c r="H9" s="119"/>
    </row>
    <row r="10" spans="1:8" x14ac:dyDescent="0.15">
      <c r="A10" s="120"/>
      <c r="B10" s="121"/>
      <c r="C10" s="122"/>
      <c r="D10" s="123">
        <v>18255</v>
      </c>
      <c r="E10" s="124"/>
      <c r="F10" s="125">
        <v>45545</v>
      </c>
      <c r="G10" s="126"/>
      <c r="H10" s="127"/>
    </row>
    <row r="11" spans="1:8" x14ac:dyDescent="0.15">
      <c r="A11" s="108" t="s">
        <v>524</v>
      </c>
      <c r="B11" s="113"/>
      <c r="C11" s="114"/>
      <c r="D11" s="115">
        <v>148659</v>
      </c>
      <c r="E11" s="116"/>
      <c r="F11" s="117">
        <v>63727</v>
      </c>
      <c r="G11" s="118"/>
      <c r="H11" s="119"/>
    </row>
    <row r="12" spans="1:8" x14ac:dyDescent="0.15">
      <c r="A12" s="120"/>
      <c r="B12" s="121"/>
      <c r="C12" s="128"/>
      <c r="D12" s="123">
        <v>30139</v>
      </c>
      <c r="E12" s="124"/>
      <c r="F12" s="125">
        <v>34577</v>
      </c>
      <c r="G12" s="126"/>
      <c r="H12" s="127"/>
    </row>
    <row r="13" spans="1:8" x14ac:dyDescent="0.15">
      <c r="A13" s="108"/>
      <c r="B13" s="113"/>
      <c r="C13" s="129"/>
      <c r="D13" s="130">
        <v>179906</v>
      </c>
      <c r="E13" s="131"/>
      <c r="F13" s="132">
        <v>80842</v>
      </c>
      <c r="G13" s="133"/>
      <c r="H13" s="119"/>
    </row>
    <row r="14" spans="1:8" x14ac:dyDescent="0.15">
      <c r="A14" s="120"/>
      <c r="B14" s="121"/>
      <c r="C14" s="122"/>
      <c r="D14" s="123">
        <v>20075</v>
      </c>
      <c r="E14" s="124"/>
      <c r="F14" s="125">
        <v>37653</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27.98</v>
      </c>
      <c r="C19" s="134">
        <f>ROUND(VALUE(SUBSTITUTE(実質収支比率等に係る経年分析!G$48,"▲","-")),2)</f>
        <v>11.02</v>
      </c>
      <c r="D19" s="134">
        <f>ROUND(VALUE(SUBSTITUTE(実質収支比率等に係る経年分析!H$48,"▲","-")),2)</f>
        <v>25.37</v>
      </c>
      <c r="E19" s="134">
        <f>ROUND(VALUE(SUBSTITUTE(実質収支比率等に係る経年分析!I$48,"▲","-")),2)</f>
        <v>18.329999999999998</v>
      </c>
      <c r="F19" s="134">
        <f>ROUND(VALUE(SUBSTITUTE(実質収支比率等に係る経年分析!J$48,"▲","-")),2)</f>
        <v>13.78</v>
      </c>
    </row>
    <row r="20" spans="1:11" x14ac:dyDescent="0.15">
      <c r="A20" s="134" t="s">
        <v>43</v>
      </c>
      <c r="B20" s="134">
        <f>ROUND(VALUE(SUBSTITUTE(実質収支比率等に係る経年分析!F$47,"▲","-")),2)</f>
        <v>29.17</v>
      </c>
      <c r="C20" s="134">
        <f>ROUND(VALUE(SUBSTITUTE(実質収支比率等に係る経年分析!G$47,"▲","-")),2)</f>
        <v>69.45</v>
      </c>
      <c r="D20" s="134">
        <f>ROUND(VALUE(SUBSTITUTE(実質収支比率等に係る経年分析!H$47,"▲","-")),2)</f>
        <v>69.209999999999994</v>
      </c>
      <c r="E20" s="134">
        <f>ROUND(VALUE(SUBSTITUTE(実質収支比率等に係る経年分析!I$47,"▲","-")),2)</f>
        <v>77.349999999999994</v>
      </c>
      <c r="F20" s="134">
        <f>ROUND(VALUE(SUBSTITUTE(実質収支比率等に係る経年分析!J$47,"▲","-")),2)</f>
        <v>57.88</v>
      </c>
    </row>
    <row r="21" spans="1:11" x14ac:dyDescent="0.15">
      <c r="A21" s="134" t="s">
        <v>44</v>
      </c>
      <c r="B21" s="134">
        <f>IF(ISNUMBER(VALUE(SUBSTITUTE(実質収支比率等に係る経年分析!F$49,"▲","-"))),ROUND(VALUE(SUBSTITUTE(実質収支比率等に係る経年分析!F$49,"▲","-")),2),NA())</f>
        <v>15.47</v>
      </c>
      <c r="C21" s="134">
        <f>IF(ISNUMBER(VALUE(SUBSTITUTE(実質収支比率等に係る経年分析!G$49,"▲","-"))),ROUND(VALUE(SUBSTITUTE(実質収支比率等に係る経年分析!G$49,"▲","-")),2),NA())</f>
        <v>8.5</v>
      </c>
      <c r="D21" s="134">
        <f>IF(ISNUMBER(VALUE(SUBSTITUTE(実質収支比率等に係る経年分析!H$49,"▲","-"))),ROUND(VALUE(SUBSTITUTE(実質収支比率等に係る経年分析!H$49,"▲","-")),2),NA())</f>
        <v>9.69</v>
      </c>
      <c r="E21" s="134">
        <f>IF(ISNUMBER(VALUE(SUBSTITUTE(実質収支比率等に係る経年分析!I$49,"▲","-"))),ROUND(VALUE(SUBSTITUTE(実質収支比率等に係る経年分析!I$49,"▲","-")),2),NA())</f>
        <v>-7.12</v>
      </c>
      <c r="F21" s="134">
        <f>IF(ISNUMBER(VALUE(SUBSTITUTE(実質収支比率等に係る経年分析!J$49,"▲","-"))),ROUND(VALUE(SUBSTITUTE(実質収支比率等に係る経年分析!J$49,"▲","-")),2),NA())</f>
        <v>-35.729999999999997</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0.39</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0.14000000000000001</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0.03</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0.06</v>
      </c>
    </row>
    <row r="31" spans="1:11" x14ac:dyDescent="0.15">
      <c r="A31" s="135" t="str">
        <f>IF(連結実質赤字比率に係る赤字・黒字の構成分析!C$39="",NA(),連結実質赤字比率に係る赤字・黒字の構成分析!C$39)</f>
        <v>介護保険事業特別会計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7.0000000000000007E-2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0.26</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0.75</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1.72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5.15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5.22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4.0999999999999996</v>
      </c>
    </row>
    <row r="33" spans="1:16" x14ac:dyDescent="0.15">
      <c r="A33" s="135" t="str">
        <f>IF(連結実質赤字比率に係る赤字・黒字の構成分析!C$37="",NA(),連結実質赤字比率に係る赤字・黒字の構成分析!C$37)</f>
        <v>国民健康保険事業特別会計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2.64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5.35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3.26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4.6100000000000003</v>
      </c>
    </row>
    <row r="34" spans="1:16" x14ac:dyDescent="0.15">
      <c r="A34" s="135" t="str">
        <f>IF(連結実質赤字比率に係る赤字・黒字の構成分析!C$36="",NA(),連結実質赤字比率に係る赤字・黒字の構成分析!C$36)</f>
        <v>特別都市下水路事業会計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6.99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8.16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9.0299999999999994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9.3800000000000008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10.56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10.06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9.85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9.7200000000000006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9.5299999999999994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10.9</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27.97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25.37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18.32</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13.78</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1604</v>
      </c>
      <c r="E42" s="136"/>
      <c r="F42" s="136"/>
      <c r="G42" s="136">
        <f>'実質公債費比率（分子）の構造'!L$52</f>
        <v>1573</v>
      </c>
      <c r="H42" s="136"/>
      <c r="I42" s="136"/>
      <c r="J42" s="136">
        <f>'実質公債費比率（分子）の構造'!M$52</f>
        <v>1341</v>
      </c>
      <c r="K42" s="136"/>
      <c r="L42" s="136"/>
      <c r="M42" s="136">
        <f>'実質公債費比率（分子）の構造'!N$52</f>
        <v>1374</v>
      </c>
      <c r="N42" s="136"/>
      <c r="O42" s="136"/>
      <c r="P42" s="136">
        <f>'実質公債費比率（分子）の構造'!O$52</f>
        <v>1289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29</v>
      </c>
      <c r="C44" s="136"/>
      <c r="D44" s="136"/>
      <c r="E44" s="136">
        <f>'実質公債費比率（分子）の構造'!L$50</f>
        <v>25</v>
      </c>
      <c r="F44" s="136"/>
      <c r="G44" s="136"/>
      <c r="H44" s="136">
        <f>'実質公債費比率（分子）の構造'!M$50</f>
        <v>24</v>
      </c>
      <c r="I44" s="136"/>
      <c r="J44" s="136"/>
      <c r="K44" s="136">
        <f>'実質公債費比率（分子）の構造'!N$50</f>
        <v>2</v>
      </c>
      <c r="L44" s="136"/>
      <c r="M44" s="136"/>
      <c r="N44" s="136">
        <f>'実質公債費比率（分子）の構造'!O$50</f>
        <v>14</v>
      </c>
      <c r="O44" s="136"/>
      <c r="P44" s="136"/>
    </row>
    <row r="45" spans="1:16" x14ac:dyDescent="0.15">
      <c r="A45" s="136" t="s">
        <v>54</v>
      </c>
      <c r="B45" s="136">
        <f>'実質公債費比率（分子）の構造'!K$49</f>
        <v>448</v>
      </c>
      <c r="C45" s="136"/>
      <c r="D45" s="136"/>
      <c r="E45" s="136">
        <f>'実質公債費比率（分子）の構造'!L$49</f>
        <v>132</v>
      </c>
      <c r="F45" s="136"/>
      <c r="G45" s="136"/>
      <c r="H45" s="136">
        <f>'実質公債費比率（分子）の構造'!M$49</f>
        <v>8</v>
      </c>
      <c r="I45" s="136"/>
      <c r="J45" s="136"/>
      <c r="K45" s="136">
        <f>'実質公債費比率（分子）の構造'!N$49</f>
        <v>7</v>
      </c>
      <c r="L45" s="136"/>
      <c r="M45" s="136"/>
      <c r="N45" s="136">
        <f>'実質公債費比率（分子）の構造'!O$49</f>
        <v>6</v>
      </c>
      <c r="O45" s="136"/>
      <c r="P45" s="136"/>
    </row>
    <row r="46" spans="1:16" x14ac:dyDescent="0.15">
      <c r="A46" s="136" t="s">
        <v>55</v>
      </c>
      <c r="B46" s="136">
        <f>'実質公債費比率（分子）の構造'!K$48</f>
        <v>956</v>
      </c>
      <c r="C46" s="136"/>
      <c r="D46" s="136"/>
      <c r="E46" s="136">
        <f>'実質公債費比率（分子）の構造'!L$48</f>
        <v>895</v>
      </c>
      <c r="F46" s="136"/>
      <c r="G46" s="136"/>
      <c r="H46" s="136">
        <f>'実質公債費比率（分子）の構造'!M$48</f>
        <v>274</v>
      </c>
      <c r="I46" s="136"/>
      <c r="J46" s="136"/>
      <c r="K46" s="136">
        <f>'実質公債費比率（分子）の構造'!N$48</f>
        <v>120</v>
      </c>
      <c r="L46" s="136"/>
      <c r="M46" s="136"/>
      <c r="N46" s="136">
        <f>'実質公債費比率（分子）の構造'!O$48</f>
        <v>120</v>
      </c>
      <c r="O46" s="136"/>
      <c r="P46" s="136"/>
    </row>
    <row r="47" spans="1:16" x14ac:dyDescent="0.15">
      <c r="A47" s="136" t="s">
        <v>56</v>
      </c>
      <c r="B47" s="136">
        <f>'実質公債費比率（分子）の構造'!K$47</f>
        <v>10</v>
      </c>
      <c r="C47" s="136"/>
      <c r="D47" s="136"/>
      <c r="E47" s="136">
        <f>'実質公債費比率（分子）の構造'!L$47</f>
        <v>10</v>
      </c>
      <c r="F47" s="136"/>
      <c r="G47" s="136"/>
      <c r="H47" s="136">
        <f>'実質公債費比率（分子）の構造'!M$47</f>
        <v>10</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1124</v>
      </c>
      <c r="C49" s="136"/>
      <c r="D49" s="136"/>
      <c r="E49" s="136">
        <f>'実質公債費比率（分子）の構造'!L$45</f>
        <v>1123</v>
      </c>
      <c r="F49" s="136"/>
      <c r="G49" s="136"/>
      <c r="H49" s="136">
        <f>'実質公債費比率（分子）の構造'!M$45</f>
        <v>1159</v>
      </c>
      <c r="I49" s="136"/>
      <c r="J49" s="136"/>
      <c r="K49" s="136">
        <f>'実質公債費比率（分子）の構造'!N$45</f>
        <v>1141</v>
      </c>
      <c r="L49" s="136"/>
      <c r="M49" s="136"/>
      <c r="N49" s="136">
        <f>'実質公債費比率（分子）の構造'!O$45</f>
        <v>1006</v>
      </c>
      <c r="O49" s="136"/>
      <c r="P49" s="136"/>
    </row>
    <row r="50" spans="1:16" x14ac:dyDescent="0.15">
      <c r="A50" s="136" t="s">
        <v>59</v>
      </c>
      <c r="B50" s="136" t="e">
        <f>NA()</f>
        <v>#N/A</v>
      </c>
      <c r="C50" s="136">
        <f>IF(ISNUMBER('実質公債費比率（分子）の構造'!K$53),'実質公債費比率（分子）の構造'!K$53,NA())</f>
        <v>963</v>
      </c>
      <c r="D50" s="136" t="e">
        <f>NA()</f>
        <v>#N/A</v>
      </c>
      <c r="E50" s="136" t="e">
        <f>NA()</f>
        <v>#N/A</v>
      </c>
      <c r="F50" s="136">
        <f>IF(ISNUMBER('実質公債費比率（分子）の構造'!L$53),'実質公債費比率（分子）の構造'!L$53,NA())</f>
        <v>612</v>
      </c>
      <c r="G50" s="136" t="e">
        <f>NA()</f>
        <v>#N/A</v>
      </c>
      <c r="H50" s="136" t="e">
        <f>NA()</f>
        <v>#N/A</v>
      </c>
      <c r="I50" s="136">
        <f>IF(ISNUMBER('実質公債費比率（分子）の構造'!M$53),'実質公債費比率（分子）の構造'!M$53,NA())</f>
        <v>134</v>
      </c>
      <c r="J50" s="136" t="e">
        <f>NA()</f>
        <v>#N/A</v>
      </c>
      <c r="K50" s="136" t="e">
        <f>NA()</f>
        <v>#N/A</v>
      </c>
      <c r="L50" s="136">
        <f>IF(ISNUMBER('実質公債費比率（分子）の構造'!N$53),'実質公債費比率（分子）の構造'!N$53,NA())</f>
        <v>-104</v>
      </c>
      <c r="M50" s="136" t="e">
        <f>NA()</f>
        <v>#N/A</v>
      </c>
      <c r="N50" s="136" t="e">
        <f>NA()</f>
        <v>#N/A</v>
      </c>
      <c r="O50" s="136">
        <f>IF(ISNUMBER('実質公債費比率（分子）の構造'!O$53),'実質公債費比率（分子）の構造'!O$53,NA())</f>
        <v>-143</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13131</v>
      </c>
      <c r="E56" s="135"/>
      <c r="F56" s="135"/>
      <c r="G56" s="135">
        <f>'将来負担比率（分子）の構造'!J$51</f>
        <v>13278</v>
      </c>
      <c r="H56" s="135"/>
      <c r="I56" s="135"/>
      <c r="J56" s="135">
        <f>'将来負担比率（分子）の構造'!K$51</f>
        <v>13142</v>
      </c>
      <c r="K56" s="135"/>
      <c r="L56" s="135"/>
      <c r="M56" s="135">
        <f>'将来負担比率（分子）の構造'!L$51</f>
        <v>13280</v>
      </c>
      <c r="N56" s="135"/>
      <c r="O56" s="135"/>
      <c r="P56" s="135">
        <f>'将来負担比率（分子）の構造'!M$51</f>
        <v>12560</v>
      </c>
    </row>
    <row r="57" spans="1:16" x14ac:dyDescent="0.15">
      <c r="A57" s="135" t="s">
        <v>35</v>
      </c>
      <c r="B57" s="135"/>
      <c r="C57" s="135"/>
      <c r="D57" s="135">
        <f>'将来負担比率（分子）の構造'!I$50</f>
        <v>4345</v>
      </c>
      <c r="E57" s="135"/>
      <c r="F57" s="135"/>
      <c r="G57" s="135">
        <f>'将来負担比率（分子）の構造'!J$50</f>
        <v>3413</v>
      </c>
      <c r="H57" s="135"/>
      <c r="I57" s="135"/>
      <c r="J57" s="135">
        <f>'将来負担比率（分子）の構造'!K$50</f>
        <v>2490</v>
      </c>
      <c r="K57" s="135"/>
      <c r="L57" s="135"/>
      <c r="M57" s="135">
        <f>'将来負担比率（分子）の構造'!L$50</f>
        <v>2200</v>
      </c>
      <c r="N57" s="135"/>
      <c r="O57" s="135"/>
      <c r="P57" s="135">
        <f>'将来負担比率（分子）の構造'!M$50</f>
        <v>1827</v>
      </c>
    </row>
    <row r="58" spans="1:16" x14ac:dyDescent="0.15">
      <c r="A58" s="135" t="s">
        <v>34</v>
      </c>
      <c r="B58" s="135"/>
      <c r="C58" s="135"/>
      <c r="D58" s="135">
        <f>'将来負担比率（分子）の構造'!I$49</f>
        <v>6417</v>
      </c>
      <c r="E58" s="135"/>
      <c r="F58" s="135"/>
      <c r="G58" s="135">
        <f>'将来負担比率（分子）の構造'!J$49</f>
        <v>10372</v>
      </c>
      <c r="H58" s="135"/>
      <c r="I58" s="135"/>
      <c r="J58" s="135">
        <f>'将来負担比率（分子）の構造'!K$49</f>
        <v>10235</v>
      </c>
      <c r="K58" s="135"/>
      <c r="L58" s="135"/>
      <c r="M58" s="135">
        <f>'将来負担比率（分子）の構造'!L$49</f>
        <v>11590</v>
      </c>
      <c r="N58" s="135"/>
      <c r="O58" s="135"/>
      <c r="P58" s="135">
        <f>'将来負担比率（分子）の構造'!M$49</f>
        <v>10330</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483</v>
      </c>
      <c r="C61" s="135"/>
      <c r="D61" s="135"/>
      <c r="E61" s="135">
        <f>'将来負担比率（分子）の構造'!J$46</f>
        <v>463</v>
      </c>
      <c r="F61" s="135"/>
      <c r="G61" s="135"/>
      <c r="H61" s="135">
        <f>'将来負担比率（分子）の構造'!K$46</f>
        <v>462</v>
      </c>
      <c r="I61" s="135"/>
      <c r="J61" s="135"/>
      <c r="K61" s="135">
        <f>'将来負担比率（分子）の構造'!L$46</f>
        <v>449</v>
      </c>
      <c r="L61" s="135"/>
      <c r="M61" s="135"/>
      <c r="N61" s="135">
        <f>'将来負担比率（分子）の構造'!M$46</f>
        <v>442</v>
      </c>
      <c r="O61" s="135"/>
      <c r="P61" s="135"/>
    </row>
    <row r="62" spans="1:16" x14ac:dyDescent="0.15">
      <c r="A62" s="135" t="s">
        <v>29</v>
      </c>
      <c r="B62" s="135">
        <f>'将来負担比率（分子）の構造'!I$45</f>
        <v>3001</v>
      </c>
      <c r="C62" s="135"/>
      <c r="D62" s="135"/>
      <c r="E62" s="135">
        <f>'将来負担比率（分子）の構造'!J$45</f>
        <v>2958</v>
      </c>
      <c r="F62" s="135"/>
      <c r="G62" s="135"/>
      <c r="H62" s="135">
        <f>'将来負担比率（分子）の構造'!K$45</f>
        <v>2817</v>
      </c>
      <c r="I62" s="135"/>
      <c r="J62" s="135"/>
      <c r="K62" s="135">
        <f>'将来負担比率（分子）の構造'!L$45</f>
        <v>2564</v>
      </c>
      <c r="L62" s="135"/>
      <c r="M62" s="135"/>
      <c r="N62" s="135">
        <f>'将来負担比率（分子）の構造'!M$45</f>
        <v>2370</v>
      </c>
      <c r="O62" s="135"/>
      <c r="P62" s="135"/>
    </row>
    <row r="63" spans="1:16" x14ac:dyDescent="0.15">
      <c r="A63" s="135" t="s">
        <v>28</v>
      </c>
      <c r="B63" s="135">
        <f>'将来負担比率（分子）の構造'!I$44</f>
        <v>414</v>
      </c>
      <c r="C63" s="135"/>
      <c r="D63" s="135"/>
      <c r="E63" s="135">
        <f>'将来負担比率（分子）の構造'!J$44</f>
        <v>235</v>
      </c>
      <c r="F63" s="135"/>
      <c r="G63" s="135"/>
      <c r="H63" s="135">
        <f>'将来負担比率（分子）の構造'!K$44</f>
        <v>69</v>
      </c>
      <c r="I63" s="135"/>
      <c r="J63" s="135"/>
      <c r="K63" s="135">
        <f>'将来負担比率（分子）の構造'!L$44</f>
        <v>168</v>
      </c>
      <c r="L63" s="135"/>
      <c r="M63" s="135"/>
      <c r="N63" s="135">
        <f>'将来負担比率（分子）の構造'!M$44</f>
        <v>386</v>
      </c>
      <c r="O63" s="135"/>
      <c r="P63" s="135"/>
    </row>
    <row r="64" spans="1:16" x14ac:dyDescent="0.15">
      <c r="A64" s="135" t="s">
        <v>27</v>
      </c>
      <c r="B64" s="135">
        <f>'将来負担比率（分子）の構造'!I$43</f>
        <v>7097</v>
      </c>
      <c r="C64" s="135"/>
      <c r="D64" s="135"/>
      <c r="E64" s="135">
        <f>'将来負担比率（分子）の構造'!J$43</f>
        <v>7656</v>
      </c>
      <c r="F64" s="135"/>
      <c r="G64" s="135"/>
      <c r="H64" s="135">
        <f>'将来負担比率（分子）の構造'!K$43</f>
        <v>6320</v>
      </c>
      <c r="I64" s="135"/>
      <c r="J64" s="135"/>
      <c r="K64" s="135">
        <f>'将来負担比率（分子）の構造'!L$43</f>
        <v>3701</v>
      </c>
      <c r="L64" s="135"/>
      <c r="M64" s="135"/>
      <c r="N64" s="135">
        <f>'将来負担比率（分子）の構造'!M$43</f>
        <v>1609</v>
      </c>
      <c r="O64" s="135"/>
      <c r="P64" s="135"/>
    </row>
    <row r="65" spans="1:16" x14ac:dyDescent="0.15">
      <c r="A65" s="135" t="s">
        <v>26</v>
      </c>
      <c r="B65" s="135">
        <f>'将来負担比率（分子）の構造'!I$42</f>
        <v>49</v>
      </c>
      <c r="C65" s="135"/>
      <c r="D65" s="135"/>
      <c r="E65" s="135">
        <f>'将来負担比率（分子）の構造'!J$42</f>
        <v>24</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11604</v>
      </c>
      <c r="C66" s="135"/>
      <c r="D66" s="135"/>
      <c r="E66" s="135">
        <f>'将来負担比率（分子）の構造'!J$41</f>
        <v>11580</v>
      </c>
      <c r="F66" s="135"/>
      <c r="G66" s="135"/>
      <c r="H66" s="135">
        <f>'将来負担比率（分子）の構造'!K$41</f>
        <v>10690</v>
      </c>
      <c r="I66" s="135"/>
      <c r="J66" s="135"/>
      <c r="K66" s="135">
        <f>'将来負担比率（分子）の構造'!L$41</f>
        <v>10218</v>
      </c>
      <c r="L66" s="135"/>
      <c r="M66" s="135"/>
      <c r="N66" s="135">
        <f>'将来負担比率（分子）の構造'!M$41</f>
        <v>10144</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192</v>
      </c>
      <c r="DI1" s="732"/>
      <c r="DJ1" s="732"/>
      <c r="DK1" s="732"/>
      <c r="DL1" s="732"/>
      <c r="DM1" s="732"/>
      <c r="DN1" s="733"/>
      <c r="DP1" s="731" t="s">
        <v>193</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195</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196</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197</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198</v>
      </c>
      <c r="S4" s="679"/>
      <c r="T4" s="679"/>
      <c r="U4" s="679"/>
      <c r="V4" s="679"/>
      <c r="W4" s="679"/>
      <c r="X4" s="679"/>
      <c r="Y4" s="680"/>
      <c r="Z4" s="678" t="s">
        <v>199</v>
      </c>
      <c r="AA4" s="679"/>
      <c r="AB4" s="679"/>
      <c r="AC4" s="680"/>
      <c r="AD4" s="678" t="s">
        <v>200</v>
      </c>
      <c r="AE4" s="679"/>
      <c r="AF4" s="679"/>
      <c r="AG4" s="679"/>
      <c r="AH4" s="679"/>
      <c r="AI4" s="679"/>
      <c r="AJ4" s="679"/>
      <c r="AK4" s="680"/>
      <c r="AL4" s="678" t="s">
        <v>199</v>
      </c>
      <c r="AM4" s="679"/>
      <c r="AN4" s="679"/>
      <c r="AO4" s="680"/>
      <c r="AP4" s="734" t="s">
        <v>201</v>
      </c>
      <c r="AQ4" s="734"/>
      <c r="AR4" s="734"/>
      <c r="AS4" s="734"/>
      <c r="AT4" s="734"/>
      <c r="AU4" s="734"/>
      <c r="AV4" s="734"/>
      <c r="AW4" s="734"/>
      <c r="AX4" s="734"/>
      <c r="AY4" s="734"/>
      <c r="AZ4" s="734"/>
      <c r="BA4" s="734"/>
      <c r="BB4" s="734"/>
      <c r="BC4" s="734"/>
      <c r="BD4" s="734"/>
      <c r="BE4" s="734"/>
      <c r="BF4" s="734"/>
      <c r="BG4" s="734" t="s">
        <v>202</v>
      </c>
      <c r="BH4" s="734"/>
      <c r="BI4" s="734"/>
      <c r="BJ4" s="734"/>
      <c r="BK4" s="734"/>
      <c r="BL4" s="734"/>
      <c r="BM4" s="734"/>
      <c r="BN4" s="734"/>
      <c r="BO4" s="734" t="s">
        <v>199</v>
      </c>
      <c r="BP4" s="734"/>
      <c r="BQ4" s="734"/>
      <c r="BR4" s="734"/>
      <c r="BS4" s="734" t="s">
        <v>203</v>
      </c>
      <c r="BT4" s="734"/>
      <c r="BU4" s="734"/>
      <c r="BV4" s="734"/>
      <c r="BW4" s="734"/>
      <c r="BX4" s="734"/>
      <c r="BY4" s="734"/>
      <c r="BZ4" s="734"/>
      <c r="CA4" s="734"/>
      <c r="CB4" s="734"/>
      <c r="CD4" s="723" t="s">
        <v>204</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205</v>
      </c>
      <c r="C5" s="706"/>
      <c r="D5" s="706"/>
      <c r="E5" s="706"/>
      <c r="F5" s="706"/>
      <c r="G5" s="706"/>
      <c r="H5" s="706"/>
      <c r="I5" s="706"/>
      <c r="J5" s="706"/>
      <c r="K5" s="706"/>
      <c r="L5" s="706"/>
      <c r="M5" s="706"/>
      <c r="N5" s="706"/>
      <c r="O5" s="706"/>
      <c r="P5" s="706"/>
      <c r="Q5" s="707"/>
      <c r="R5" s="668">
        <v>6641199</v>
      </c>
      <c r="S5" s="669"/>
      <c r="T5" s="669"/>
      <c r="U5" s="669"/>
      <c r="V5" s="669"/>
      <c r="W5" s="669"/>
      <c r="X5" s="669"/>
      <c r="Y5" s="716"/>
      <c r="Z5" s="729">
        <v>15.3</v>
      </c>
      <c r="AA5" s="729"/>
      <c r="AB5" s="729"/>
      <c r="AC5" s="729"/>
      <c r="AD5" s="730">
        <v>6200449</v>
      </c>
      <c r="AE5" s="730"/>
      <c r="AF5" s="730"/>
      <c r="AG5" s="730"/>
      <c r="AH5" s="730"/>
      <c r="AI5" s="730"/>
      <c r="AJ5" s="730"/>
      <c r="AK5" s="730"/>
      <c r="AL5" s="717">
        <v>72.2</v>
      </c>
      <c r="AM5" s="686"/>
      <c r="AN5" s="686"/>
      <c r="AO5" s="718"/>
      <c r="AP5" s="705" t="s">
        <v>206</v>
      </c>
      <c r="AQ5" s="706"/>
      <c r="AR5" s="706"/>
      <c r="AS5" s="706"/>
      <c r="AT5" s="706"/>
      <c r="AU5" s="706"/>
      <c r="AV5" s="706"/>
      <c r="AW5" s="706"/>
      <c r="AX5" s="706"/>
      <c r="AY5" s="706"/>
      <c r="AZ5" s="706"/>
      <c r="BA5" s="706"/>
      <c r="BB5" s="706"/>
      <c r="BC5" s="706"/>
      <c r="BD5" s="706"/>
      <c r="BE5" s="706"/>
      <c r="BF5" s="707"/>
      <c r="BG5" s="618">
        <v>6200449</v>
      </c>
      <c r="BH5" s="619"/>
      <c r="BI5" s="619"/>
      <c r="BJ5" s="619"/>
      <c r="BK5" s="619"/>
      <c r="BL5" s="619"/>
      <c r="BM5" s="619"/>
      <c r="BN5" s="620"/>
      <c r="BO5" s="671">
        <v>93.4</v>
      </c>
      <c r="BP5" s="671"/>
      <c r="BQ5" s="671"/>
      <c r="BR5" s="671"/>
      <c r="BS5" s="672" t="s">
        <v>207</v>
      </c>
      <c r="BT5" s="672"/>
      <c r="BU5" s="672"/>
      <c r="BV5" s="672"/>
      <c r="BW5" s="672"/>
      <c r="BX5" s="672"/>
      <c r="BY5" s="672"/>
      <c r="BZ5" s="672"/>
      <c r="CA5" s="672"/>
      <c r="CB5" s="708"/>
      <c r="CD5" s="723" t="s">
        <v>201</v>
      </c>
      <c r="CE5" s="724"/>
      <c r="CF5" s="724"/>
      <c r="CG5" s="724"/>
      <c r="CH5" s="724"/>
      <c r="CI5" s="724"/>
      <c r="CJ5" s="724"/>
      <c r="CK5" s="724"/>
      <c r="CL5" s="724"/>
      <c r="CM5" s="724"/>
      <c r="CN5" s="724"/>
      <c r="CO5" s="724"/>
      <c r="CP5" s="724"/>
      <c r="CQ5" s="725"/>
      <c r="CR5" s="723" t="s">
        <v>208</v>
      </c>
      <c r="CS5" s="724"/>
      <c r="CT5" s="724"/>
      <c r="CU5" s="724"/>
      <c r="CV5" s="724"/>
      <c r="CW5" s="724"/>
      <c r="CX5" s="724"/>
      <c r="CY5" s="725"/>
      <c r="CZ5" s="723" t="s">
        <v>199</v>
      </c>
      <c r="DA5" s="724"/>
      <c r="DB5" s="724"/>
      <c r="DC5" s="725"/>
      <c r="DD5" s="723" t="s">
        <v>209</v>
      </c>
      <c r="DE5" s="724"/>
      <c r="DF5" s="724"/>
      <c r="DG5" s="724"/>
      <c r="DH5" s="724"/>
      <c r="DI5" s="724"/>
      <c r="DJ5" s="724"/>
      <c r="DK5" s="724"/>
      <c r="DL5" s="724"/>
      <c r="DM5" s="724"/>
      <c r="DN5" s="724"/>
      <c r="DO5" s="724"/>
      <c r="DP5" s="725"/>
      <c r="DQ5" s="723" t="s">
        <v>210</v>
      </c>
      <c r="DR5" s="724"/>
      <c r="DS5" s="724"/>
      <c r="DT5" s="724"/>
      <c r="DU5" s="724"/>
      <c r="DV5" s="724"/>
      <c r="DW5" s="724"/>
      <c r="DX5" s="724"/>
      <c r="DY5" s="724"/>
      <c r="DZ5" s="724"/>
      <c r="EA5" s="724"/>
      <c r="EB5" s="724"/>
      <c r="EC5" s="725"/>
    </row>
    <row r="6" spans="2:143" ht="11.25" customHeight="1" x14ac:dyDescent="0.15">
      <c r="B6" s="615" t="s">
        <v>211</v>
      </c>
      <c r="C6" s="616"/>
      <c r="D6" s="616"/>
      <c r="E6" s="616"/>
      <c r="F6" s="616"/>
      <c r="G6" s="616"/>
      <c r="H6" s="616"/>
      <c r="I6" s="616"/>
      <c r="J6" s="616"/>
      <c r="K6" s="616"/>
      <c r="L6" s="616"/>
      <c r="M6" s="616"/>
      <c r="N6" s="616"/>
      <c r="O6" s="616"/>
      <c r="P6" s="616"/>
      <c r="Q6" s="617"/>
      <c r="R6" s="618">
        <v>173986</v>
      </c>
      <c r="S6" s="619"/>
      <c r="T6" s="619"/>
      <c r="U6" s="619"/>
      <c r="V6" s="619"/>
      <c r="W6" s="619"/>
      <c r="X6" s="619"/>
      <c r="Y6" s="620"/>
      <c r="Z6" s="671">
        <v>0.4</v>
      </c>
      <c r="AA6" s="671"/>
      <c r="AB6" s="671"/>
      <c r="AC6" s="671"/>
      <c r="AD6" s="672">
        <v>173986</v>
      </c>
      <c r="AE6" s="672"/>
      <c r="AF6" s="672"/>
      <c r="AG6" s="672"/>
      <c r="AH6" s="672"/>
      <c r="AI6" s="672"/>
      <c r="AJ6" s="672"/>
      <c r="AK6" s="672"/>
      <c r="AL6" s="641">
        <v>2</v>
      </c>
      <c r="AM6" s="673"/>
      <c r="AN6" s="673"/>
      <c r="AO6" s="674"/>
      <c r="AP6" s="615" t="s">
        <v>212</v>
      </c>
      <c r="AQ6" s="616"/>
      <c r="AR6" s="616"/>
      <c r="AS6" s="616"/>
      <c r="AT6" s="616"/>
      <c r="AU6" s="616"/>
      <c r="AV6" s="616"/>
      <c r="AW6" s="616"/>
      <c r="AX6" s="616"/>
      <c r="AY6" s="616"/>
      <c r="AZ6" s="616"/>
      <c r="BA6" s="616"/>
      <c r="BB6" s="616"/>
      <c r="BC6" s="616"/>
      <c r="BD6" s="616"/>
      <c r="BE6" s="616"/>
      <c r="BF6" s="617"/>
      <c r="BG6" s="618">
        <v>6200449</v>
      </c>
      <c r="BH6" s="619"/>
      <c r="BI6" s="619"/>
      <c r="BJ6" s="619"/>
      <c r="BK6" s="619"/>
      <c r="BL6" s="619"/>
      <c r="BM6" s="619"/>
      <c r="BN6" s="620"/>
      <c r="BO6" s="671">
        <v>93.4</v>
      </c>
      <c r="BP6" s="671"/>
      <c r="BQ6" s="671"/>
      <c r="BR6" s="671"/>
      <c r="BS6" s="672" t="s">
        <v>207</v>
      </c>
      <c r="BT6" s="672"/>
      <c r="BU6" s="672"/>
      <c r="BV6" s="672"/>
      <c r="BW6" s="672"/>
      <c r="BX6" s="672"/>
      <c r="BY6" s="672"/>
      <c r="BZ6" s="672"/>
      <c r="CA6" s="672"/>
      <c r="CB6" s="708"/>
      <c r="CD6" s="675" t="s">
        <v>213</v>
      </c>
      <c r="CE6" s="676"/>
      <c r="CF6" s="676"/>
      <c r="CG6" s="676"/>
      <c r="CH6" s="676"/>
      <c r="CI6" s="676"/>
      <c r="CJ6" s="676"/>
      <c r="CK6" s="676"/>
      <c r="CL6" s="676"/>
      <c r="CM6" s="676"/>
      <c r="CN6" s="676"/>
      <c r="CO6" s="676"/>
      <c r="CP6" s="676"/>
      <c r="CQ6" s="677"/>
      <c r="CR6" s="618">
        <v>194135</v>
      </c>
      <c r="CS6" s="619"/>
      <c r="CT6" s="619"/>
      <c r="CU6" s="619"/>
      <c r="CV6" s="619"/>
      <c r="CW6" s="619"/>
      <c r="CX6" s="619"/>
      <c r="CY6" s="620"/>
      <c r="CZ6" s="671">
        <v>0.6</v>
      </c>
      <c r="DA6" s="671"/>
      <c r="DB6" s="671"/>
      <c r="DC6" s="671"/>
      <c r="DD6" s="624" t="s">
        <v>207</v>
      </c>
      <c r="DE6" s="619"/>
      <c r="DF6" s="619"/>
      <c r="DG6" s="619"/>
      <c r="DH6" s="619"/>
      <c r="DI6" s="619"/>
      <c r="DJ6" s="619"/>
      <c r="DK6" s="619"/>
      <c r="DL6" s="619"/>
      <c r="DM6" s="619"/>
      <c r="DN6" s="619"/>
      <c r="DO6" s="619"/>
      <c r="DP6" s="620"/>
      <c r="DQ6" s="624">
        <v>194135</v>
      </c>
      <c r="DR6" s="619"/>
      <c r="DS6" s="619"/>
      <c r="DT6" s="619"/>
      <c r="DU6" s="619"/>
      <c r="DV6" s="619"/>
      <c r="DW6" s="619"/>
      <c r="DX6" s="619"/>
      <c r="DY6" s="619"/>
      <c r="DZ6" s="619"/>
      <c r="EA6" s="619"/>
      <c r="EB6" s="619"/>
      <c r="EC6" s="654"/>
    </row>
    <row r="7" spans="2:143" ht="11.25" customHeight="1" x14ac:dyDescent="0.15">
      <c r="B7" s="615" t="s">
        <v>214</v>
      </c>
      <c r="C7" s="616"/>
      <c r="D7" s="616"/>
      <c r="E7" s="616"/>
      <c r="F7" s="616"/>
      <c r="G7" s="616"/>
      <c r="H7" s="616"/>
      <c r="I7" s="616"/>
      <c r="J7" s="616"/>
      <c r="K7" s="616"/>
      <c r="L7" s="616"/>
      <c r="M7" s="616"/>
      <c r="N7" s="616"/>
      <c r="O7" s="616"/>
      <c r="P7" s="616"/>
      <c r="Q7" s="617"/>
      <c r="R7" s="618">
        <v>8132</v>
      </c>
      <c r="S7" s="619"/>
      <c r="T7" s="619"/>
      <c r="U7" s="619"/>
      <c r="V7" s="619"/>
      <c r="W7" s="619"/>
      <c r="X7" s="619"/>
      <c r="Y7" s="620"/>
      <c r="Z7" s="671">
        <v>0</v>
      </c>
      <c r="AA7" s="671"/>
      <c r="AB7" s="671"/>
      <c r="AC7" s="671"/>
      <c r="AD7" s="672">
        <v>8132</v>
      </c>
      <c r="AE7" s="672"/>
      <c r="AF7" s="672"/>
      <c r="AG7" s="672"/>
      <c r="AH7" s="672"/>
      <c r="AI7" s="672"/>
      <c r="AJ7" s="672"/>
      <c r="AK7" s="672"/>
      <c r="AL7" s="641">
        <v>0.1</v>
      </c>
      <c r="AM7" s="673"/>
      <c r="AN7" s="673"/>
      <c r="AO7" s="674"/>
      <c r="AP7" s="615" t="s">
        <v>215</v>
      </c>
      <c r="AQ7" s="616"/>
      <c r="AR7" s="616"/>
      <c r="AS7" s="616"/>
      <c r="AT7" s="616"/>
      <c r="AU7" s="616"/>
      <c r="AV7" s="616"/>
      <c r="AW7" s="616"/>
      <c r="AX7" s="616"/>
      <c r="AY7" s="616"/>
      <c r="AZ7" s="616"/>
      <c r="BA7" s="616"/>
      <c r="BB7" s="616"/>
      <c r="BC7" s="616"/>
      <c r="BD7" s="616"/>
      <c r="BE7" s="616"/>
      <c r="BF7" s="617"/>
      <c r="BG7" s="618">
        <v>2697077</v>
      </c>
      <c r="BH7" s="619"/>
      <c r="BI7" s="619"/>
      <c r="BJ7" s="619"/>
      <c r="BK7" s="619"/>
      <c r="BL7" s="619"/>
      <c r="BM7" s="619"/>
      <c r="BN7" s="620"/>
      <c r="BO7" s="671">
        <v>40.6</v>
      </c>
      <c r="BP7" s="671"/>
      <c r="BQ7" s="671"/>
      <c r="BR7" s="671"/>
      <c r="BS7" s="672" t="s">
        <v>207</v>
      </c>
      <c r="BT7" s="672"/>
      <c r="BU7" s="672"/>
      <c r="BV7" s="672"/>
      <c r="BW7" s="672"/>
      <c r="BX7" s="672"/>
      <c r="BY7" s="672"/>
      <c r="BZ7" s="672"/>
      <c r="CA7" s="672"/>
      <c r="CB7" s="708"/>
      <c r="CD7" s="655" t="s">
        <v>216</v>
      </c>
      <c r="CE7" s="652"/>
      <c r="CF7" s="652"/>
      <c r="CG7" s="652"/>
      <c r="CH7" s="652"/>
      <c r="CI7" s="652"/>
      <c r="CJ7" s="652"/>
      <c r="CK7" s="652"/>
      <c r="CL7" s="652"/>
      <c r="CM7" s="652"/>
      <c r="CN7" s="652"/>
      <c r="CO7" s="652"/>
      <c r="CP7" s="652"/>
      <c r="CQ7" s="653"/>
      <c r="CR7" s="618">
        <v>5458114</v>
      </c>
      <c r="CS7" s="619"/>
      <c r="CT7" s="619"/>
      <c r="CU7" s="619"/>
      <c r="CV7" s="619"/>
      <c r="CW7" s="619"/>
      <c r="CX7" s="619"/>
      <c r="CY7" s="620"/>
      <c r="CZ7" s="671">
        <v>16.2</v>
      </c>
      <c r="DA7" s="671"/>
      <c r="DB7" s="671"/>
      <c r="DC7" s="671"/>
      <c r="DD7" s="624">
        <v>359256</v>
      </c>
      <c r="DE7" s="619"/>
      <c r="DF7" s="619"/>
      <c r="DG7" s="619"/>
      <c r="DH7" s="619"/>
      <c r="DI7" s="619"/>
      <c r="DJ7" s="619"/>
      <c r="DK7" s="619"/>
      <c r="DL7" s="619"/>
      <c r="DM7" s="619"/>
      <c r="DN7" s="619"/>
      <c r="DO7" s="619"/>
      <c r="DP7" s="620"/>
      <c r="DQ7" s="624">
        <v>3500610</v>
      </c>
      <c r="DR7" s="619"/>
      <c r="DS7" s="619"/>
      <c r="DT7" s="619"/>
      <c r="DU7" s="619"/>
      <c r="DV7" s="619"/>
      <c r="DW7" s="619"/>
      <c r="DX7" s="619"/>
      <c r="DY7" s="619"/>
      <c r="DZ7" s="619"/>
      <c r="EA7" s="619"/>
      <c r="EB7" s="619"/>
      <c r="EC7" s="654"/>
    </row>
    <row r="8" spans="2:143" ht="11.25" customHeight="1" x14ac:dyDescent="0.15">
      <c r="B8" s="615" t="s">
        <v>217</v>
      </c>
      <c r="C8" s="616"/>
      <c r="D8" s="616"/>
      <c r="E8" s="616"/>
      <c r="F8" s="616"/>
      <c r="G8" s="616"/>
      <c r="H8" s="616"/>
      <c r="I8" s="616"/>
      <c r="J8" s="616"/>
      <c r="K8" s="616"/>
      <c r="L8" s="616"/>
      <c r="M8" s="616"/>
      <c r="N8" s="616"/>
      <c r="O8" s="616"/>
      <c r="P8" s="616"/>
      <c r="Q8" s="617"/>
      <c r="R8" s="618">
        <v>18325</v>
      </c>
      <c r="S8" s="619"/>
      <c r="T8" s="619"/>
      <c r="U8" s="619"/>
      <c r="V8" s="619"/>
      <c r="W8" s="619"/>
      <c r="X8" s="619"/>
      <c r="Y8" s="620"/>
      <c r="Z8" s="671">
        <v>0</v>
      </c>
      <c r="AA8" s="671"/>
      <c r="AB8" s="671"/>
      <c r="AC8" s="671"/>
      <c r="AD8" s="672">
        <v>18325</v>
      </c>
      <c r="AE8" s="672"/>
      <c r="AF8" s="672"/>
      <c r="AG8" s="672"/>
      <c r="AH8" s="672"/>
      <c r="AI8" s="672"/>
      <c r="AJ8" s="672"/>
      <c r="AK8" s="672"/>
      <c r="AL8" s="641">
        <v>0.2</v>
      </c>
      <c r="AM8" s="673"/>
      <c r="AN8" s="673"/>
      <c r="AO8" s="674"/>
      <c r="AP8" s="615" t="s">
        <v>218</v>
      </c>
      <c r="AQ8" s="616"/>
      <c r="AR8" s="616"/>
      <c r="AS8" s="616"/>
      <c r="AT8" s="616"/>
      <c r="AU8" s="616"/>
      <c r="AV8" s="616"/>
      <c r="AW8" s="616"/>
      <c r="AX8" s="616"/>
      <c r="AY8" s="616"/>
      <c r="AZ8" s="616"/>
      <c r="BA8" s="616"/>
      <c r="BB8" s="616"/>
      <c r="BC8" s="616"/>
      <c r="BD8" s="616"/>
      <c r="BE8" s="616"/>
      <c r="BF8" s="617"/>
      <c r="BG8" s="618">
        <v>71004</v>
      </c>
      <c r="BH8" s="619"/>
      <c r="BI8" s="619"/>
      <c r="BJ8" s="619"/>
      <c r="BK8" s="619"/>
      <c r="BL8" s="619"/>
      <c r="BM8" s="619"/>
      <c r="BN8" s="620"/>
      <c r="BO8" s="671">
        <v>1.1000000000000001</v>
      </c>
      <c r="BP8" s="671"/>
      <c r="BQ8" s="671"/>
      <c r="BR8" s="671"/>
      <c r="BS8" s="624" t="s">
        <v>108</v>
      </c>
      <c r="BT8" s="619"/>
      <c r="BU8" s="619"/>
      <c r="BV8" s="619"/>
      <c r="BW8" s="619"/>
      <c r="BX8" s="619"/>
      <c r="BY8" s="619"/>
      <c r="BZ8" s="619"/>
      <c r="CA8" s="619"/>
      <c r="CB8" s="654"/>
      <c r="CD8" s="655" t="s">
        <v>219</v>
      </c>
      <c r="CE8" s="652"/>
      <c r="CF8" s="652"/>
      <c r="CG8" s="652"/>
      <c r="CH8" s="652"/>
      <c r="CI8" s="652"/>
      <c r="CJ8" s="652"/>
      <c r="CK8" s="652"/>
      <c r="CL8" s="652"/>
      <c r="CM8" s="652"/>
      <c r="CN8" s="652"/>
      <c r="CO8" s="652"/>
      <c r="CP8" s="652"/>
      <c r="CQ8" s="653"/>
      <c r="CR8" s="618">
        <v>5721725</v>
      </c>
      <c r="CS8" s="619"/>
      <c r="CT8" s="619"/>
      <c r="CU8" s="619"/>
      <c r="CV8" s="619"/>
      <c r="CW8" s="619"/>
      <c r="CX8" s="619"/>
      <c r="CY8" s="620"/>
      <c r="CZ8" s="671">
        <v>17</v>
      </c>
      <c r="DA8" s="671"/>
      <c r="DB8" s="671"/>
      <c r="DC8" s="671"/>
      <c r="DD8" s="624">
        <v>41714</v>
      </c>
      <c r="DE8" s="619"/>
      <c r="DF8" s="619"/>
      <c r="DG8" s="619"/>
      <c r="DH8" s="619"/>
      <c r="DI8" s="619"/>
      <c r="DJ8" s="619"/>
      <c r="DK8" s="619"/>
      <c r="DL8" s="619"/>
      <c r="DM8" s="619"/>
      <c r="DN8" s="619"/>
      <c r="DO8" s="619"/>
      <c r="DP8" s="620"/>
      <c r="DQ8" s="624">
        <v>2854129</v>
      </c>
      <c r="DR8" s="619"/>
      <c r="DS8" s="619"/>
      <c r="DT8" s="619"/>
      <c r="DU8" s="619"/>
      <c r="DV8" s="619"/>
      <c r="DW8" s="619"/>
      <c r="DX8" s="619"/>
      <c r="DY8" s="619"/>
      <c r="DZ8" s="619"/>
      <c r="EA8" s="619"/>
      <c r="EB8" s="619"/>
      <c r="EC8" s="654"/>
    </row>
    <row r="9" spans="2:143" ht="11.25" customHeight="1" x14ac:dyDescent="0.15">
      <c r="B9" s="615" t="s">
        <v>220</v>
      </c>
      <c r="C9" s="616"/>
      <c r="D9" s="616"/>
      <c r="E9" s="616"/>
      <c r="F9" s="616"/>
      <c r="G9" s="616"/>
      <c r="H9" s="616"/>
      <c r="I9" s="616"/>
      <c r="J9" s="616"/>
      <c r="K9" s="616"/>
      <c r="L9" s="616"/>
      <c r="M9" s="616"/>
      <c r="N9" s="616"/>
      <c r="O9" s="616"/>
      <c r="P9" s="616"/>
      <c r="Q9" s="617"/>
      <c r="R9" s="618">
        <v>18867</v>
      </c>
      <c r="S9" s="619"/>
      <c r="T9" s="619"/>
      <c r="U9" s="619"/>
      <c r="V9" s="619"/>
      <c r="W9" s="619"/>
      <c r="X9" s="619"/>
      <c r="Y9" s="620"/>
      <c r="Z9" s="671">
        <v>0</v>
      </c>
      <c r="AA9" s="671"/>
      <c r="AB9" s="671"/>
      <c r="AC9" s="671"/>
      <c r="AD9" s="672">
        <v>18867</v>
      </c>
      <c r="AE9" s="672"/>
      <c r="AF9" s="672"/>
      <c r="AG9" s="672"/>
      <c r="AH9" s="672"/>
      <c r="AI9" s="672"/>
      <c r="AJ9" s="672"/>
      <c r="AK9" s="672"/>
      <c r="AL9" s="641">
        <v>0.2</v>
      </c>
      <c r="AM9" s="673"/>
      <c r="AN9" s="673"/>
      <c r="AO9" s="674"/>
      <c r="AP9" s="615" t="s">
        <v>221</v>
      </c>
      <c r="AQ9" s="616"/>
      <c r="AR9" s="616"/>
      <c r="AS9" s="616"/>
      <c r="AT9" s="616"/>
      <c r="AU9" s="616"/>
      <c r="AV9" s="616"/>
      <c r="AW9" s="616"/>
      <c r="AX9" s="616"/>
      <c r="AY9" s="616"/>
      <c r="AZ9" s="616"/>
      <c r="BA9" s="616"/>
      <c r="BB9" s="616"/>
      <c r="BC9" s="616"/>
      <c r="BD9" s="616"/>
      <c r="BE9" s="616"/>
      <c r="BF9" s="617"/>
      <c r="BG9" s="618">
        <v>1940012</v>
      </c>
      <c r="BH9" s="619"/>
      <c r="BI9" s="619"/>
      <c r="BJ9" s="619"/>
      <c r="BK9" s="619"/>
      <c r="BL9" s="619"/>
      <c r="BM9" s="619"/>
      <c r="BN9" s="620"/>
      <c r="BO9" s="671">
        <v>29.2</v>
      </c>
      <c r="BP9" s="671"/>
      <c r="BQ9" s="671"/>
      <c r="BR9" s="671"/>
      <c r="BS9" s="624" t="s">
        <v>108</v>
      </c>
      <c r="BT9" s="619"/>
      <c r="BU9" s="619"/>
      <c r="BV9" s="619"/>
      <c r="BW9" s="619"/>
      <c r="BX9" s="619"/>
      <c r="BY9" s="619"/>
      <c r="BZ9" s="619"/>
      <c r="CA9" s="619"/>
      <c r="CB9" s="654"/>
      <c r="CD9" s="655" t="s">
        <v>222</v>
      </c>
      <c r="CE9" s="652"/>
      <c r="CF9" s="652"/>
      <c r="CG9" s="652"/>
      <c r="CH9" s="652"/>
      <c r="CI9" s="652"/>
      <c r="CJ9" s="652"/>
      <c r="CK9" s="652"/>
      <c r="CL9" s="652"/>
      <c r="CM9" s="652"/>
      <c r="CN9" s="652"/>
      <c r="CO9" s="652"/>
      <c r="CP9" s="652"/>
      <c r="CQ9" s="653"/>
      <c r="CR9" s="618">
        <v>2519398</v>
      </c>
      <c r="CS9" s="619"/>
      <c r="CT9" s="619"/>
      <c r="CU9" s="619"/>
      <c r="CV9" s="619"/>
      <c r="CW9" s="619"/>
      <c r="CX9" s="619"/>
      <c r="CY9" s="620"/>
      <c r="CZ9" s="671">
        <v>7.5</v>
      </c>
      <c r="DA9" s="671"/>
      <c r="DB9" s="671"/>
      <c r="DC9" s="671"/>
      <c r="DD9" s="624">
        <v>57775</v>
      </c>
      <c r="DE9" s="619"/>
      <c r="DF9" s="619"/>
      <c r="DG9" s="619"/>
      <c r="DH9" s="619"/>
      <c r="DI9" s="619"/>
      <c r="DJ9" s="619"/>
      <c r="DK9" s="619"/>
      <c r="DL9" s="619"/>
      <c r="DM9" s="619"/>
      <c r="DN9" s="619"/>
      <c r="DO9" s="619"/>
      <c r="DP9" s="620"/>
      <c r="DQ9" s="624">
        <v>2495716</v>
      </c>
      <c r="DR9" s="619"/>
      <c r="DS9" s="619"/>
      <c r="DT9" s="619"/>
      <c r="DU9" s="619"/>
      <c r="DV9" s="619"/>
      <c r="DW9" s="619"/>
      <c r="DX9" s="619"/>
      <c r="DY9" s="619"/>
      <c r="DZ9" s="619"/>
      <c r="EA9" s="619"/>
      <c r="EB9" s="619"/>
      <c r="EC9" s="654"/>
    </row>
    <row r="10" spans="2:143" ht="11.25" customHeight="1" x14ac:dyDescent="0.15">
      <c r="B10" s="615" t="s">
        <v>223</v>
      </c>
      <c r="C10" s="616"/>
      <c r="D10" s="616"/>
      <c r="E10" s="616"/>
      <c r="F10" s="616"/>
      <c r="G10" s="616"/>
      <c r="H10" s="616"/>
      <c r="I10" s="616"/>
      <c r="J10" s="616"/>
      <c r="K10" s="616"/>
      <c r="L10" s="616"/>
      <c r="M10" s="616"/>
      <c r="N10" s="616"/>
      <c r="O10" s="616"/>
      <c r="P10" s="616"/>
      <c r="Q10" s="617"/>
      <c r="R10" s="618">
        <v>856640</v>
      </c>
      <c r="S10" s="619"/>
      <c r="T10" s="619"/>
      <c r="U10" s="619"/>
      <c r="V10" s="619"/>
      <c r="W10" s="619"/>
      <c r="X10" s="619"/>
      <c r="Y10" s="620"/>
      <c r="Z10" s="671">
        <v>2</v>
      </c>
      <c r="AA10" s="671"/>
      <c r="AB10" s="671"/>
      <c r="AC10" s="671"/>
      <c r="AD10" s="672">
        <v>856640</v>
      </c>
      <c r="AE10" s="672"/>
      <c r="AF10" s="672"/>
      <c r="AG10" s="672"/>
      <c r="AH10" s="672"/>
      <c r="AI10" s="672"/>
      <c r="AJ10" s="672"/>
      <c r="AK10" s="672"/>
      <c r="AL10" s="641">
        <v>10</v>
      </c>
      <c r="AM10" s="673"/>
      <c r="AN10" s="673"/>
      <c r="AO10" s="674"/>
      <c r="AP10" s="615" t="s">
        <v>224</v>
      </c>
      <c r="AQ10" s="616"/>
      <c r="AR10" s="616"/>
      <c r="AS10" s="616"/>
      <c r="AT10" s="616"/>
      <c r="AU10" s="616"/>
      <c r="AV10" s="616"/>
      <c r="AW10" s="616"/>
      <c r="AX10" s="616"/>
      <c r="AY10" s="616"/>
      <c r="AZ10" s="616"/>
      <c r="BA10" s="616"/>
      <c r="BB10" s="616"/>
      <c r="BC10" s="616"/>
      <c r="BD10" s="616"/>
      <c r="BE10" s="616"/>
      <c r="BF10" s="617"/>
      <c r="BG10" s="618">
        <v>156608</v>
      </c>
      <c r="BH10" s="619"/>
      <c r="BI10" s="619"/>
      <c r="BJ10" s="619"/>
      <c r="BK10" s="619"/>
      <c r="BL10" s="619"/>
      <c r="BM10" s="619"/>
      <c r="BN10" s="620"/>
      <c r="BO10" s="671">
        <v>2.4</v>
      </c>
      <c r="BP10" s="671"/>
      <c r="BQ10" s="671"/>
      <c r="BR10" s="671"/>
      <c r="BS10" s="624" t="s">
        <v>108</v>
      </c>
      <c r="BT10" s="619"/>
      <c r="BU10" s="619"/>
      <c r="BV10" s="619"/>
      <c r="BW10" s="619"/>
      <c r="BX10" s="619"/>
      <c r="BY10" s="619"/>
      <c r="BZ10" s="619"/>
      <c r="CA10" s="619"/>
      <c r="CB10" s="654"/>
      <c r="CD10" s="655" t="s">
        <v>225</v>
      </c>
      <c r="CE10" s="652"/>
      <c r="CF10" s="652"/>
      <c r="CG10" s="652"/>
      <c r="CH10" s="652"/>
      <c r="CI10" s="652"/>
      <c r="CJ10" s="652"/>
      <c r="CK10" s="652"/>
      <c r="CL10" s="652"/>
      <c r="CM10" s="652"/>
      <c r="CN10" s="652"/>
      <c r="CO10" s="652"/>
      <c r="CP10" s="652"/>
      <c r="CQ10" s="653"/>
      <c r="CR10" s="618">
        <v>67273</v>
      </c>
      <c r="CS10" s="619"/>
      <c r="CT10" s="619"/>
      <c r="CU10" s="619"/>
      <c r="CV10" s="619"/>
      <c r="CW10" s="619"/>
      <c r="CX10" s="619"/>
      <c r="CY10" s="620"/>
      <c r="CZ10" s="671">
        <v>0.2</v>
      </c>
      <c r="DA10" s="671"/>
      <c r="DB10" s="671"/>
      <c r="DC10" s="671"/>
      <c r="DD10" s="624" t="s">
        <v>108</v>
      </c>
      <c r="DE10" s="619"/>
      <c r="DF10" s="619"/>
      <c r="DG10" s="619"/>
      <c r="DH10" s="619"/>
      <c r="DI10" s="619"/>
      <c r="DJ10" s="619"/>
      <c r="DK10" s="619"/>
      <c r="DL10" s="619"/>
      <c r="DM10" s="619"/>
      <c r="DN10" s="619"/>
      <c r="DO10" s="619"/>
      <c r="DP10" s="620"/>
      <c r="DQ10" s="624">
        <v>37874</v>
      </c>
      <c r="DR10" s="619"/>
      <c r="DS10" s="619"/>
      <c r="DT10" s="619"/>
      <c r="DU10" s="619"/>
      <c r="DV10" s="619"/>
      <c r="DW10" s="619"/>
      <c r="DX10" s="619"/>
      <c r="DY10" s="619"/>
      <c r="DZ10" s="619"/>
      <c r="EA10" s="619"/>
      <c r="EB10" s="619"/>
      <c r="EC10" s="654"/>
    </row>
    <row r="11" spans="2:143" ht="11.25" customHeight="1" x14ac:dyDescent="0.15">
      <c r="B11" s="615" t="s">
        <v>226</v>
      </c>
      <c r="C11" s="616"/>
      <c r="D11" s="616"/>
      <c r="E11" s="616"/>
      <c r="F11" s="616"/>
      <c r="G11" s="616"/>
      <c r="H11" s="616"/>
      <c r="I11" s="616"/>
      <c r="J11" s="616"/>
      <c r="K11" s="616"/>
      <c r="L11" s="616"/>
      <c r="M11" s="616"/>
      <c r="N11" s="616"/>
      <c r="O11" s="616"/>
      <c r="P11" s="616"/>
      <c r="Q11" s="617"/>
      <c r="R11" s="618" t="s">
        <v>108</v>
      </c>
      <c r="S11" s="619"/>
      <c r="T11" s="619"/>
      <c r="U11" s="619"/>
      <c r="V11" s="619"/>
      <c r="W11" s="619"/>
      <c r="X11" s="619"/>
      <c r="Y11" s="620"/>
      <c r="Z11" s="671" t="s">
        <v>108</v>
      </c>
      <c r="AA11" s="671"/>
      <c r="AB11" s="671"/>
      <c r="AC11" s="671"/>
      <c r="AD11" s="672" t="s">
        <v>108</v>
      </c>
      <c r="AE11" s="672"/>
      <c r="AF11" s="672"/>
      <c r="AG11" s="672"/>
      <c r="AH11" s="672"/>
      <c r="AI11" s="672"/>
      <c r="AJ11" s="672"/>
      <c r="AK11" s="672"/>
      <c r="AL11" s="641" t="s">
        <v>108</v>
      </c>
      <c r="AM11" s="673"/>
      <c r="AN11" s="673"/>
      <c r="AO11" s="674"/>
      <c r="AP11" s="615" t="s">
        <v>227</v>
      </c>
      <c r="AQ11" s="616"/>
      <c r="AR11" s="616"/>
      <c r="AS11" s="616"/>
      <c r="AT11" s="616"/>
      <c r="AU11" s="616"/>
      <c r="AV11" s="616"/>
      <c r="AW11" s="616"/>
      <c r="AX11" s="616"/>
      <c r="AY11" s="616"/>
      <c r="AZ11" s="616"/>
      <c r="BA11" s="616"/>
      <c r="BB11" s="616"/>
      <c r="BC11" s="616"/>
      <c r="BD11" s="616"/>
      <c r="BE11" s="616"/>
      <c r="BF11" s="617"/>
      <c r="BG11" s="618">
        <v>529453</v>
      </c>
      <c r="BH11" s="619"/>
      <c r="BI11" s="619"/>
      <c r="BJ11" s="619"/>
      <c r="BK11" s="619"/>
      <c r="BL11" s="619"/>
      <c r="BM11" s="619"/>
      <c r="BN11" s="620"/>
      <c r="BO11" s="671">
        <v>8</v>
      </c>
      <c r="BP11" s="671"/>
      <c r="BQ11" s="671"/>
      <c r="BR11" s="671"/>
      <c r="BS11" s="624" t="s">
        <v>108</v>
      </c>
      <c r="BT11" s="619"/>
      <c r="BU11" s="619"/>
      <c r="BV11" s="619"/>
      <c r="BW11" s="619"/>
      <c r="BX11" s="619"/>
      <c r="BY11" s="619"/>
      <c r="BZ11" s="619"/>
      <c r="CA11" s="619"/>
      <c r="CB11" s="654"/>
      <c r="CD11" s="655" t="s">
        <v>228</v>
      </c>
      <c r="CE11" s="652"/>
      <c r="CF11" s="652"/>
      <c r="CG11" s="652"/>
      <c r="CH11" s="652"/>
      <c r="CI11" s="652"/>
      <c r="CJ11" s="652"/>
      <c r="CK11" s="652"/>
      <c r="CL11" s="652"/>
      <c r="CM11" s="652"/>
      <c r="CN11" s="652"/>
      <c r="CO11" s="652"/>
      <c r="CP11" s="652"/>
      <c r="CQ11" s="653"/>
      <c r="CR11" s="618">
        <v>1376967</v>
      </c>
      <c r="CS11" s="619"/>
      <c r="CT11" s="619"/>
      <c r="CU11" s="619"/>
      <c r="CV11" s="619"/>
      <c r="CW11" s="619"/>
      <c r="CX11" s="619"/>
      <c r="CY11" s="620"/>
      <c r="CZ11" s="671">
        <v>4.0999999999999996</v>
      </c>
      <c r="DA11" s="671"/>
      <c r="DB11" s="671"/>
      <c r="DC11" s="671"/>
      <c r="DD11" s="624">
        <v>563618</v>
      </c>
      <c r="DE11" s="619"/>
      <c r="DF11" s="619"/>
      <c r="DG11" s="619"/>
      <c r="DH11" s="619"/>
      <c r="DI11" s="619"/>
      <c r="DJ11" s="619"/>
      <c r="DK11" s="619"/>
      <c r="DL11" s="619"/>
      <c r="DM11" s="619"/>
      <c r="DN11" s="619"/>
      <c r="DO11" s="619"/>
      <c r="DP11" s="620"/>
      <c r="DQ11" s="624">
        <v>899782</v>
      </c>
      <c r="DR11" s="619"/>
      <c r="DS11" s="619"/>
      <c r="DT11" s="619"/>
      <c r="DU11" s="619"/>
      <c r="DV11" s="619"/>
      <c r="DW11" s="619"/>
      <c r="DX11" s="619"/>
      <c r="DY11" s="619"/>
      <c r="DZ11" s="619"/>
      <c r="EA11" s="619"/>
      <c r="EB11" s="619"/>
      <c r="EC11" s="654"/>
    </row>
    <row r="12" spans="2:143" ht="11.25" customHeight="1" x14ac:dyDescent="0.15">
      <c r="B12" s="615" t="s">
        <v>229</v>
      </c>
      <c r="C12" s="616"/>
      <c r="D12" s="616"/>
      <c r="E12" s="616"/>
      <c r="F12" s="616"/>
      <c r="G12" s="616"/>
      <c r="H12" s="616"/>
      <c r="I12" s="616"/>
      <c r="J12" s="616"/>
      <c r="K12" s="616"/>
      <c r="L12" s="616"/>
      <c r="M12" s="616"/>
      <c r="N12" s="616"/>
      <c r="O12" s="616"/>
      <c r="P12" s="616"/>
      <c r="Q12" s="617"/>
      <c r="R12" s="618" t="s">
        <v>108</v>
      </c>
      <c r="S12" s="619"/>
      <c r="T12" s="619"/>
      <c r="U12" s="619"/>
      <c r="V12" s="619"/>
      <c r="W12" s="619"/>
      <c r="X12" s="619"/>
      <c r="Y12" s="620"/>
      <c r="Z12" s="671" t="s">
        <v>108</v>
      </c>
      <c r="AA12" s="671"/>
      <c r="AB12" s="671"/>
      <c r="AC12" s="671"/>
      <c r="AD12" s="672" t="s">
        <v>108</v>
      </c>
      <c r="AE12" s="672"/>
      <c r="AF12" s="672"/>
      <c r="AG12" s="672"/>
      <c r="AH12" s="672"/>
      <c r="AI12" s="672"/>
      <c r="AJ12" s="672"/>
      <c r="AK12" s="672"/>
      <c r="AL12" s="641" t="s">
        <v>108</v>
      </c>
      <c r="AM12" s="673"/>
      <c r="AN12" s="673"/>
      <c r="AO12" s="674"/>
      <c r="AP12" s="615" t="s">
        <v>230</v>
      </c>
      <c r="AQ12" s="616"/>
      <c r="AR12" s="616"/>
      <c r="AS12" s="616"/>
      <c r="AT12" s="616"/>
      <c r="AU12" s="616"/>
      <c r="AV12" s="616"/>
      <c r="AW12" s="616"/>
      <c r="AX12" s="616"/>
      <c r="AY12" s="616"/>
      <c r="AZ12" s="616"/>
      <c r="BA12" s="616"/>
      <c r="BB12" s="616"/>
      <c r="BC12" s="616"/>
      <c r="BD12" s="616"/>
      <c r="BE12" s="616"/>
      <c r="BF12" s="617"/>
      <c r="BG12" s="618">
        <v>3039814</v>
      </c>
      <c r="BH12" s="619"/>
      <c r="BI12" s="619"/>
      <c r="BJ12" s="619"/>
      <c r="BK12" s="619"/>
      <c r="BL12" s="619"/>
      <c r="BM12" s="619"/>
      <c r="BN12" s="620"/>
      <c r="BO12" s="671">
        <v>45.8</v>
      </c>
      <c r="BP12" s="671"/>
      <c r="BQ12" s="671"/>
      <c r="BR12" s="671"/>
      <c r="BS12" s="624" t="s">
        <v>108</v>
      </c>
      <c r="BT12" s="619"/>
      <c r="BU12" s="619"/>
      <c r="BV12" s="619"/>
      <c r="BW12" s="619"/>
      <c r="BX12" s="619"/>
      <c r="BY12" s="619"/>
      <c r="BZ12" s="619"/>
      <c r="CA12" s="619"/>
      <c r="CB12" s="654"/>
      <c r="CD12" s="655" t="s">
        <v>231</v>
      </c>
      <c r="CE12" s="652"/>
      <c r="CF12" s="652"/>
      <c r="CG12" s="652"/>
      <c r="CH12" s="652"/>
      <c r="CI12" s="652"/>
      <c r="CJ12" s="652"/>
      <c r="CK12" s="652"/>
      <c r="CL12" s="652"/>
      <c r="CM12" s="652"/>
      <c r="CN12" s="652"/>
      <c r="CO12" s="652"/>
      <c r="CP12" s="652"/>
      <c r="CQ12" s="653"/>
      <c r="CR12" s="618">
        <v>829000</v>
      </c>
      <c r="CS12" s="619"/>
      <c r="CT12" s="619"/>
      <c r="CU12" s="619"/>
      <c r="CV12" s="619"/>
      <c r="CW12" s="619"/>
      <c r="CX12" s="619"/>
      <c r="CY12" s="620"/>
      <c r="CZ12" s="671">
        <v>2.5</v>
      </c>
      <c r="DA12" s="671"/>
      <c r="DB12" s="671"/>
      <c r="DC12" s="671"/>
      <c r="DD12" s="624">
        <v>170067</v>
      </c>
      <c r="DE12" s="619"/>
      <c r="DF12" s="619"/>
      <c r="DG12" s="619"/>
      <c r="DH12" s="619"/>
      <c r="DI12" s="619"/>
      <c r="DJ12" s="619"/>
      <c r="DK12" s="619"/>
      <c r="DL12" s="619"/>
      <c r="DM12" s="619"/>
      <c r="DN12" s="619"/>
      <c r="DO12" s="619"/>
      <c r="DP12" s="620"/>
      <c r="DQ12" s="624">
        <v>182553</v>
      </c>
      <c r="DR12" s="619"/>
      <c r="DS12" s="619"/>
      <c r="DT12" s="619"/>
      <c r="DU12" s="619"/>
      <c r="DV12" s="619"/>
      <c r="DW12" s="619"/>
      <c r="DX12" s="619"/>
      <c r="DY12" s="619"/>
      <c r="DZ12" s="619"/>
      <c r="EA12" s="619"/>
      <c r="EB12" s="619"/>
      <c r="EC12" s="654"/>
    </row>
    <row r="13" spans="2:143" ht="11.25" customHeight="1" x14ac:dyDescent="0.15">
      <c r="B13" s="615" t="s">
        <v>232</v>
      </c>
      <c r="C13" s="616"/>
      <c r="D13" s="616"/>
      <c r="E13" s="616"/>
      <c r="F13" s="616"/>
      <c r="G13" s="616"/>
      <c r="H13" s="616"/>
      <c r="I13" s="616"/>
      <c r="J13" s="616"/>
      <c r="K13" s="616"/>
      <c r="L13" s="616"/>
      <c r="M13" s="616"/>
      <c r="N13" s="616"/>
      <c r="O13" s="616"/>
      <c r="P13" s="616"/>
      <c r="Q13" s="617"/>
      <c r="R13" s="618">
        <v>32529</v>
      </c>
      <c r="S13" s="619"/>
      <c r="T13" s="619"/>
      <c r="U13" s="619"/>
      <c r="V13" s="619"/>
      <c r="W13" s="619"/>
      <c r="X13" s="619"/>
      <c r="Y13" s="620"/>
      <c r="Z13" s="671">
        <v>0.1</v>
      </c>
      <c r="AA13" s="671"/>
      <c r="AB13" s="671"/>
      <c r="AC13" s="671"/>
      <c r="AD13" s="672">
        <v>32529</v>
      </c>
      <c r="AE13" s="672"/>
      <c r="AF13" s="672"/>
      <c r="AG13" s="672"/>
      <c r="AH13" s="672"/>
      <c r="AI13" s="672"/>
      <c r="AJ13" s="672"/>
      <c r="AK13" s="672"/>
      <c r="AL13" s="641">
        <v>0.4</v>
      </c>
      <c r="AM13" s="673"/>
      <c r="AN13" s="673"/>
      <c r="AO13" s="674"/>
      <c r="AP13" s="615" t="s">
        <v>233</v>
      </c>
      <c r="AQ13" s="616"/>
      <c r="AR13" s="616"/>
      <c r="AS13" s="616"/>
      <c r="AT13" s="616"/>
      <c r="AU13" s="616"/>
      <c r="AV13" s="616"/>
      <c r="AW13" s="616"/>
      <c r="AX13" s="616"/>
      <c r="AY13" s="616"/>
      <c r="AZ13" s="616"/>
      <c r="BA13" s="616"/>
      <c r="BB13" s="616"/>
      <c r="BC13" s="616"/>
      <c r="BD13" s="616"/>
      <c r="BE13" s="616"/>
      <c r="BF13" s="617"/>
      <c r="BG13" s="618">
        <v>3008393</v>
      </c>
      <c r="BH13" s="619"/>
      <c r="BI13" s="619"/>
      <c r="BJ13" s="619"/>
      <c r="BK13" s="619"/>
      <c r="BL13" s="619"/>
      <c r="BM13" s="619"/>
      <c r="BN13" s="620"/>
      <c r="BO13" s="671">
        <v>45.3</v>
      </c>
      <c r="BP13" s="671"/>
      <c r="BQ13" s="671"/>
      <c r="BR13" s="671"/>
      <c r="BS13" s="624" t="s">
        <v>108</v>
      </c>
      <c r="BT13" s="619"/>
      <c r="BU13" s="619"/>
      <c r="BV13" s="619"/>
      <c r="BW13" s="619"/>
      <c r="BX13" s="619"/>
      <c r="BY13" s="619"/>
      <c r="BZ13" s="619"/>
      <c r="CA13" s="619"/>
      <c r="CB13" s="654"/>
      <c r="CD13" s="655" t="s">
        <v>234</v>
      </c>
      <c r="CE13" s="652"/>
      <c r="CF13" s="652"/>
      <c r="CG13" s="652"/>
      <c r="CH13" s="652"/>
      <c r="CI13" s="652"/>
      <c r="CJ13" s="652"/>
      <c r="CK13" s="652"/>
      <c r="CL13" s="652"/>
      <c r="CM13" s="652"/>
      <c r="CN13" s="652"/>
      <c r="CO13" s="652"/>
      <c r="CP13" s="652"/>
      <c r="CQ13" s="653"/>
      <c r="CR13" s="618">
        <v>13117494</v>
      </c>
      <c r="CS13" s="619"/>
      <c r="CT13" s="619"/>
      <c r="CU13" s="619"/>
      <c r="CV13" s="619"/>
      <c r="CW13" s="619"/>
      <c r="CX13" s="619"/>
      <c r="CY13" s="620"/>
      <c r="CZ13" s="671">
        <v>38.9</v>
      </c>
      <c r="DA13" s="671"/>
      <c r="DB13" s="671"/>
      <c r="DC13" s="671"/>
      <c r="DD13" s="624">
        <v>5156398</v>
      </c>
      <c r="DE13" s="619"/>
      <c r="DF13" s="619"/>
      <c r="DG13" s="619"/>
      <c r="DH13" s="619"/>
      <c r="DI13" s="619"/>
      <c r="DJ13" s="619"/>
      <c r="DK13" s="619"/>
      <c r="DL13" s="619"/>
      <c r="DM13" s="619"/>
      <c r="DN13" s="619"/>
      <c r="DO13" s="619"/>
      <c r="DP13" s="620"/>
      <c r="DQ13" s="624">
        <v>3423718</v>
      </c>
      <c r="DR13" s="619"/>
      <c r="DS13" s="619"/>
      <c r="DT13" s="619"/>
      <c r="DU13" s="619"/>
      <c r="DV13" s="619"/>
      <c r="DW13" s="619"/>
      <c r="DX13" s="619"/>
      <c r="DY13" s="619"/>
      <c r="DZ13" s="619"/>
      <c r="EA13" s="619"/>
      <c r="EB13" s="619"/>
      <c r="EC13" s="654"/>
    </row>
    <row r="14" spans="2:143" ht="11.25" customHeight="1" x14ac:dyDescent="0.15">
      <c r="B14" s="615" t="s">
        <v>235</v>
      </c>
      <c r="C14" s="616"/>
      <c r="D14" s="616"/>
      <c r="E14" s="616"/>
      <c r="F14" s="616"/>
      <c r="G14" s="616"/>
      <c r="H14" s="616"/>
      <c r="I14" s="616"/>
      <c r="J14" s="616"/>
      <c r="K14" s="616"/>
      <c r="L14" s="616"/>
      <c r="M14" s="616"/>
      <c r="N14" s="616"/>
      <c r="O14" s="616"/>
      <c r="P14" s="616"/>
      <c r="Q14" s="617"/>
      <c r="R14" s="618" t="s">
        <v>108</v>
      </c>
      <c r="S14" s="619"/>
      <c r="T14" s="619"/>
      <c r="U14" s="619"/>
      <c r="V14" s="619"/>
      <c r="W14" s="619"/>
      <c r="X14" s="619"/>
      <c r="Y14" s="620"/>
      <c r="Z14" s="671" t="s">
        <v>108</v>
      </c>
      <c r="AA14" s="671"/>
      <c r="AB14" s="671"/>
      <c r="AC14" s="671"/>
      <c r="AD14" s="672" t="s">
        <v>108</v>
      </c>
      <c r="AE14" s="672"/>
      <c r="AF14" s="672"/>
      <c r="AG14" s="672"/>
      <c r="AH14" s="672"/>
      <c r="AI14" s="672"/>
      <c r="AJ14" s="672"/>
      <c r="AK14" s="672"/>
      <c r="AL14" s="641" t="s">
        <v>108</v>
      </c>
      <c r="AM14" s="673"/>
      <c r="AN14" s="673"/>
      <c r="AO14" s="674"/>
      <c r="AP14" s="615" t="s">
        <v>236</v>
      </c>
      <c r="AQ14" s="616"/>
      <c r="AR14" s="616"/>
      <c r="AS14" s="616"/>
      <c r="AT14" s="616"/>
      <c r="AU14" s="616"/>
      <c r="AV14" s="616"/>
      <c r="AW14" s="616"/>
      <c r="AX14" s="616"/>
      <c r="AY14" s="616"/>
      <c r="AZ14" s="616"/>
      <c r="BA14" s="616"/>
      <c r="BB14" s="616"/>
      <c r="BC14" s="616"/>
      <c r="BD14" s="616"/>
      <c r="BE14" s="616"/>
      <c r="BF14" s="617"/>
      <c r="BG14" s="618">
        <v>83611</v>
      </c>
      <c r="BH14" s="619"/>
      <c r="BI14" s="619"/>
      <c r="BJ14" s="619"/>
      <c r="BK14" s="619"/>
      <c r="BL14" s="619"/>
      <c r="BM14" s="619"/>
      <c r="BN14" s="620"/>
      <c r="BO14" s="671">
        <v>1.3</v>
      </c>
      <c r="BP14" s="671"/>
      <c r="BQ14" s="671"/>
      <c r="BR14" s="671"/>
      <c r="BS14" s="624" t="s">
        <v>108</v>
      </c>
      <c r="BT14" s="619"/>
      <c r="BU14" s="619"/>
      <c r="BV14" s="619"/>
      <c r="BW14" s="619"/>
      <c r="BX14" s="619"/>
      <c r="BY14" s="619"/>
      <c r="BZ14" s="619"/>
      <c r="CA14" s="619"/>
      <c r="CB14" s="654"/>
      <c r="CD14" s="655" t="s">
        <v>237</v>
      </c>
      <c r="CE14" s="652"/>
      <c r="CF14" s="652"/>
      <c r="CG14" s="652"/>
      <c r="CH14" s="652"/>
      <c r="CI14" s="652"/>
      <c r="CJ14" s="652"/>
      <c r="CK14" s="652"/>
      <c r="CL14" s="652"/>
      <c r="CM14" s="652"/>
      <c r="CN14" s="652"/>
      <c r="CO14" s="652"/>
      <c r="CP14" s="652"/>
      <c r="CQ14" s="653"/>
      <c r="CR14" s="618">
        <v>459983</v>
      </c>
      <c r="CS14" s="619"/>
      <c r="CT14" s="619"/>
      <c r="CU14" s="619"/>
      <c r="CV14" s="619"/>
      <c r="CW14" s="619"/>
      <c r="CX14" s="619"/>
      <c r="CY14" s="620"/>
      <c r="CZ14" s="671">
        <v>1.4</v>
      </c>
      <c r="DA14" s="671"/>
      <c r="DB14" s="671"/>
      <c r="DC14" s="671"/>
      <c r="DD14" s="624">
        <v>78829</v>
      </c>
      <c r="DE14" s="619"/>
      <c r="DF14" s="619"/>
      <c r="DG14" s="619"/>
      <c r="DH14" s="619"/>
      <c r="DI14" s="619"/>
      <c r="DJ14" s="619"/>
      <c r="DK14" s="619"/>
      <c r="DL14" s="619"/>
      <c r="DM14" s="619"/>
      <c r="DN14" s="619"/>
      <c r="DO14" s="619"/>
      <c r="DP14" s="620"/>
      <c r="DQ14" s="624">
        <v>422326</v>
      </c>
      <c r="DR14" s="619"/>
      <c r="DS14" s="619"/>
      <c r="DT14" s="619"/>
      <c r="DU14" s="619"/>
      <c r="DV14" s="619"/>
      <c r="DW14" s="619"/>
      <c r="DX14" s="619"/>
      <c r="DY14" s="619"/>
      <c r="DZ14" s="619"/>
      <c r="EA14" s="619"/>
      <c r="EB14" s="619"/>
      <c r="EC14" s="654"/>
    </row>
    <row r="15" spans="2:143" ht="11.25" customHeight="1" x14ac:dyDescent="0.15">
      <c r="B15" s="615" t="s">
        <v>238</v>
      </c>
      <c r="C15" s="616"/>
      <c r="D15" s="616"/>
      <c r="E15" s="616"/>
      <c r="F15" s="616"/>
      <c r="G15" s="616"/>
      <c r="H15" s="616"/>
      <c r="I15" s="616"/>
      <c r="J15" s="616"/>
      <c r="K15" s="616"/>
      <c r="L15" s="616"/>
      <c r="M15" s="616"/>
      <c r="N15" s="616"/>
      <c r="O15" s="616"/>
      <c r="P15" s="616"/>
      <c r="Q15" s="617"/>
      <c r="R15" s="618">
        <v>26240</v>
      </c>
      <c r="S15" s="619"/>
      <c r="T15" s="619"/>
      <c r="U15" s="619"/>
      <c r="V15" s="619"/>
      <c r="W15" s="619"/>
      <c r="X15" s="619"/>
      <c r="Y15" s="620"/>
      <c r="Z15" s="671">
        <v>0.1</v>
      </c>
      <c r="AA15" s="671"/>
      <c r="AB15" s="671"/>
      <c r="AC15" s="671"/>
      <c r="AD15" s="672">
        <v>26240</v>
      </c>
      <c r="AE15" s="672"/>
      <c r="AF15" s="672"/>
      <c r="AG15" s="672"/>
      <c r="AH15" s="672"/>
      <c r="AI15" s="672"/>
      <c r="AJ15" s="672"/>
      <c r="AK15" s="672"/>
      <c r="AL15" s="641">
        <v>0.3</v>
      </c>
      <c r="AM15" s="673"/>
      <c r="AN15" s="673"/>
      <c r="AO15" s="674"/>
      <c r="AP15" s="615" t="s">
        <v>239</v>
      </c>
      <c r="AQ15" s="616"/>
      <c r="AR15" s="616"/>
      <c r="AS15" s="616"/>
      <c r="AT15" s="616"/>
      <c r="AU15" s="616"/>
      <c r="AV15" s="616"/>
      <c r="AW15" s="616"/>
      <c r="AX15" s="616"/>
      <c r="AY15" s="616"/>
      <c r="AZ15" s="616"/>
      <c r="BA15" s="616"/>
      <c r="BB15" s="616"/>
      <c r="BC15" s="616"/>
      <c r="BD15" s="616"/>
      <c r="BE15" s="616"/>
      <c r="BF15" s="617"/>
      <c r="BG15" s="618">
        <v>379947</v>
      </c>
      <c r="BH15" s="619"/>
      <c r="BI15" s="619"/>
      <c r="BJ15" s="619"/>
      <c r="BK15" s="619"/>
      <c r="BL15" s="619"/>
      <c r="BM15" s="619"/>
      <c r="BN15" s="620"/>
      <c r="BO15" s="671">
        <v>5.7</v>
      </c>
      <c r="BP15" s="671"/>
      <c r="BQ15" s="671"/>
      <c r="BR15" s="671"/>
      <c r="BS15" s="624" t="s">
        <v>108</v>
      </c>
      <c r="BT15" s="619"/>
      <c r="BU15" s="619"/>
      <c r="BV15" s="619"/>
      <c r="BW15" s="619"/>
      <c r="BX15" s="619"/>
      <c r="BY15" s="619"/>
      <c r="BZ15" s="619"/>
      <c r="CA15" s="619"/>
      <c r="CB15" s="654"/>
      <c r="CD15" s="655" t="s">
        <v>240</v>
      </c>
      <c r="CE15" s="652"/>
      <c r="CF15" s="652"/>
      <c r="CG15" s="652"/>
      <c r="CH15" s="652"/>
      <c r="CI15" s="652"/>
      <c r="CJ15" s="652"/>
      <c r="CK15" s="652"/>
      <c r="CL15" s="652"/>
      <c r="CM15" s="652"/>
      <c r="CN15" s="652"/>
      <c r="CO15" s="652"/>
      <c r="CP15" s="652"/>
      <c r="CQ15" s="653"/>
      <c r="CR15" s="618">
        <v>1299361</v>
      </c>
      <c r="CS15" s="619"/>
      <c r="CT15" s="619"/>
      <c r="CU15" s="619"/>
      <c r="CV15" s="619"/>
      <c r="CW15" s="619"/>
      <c r="CX15" s="619"/>
      <c r="CY15" s="620"/>
      <c r="CZ15" s="671">
        <v>3.9</v>
      </c>
      <c r="DA15" s="671"/>
      <c r="DB15" s="671"/>
      <c r="DC15" s="671"/>
      <c r="DD15" s="624">
        <v>154092</v>
      </c>
      <c r="DE15" s="619"/>
      <c r="DF15" s="619"/>
      <c r="DG15" s="619"/>
      <c r="DH15" s="619"/>
      <c r="DI15" s="619"/>
      <c r="DJ15" s="619"/>
      <c r="DK15" s="619"/>
      <c r="DL15" s="619"/>
      <c r="DM15" s="619"/>
      <c r="DN15" s="619"/>
      <c r="DO15" s="619"/>
      <c r="DP15" s="620"/>
      <c r="DQ15" s="624">
        <v>1087253</v>
      </c>
      <c r="DR15" s="619"/>
      <c r="DS15" s="619"/>
      <c r="DT15" s="619"/>
      <c r="DU15" s="619"/>
      <c r="DV15" s="619"/>
      <c r="DW15" s="619"/>
      <c r="DX15" s="619"/>
      <c r="DY15" s="619"/>
      <c r="DZ15" s="619"/>
      <c r="EA15" s="619"/>
      <c r="EB15" s="619"/>
      <c r="EC15" s="654"/>
    </row>
    <row r="16" spans="2:143" ht="11.25" customHeight="1" x14ac:dyDescent="0.15">
      <c r="B16" s="615" t="s">
        <v>241</v>
      </c>
      <c r="C16" s="616"/>
      <c r="D16" s="616"/>
      <c r="E16" s="616"/>
      <c r="F16" s="616"/>
      <c r="G16" s="616"/>
      <c r="H16" s="616"/>
      <c r="I16" s="616"/>
      <c r="J16" s="616"/>
      <c r="K16" s="616"/>
      <c r="L16" s="616"/>
      <c r="M16" s="616"/>
      <c r="N16" s="616"/>
      <c r="O16" s="616"/>
      <c r="P16" s="616"/>
      <c r="Q16" s="617"/>
      <c r="R16" s="618">
        <v>7382113</v>
      </c>
      <c r="S16" s="619"/>
      <c r="T16" s="619"/>
      <c r="U16" s="619"/>
      <c r="V16" s="619"/>
      <c r="W16" s="619"/>
      <c r="X16" s="619"/>
      <c r="Y16" s="620"/>
      <c r="Z16" s="671">
        <v>17.100000000000001</v>
      </c>
      <c r="AA16" s="671"/>
      <c r="AB16" s="671"/>
      <c r="AC16" s="671"/>
      <c r="AD16" s="672">
        <v>1183360</v>
      </c>
      <c r="AE16" s="672"/>
      <c r="AF16" s="672"/>
      <c r="AG16" s="672"/>
      <c r="AH16" s="672"/>
      <c r="AI16" s="672"/>
      <c r="AJ16" s="672"/>
      <c r="AK16" s="672"/>
      <c r="AL16" s="641">
        <v>13.8</v>
      </c>
      <c r="AM16" s="673"/>
      <c r="AN16" s="673"/>
      <c r="AO16" s="674"/>
      <c r="AP16" s="615" t="s">
        <v>242</v>
      </c>
      <c r="AQ16" s="616"/>
      <c r="AR16" s="616"/>
      <c r="AS16" s="616"/>
      <c r="AT16" s="616"/>
      <c r="AU16" s="616"/>
      <c r="AV16" s="616"/>
      <c r="AW16" s="616"/>
      <c r="AX16" s="616"/>
      <c r="AY16" s="616"/>
      <c r="AZ16" s="616"/>
      <c r="BA16" s="616"/>
      <c r="BB16" s="616"/>
      <c r="BC16" s="616"/>
      <c r="BD16" s="616"/>
      <c r="BE16" s="616"/>
      <c r="BF16" s="617"/>
      <c r="BG16" s="618" t="s">
        <v>108</v>
      </c>
      <c r="BH16" s="619"/>
      <c r="BI16" s="619"/>
      <c r="BJ16" s="619"/>
      <c r="BK16" s="619"/>
      <c r="BL16" s="619"/>
      <c r="BM16" s="619"/>
      <c r="BN16" s="620"/>
      <c r="BO16" s="671" t="s">
        <v>108</v>
      </c>
      <c r="BP16" s="671"/>
      <c r="BQ16" s="671"/>
      <c r="BR16" s="671"/>
      <c r="BS16" s="624" t="s">
        <v>108</v>
      </c>
      <c r="BT16" s="619"/>
      <c r="BU16" s="619"/>
      <c r="BV16" s="619"/>
      <c r="BW16" s="619"/>
      <c r="BX16" s="619"/>
      <c r="BY16" s="619"/>
      <c r="BZ16" s="619"/>
      <c r="CA16" s="619"/>
      <c r="CB16" s="654"/>
      <c r="CD16" s="655" t="s">
        <v>243</v>
      </c>
      <c r="CE16" s="652"/>
      <c r="CF16" s="652"/>
      <c r="CG16" s="652"/>
      <c r="CH16" s="652"/>
      <c r="CI16" s="652"/>
      <c r="CJ16" s="652"/>
      <c r="CK16" s="652"/>
      <c r="CL16" s="652"/>
      <c r="CM16" s="652"/>
      <c r="CN16" s="652"/>
      <c r="CO16" s="652"/>
      <c r="CP16" s="652"/>
      <c r="CQ16" s="653"/>
      <c r="CR16" s="618">
        <v>1650537</v>
      </c>
      <c r="CS16" s="619"/>
      <c r="CT16" s="619"/>
      <c r="CU16" s="619"/>
      <c r="CV16" s="619"/>
      <c r="CW16" s="619"/>
      <c r="CX16" s="619"/>
      <c r="CY16" s="620"/>
      <c r="CZ16" s="671">
        <v>4.9000000000000004</v>
      </c>
      <c r="DA16" s="671"/>
      <c r="DB16" s="671"/>
      <c r="DC16" s="671"/>
      <c r="DD16" s="624" t="s">
        <v>108</v>
      </c>
      <c r="DE16" s="619"/>
      <c r="DF16" s="619"/>
      <c r="DG16" s="619"/>
      <c r="DH16" s="619"/>
      <c r="DI16" s="619"/>
      <c r="DJ16" s="619"/>
      <c r="DK16" s="619"/>
      <c r="DL16" s="619"/>
      <c r="DM16" s="619"/>
      <c r="DN16" s="619"/>
      <c r="DO16" s="619"/>
      <c r="DP16" s="620"/>
      <c r="DQ16" s="624">
        <v>181385</v>
      </c>
      <c r="DR16" s="619"/>
      <c r="DS16" s="619"/>
      <c r="DT16" s="619"/>
      <c r="DU16" s="619"/>
      <c r="DV16" s="619"/>
      <c r="DW16" s="619"/>
      <c r="DX16" s="619"/>
      <c r="DY16" s="619"/>
      <c r="DZ16" s="619"/>
      <c r="EA16" s="619"/>
      <c r="EB16" s="619"/>
      <c r="EC16" s="654"/>
    </row>
    <row r="17" spans="2:133" ht="11.25" customHeight="1" x14ac:dyDescent="0.15">
      <c r="B17" s="615" t="s">
        <v>244</v>
      </c>
      <c r="C17" s="616"/>
      <c r="D17" s="616"/>
      <c r="E17" s="616"/>
      <c r="F17" s="616"/>
      <c r="G17" s="616"/>
      <c r="H17" s="616"/>
      <c r="I17" s="616"/>
      <c r="J17" s="616"/>
      <c r="K17" s="616"/>
      <c r="L17" s="616"/>
      <c r="M17" s="616"/>
      <c r="N17" s="616"/>
      <c r="O17" s="616"/>
      <c r="P17" s="616"/>
      <c r="Q17" s="617"/>
      <c r="R17" s="618">
        <v>1183360</v>
      </c>
      <c r="S17" s="619"/>
      <c r="T17" s="619"/>
      <c r="U17" s="619"/>
      <c r="V17" s="619"/>
      <c r="W17" s="619"/>
      <c r="X17" s="619"/>
      <c r="Y17" s="620"/>
      <c r="Z17" s="671">
        <v>2.7</v>
      </c>
      <c r="AA17" s="671"/>
      <c r="AB17" s="671"/>
      <c r="AC17" s="671"/>
      <c r="AD17" s="672">
        <v>1183360</v>
      </c>
      <c r="AE17" s="672"/>
      <c r="AF17" s="672"/>
      <c r="AG17" s="672"/>
      <c r="AH17" s="672"/>
      <c r="AI17" s="672"/>
      <c r="AJ17" s="672"/>
      <c r="AK17" s="672"/>
      <c r="AL17" s="641">
        <v>13.8</v>
      </c>
      <c r="AM17" s="673"/>
      <c r="AN17" s="673"/>
      <c r="AO17" s="674"/>
      <c r="AP17" s="615" t="s">
        <v>245</v>
      </c>
      <c r="AQ17" s="616"/>
      <c r="AR17" s="616"/>
      <c r="AS17" s="616"/>
      <c r="AT17" s="616"/>
      <c r="AU17" s="616"/>
      <c r="AV17" s="616"/>
      <c r="AW17" s="616"/>
      <c r="AX17" s="616"/>
      <c r="AY17" s="616"/>
      <c r="AZ17" s="616"/>
      <c r="BA17" s="616"/>
      <c r="BB17" s="616"/>
      <c r="BC17" s="616"/>
      <c r="BD17" s="616"/>
      <c r="BE17" s="616"/>
      <c r="BF17" s="617"/>
      <c r="BG17" s="618" t="s">
        <v>108</v>
      </c>
      <c r="BH17" s="619"/>
      <c r="BI17" s="619"/>
      <c r="BJ17" s="619"/>
      <c r="BK17" s="619"/>
      <c r="BL17" s="619"/>
      <c r="BM17" s="619"/>
      <c r="BN17" s="620"/>
      <c r="BO17" s="671" t="s">
        <v>108</v>
      </c>
      <c r="BP17" s="671"/>
      <c r="BQ17" s="671"/>
      <c r="BR17" s="671"/>
      <c r="BS17" s="624" t="s">
        <v>108</v>
      </c>
      <c r="BT17" s="619"/>
      <c r="BU17" s="619"/>
      <c r="BV17" s="619"/>
      <c r="BW17" s="619"/>
      <c r="BX17" s="619"/>
      <c r="BY17" s="619"/>
      <c r="BZ17" s="619"/>
      <c r="CA17" s="619"/>
      <c r="CB17" s="654"/>
      <c r="CD17" s="655" t="s">
        <v>246</v>
      </c>
      <c r="CE17" s="652"/>
      <c r="CF17" s="652"/>
      <c r="CG17" s="652"/>
      <c r="CH17" s="652"/>
      <c r="CI17" s="652"/>
      <c r="CJ17" s="652"/>
      <c r="CK17" s="652"/>
      <c r="CL17" s="652"/>
      <c r="CM17" s="652"/>
      <c r="CN17" s="652"/>
      <c r="CO17" s="652"/>
      <c r="CP17" s="652"/>
      <c r="CQ17" s="653"/>
      <c r="CR17" s="618">
        <v>1005994</v>
      </c>
      <c r="CS17" s="619"/>
      <c r="CT17" s="619"/>
      <c r="CU17" s="619"/>
      <c r="CV17" s="619"/>
      <c r="CW17" s="619"/>
      <c r="CX17" s="619"/>
      <c r="CY17" s="620"/>
      <c r="CZ17" s="671">
        <v>3</v>
      </c>
      <c r="DA17" s="671"/>
      <c r="DB17" s="671"/>
      <c r="DC17" s="671"/>
      <c r="DD17" s="624" t="s">
        <v>108</v>
      </c>
      <c r="DE17" s="619"/>
      <c r="DF17" s="619"/>
      <c r="DG17" s="619"/>
      <c r="DH17" s="619"/>
      <c r="DI17" s="619"/>
      <c r="DJ17" s="619"/>
      <c r="DK17" s="619"/>
      <c r="DL17" s="619"/>
      <c r="DM17" s="619"/>
      <c r="DN17" s="619"/>
      <c r="DO17" s="619"/>
      <c r="DP17" s="620"/>
      <c r="DQ17" s="624">
        <v>968833</v>
      </c>
      <c r="DR17" s="619"/>
      <c r="DS17" s="619"/>
      <c r="DT17" s="619"/>
      <c r="DU17" s="619"/>
      <c r="DV17" s="619"/>
      <c r="DW17" s="619"/>
      <c r="DX17" s="619"/>
      <c r="DY17" s="619"/>
      <c r="DZ17" s="619"/>
      <c r="EA17" s="619"/>
      <c r="EB17" s="619"/>
      <c r="EC17" s="654"/>
    </row>
    <row r="18" spans="2:133" ht="11.25" customHeight="1" x14ac:dyDescent="0.15">
      <c r="B18" s="615" t="s">
        <v>247</v>
      </c>
      <c r="C18" s="616"/>
      <c r="D18" s="616"/>
      <c r="E18" s="616"/>
      <c r="F18" s="616"/>
      <c r="G18" s="616"/>
      <c r="H18" s="616"/>
      <c r="I18" s="616"/>
      <c r="J18" s="616"/>
      <c r="K18" s="616"/>
      <c r="L18" s="616"/>
      <c r="M18" s="616"/>
      <c r="N18" s="616"/>
      <c r="O18" s="616"/>
      <c r="P18" s="616"/>
      <c r="Q18" s="617"/>
      <c r="R18" s="618">
        <v>324401</v>
      </c>
      <c r="S18" s="619"/>
      <c r="T18" s="619"/>
      <c r="U18" s="619"/>
      <c r="V18" s="619"/>
      <c r="W18" s="619"/>
      <c r="X18" s="619"/>
      <c r="Y18" s="620"/>
      <c r="Z18" s="671">
        <v>0.7</v>
      </c>
      <c r="AA18" s="671"/>
      <c r="AB18" s="671"/>
      <c r="AC18" s="671"/>
      <c r="AD18" s="672" t="s">
        <v>108</v>
      </c>
      <c r="AE18" s="672"/>
      <c r="AF18" s="672"/>
      <c r="AG18" s="672"/>
      <c r="AH18" s="672"/>
      <c r="AI18" s="672"/>
      <c r="AJ18" s="672"/>
      <c r="AK18" s="672"/>
      <c r="AL18" s="641" t="s">
        <v>108</v>
      </c>
      <c r="AM18" s="673"/>
      <c r="AN18" s="673"/>
      <c r="AO18" s="674"/>
      <c r="AP18" s="615" t="s">
        <v>248</v>
      </c>
      <c r="AQ18" s="616"/>
      <c r="AR18" s="616"/>
      <c r="AS18" s="616"/>
      <c r="AT18" s="616"/>
      <c r="AU18" s="616"/>
      <c r="AV18" s="616"/>
      <c r="AW18" s="616"/>
      <c r="AX18" s="616"/>
      <c r="AY18" s="616"/>
      <c r="AZ18" s="616"/>
      <c r="BA18" s="616"/>
      <c r="BB18" s="616"/>
      <c r="BC18" s="616"/>
      <c r="BD18" s="616"/>
      <c r="BE18" s="616"/>
      <c r="BF18" s="617"/>
      <c r="BG18" s="618" t="s">
        <v>108</v>
      </c>
      <c r="BH18" s="619"/>
      <c r="BI18" s="619"/>
      <c r="BJ18" s="619"/>
      <c r="BK18" s="619"/>
      <c r="BL18" s="619"/>
      <c r="BM18" s="619"/>
      <c r="BN18" s="620"/>
      <c r="BO18" s="671" t="s">
        <v>108</v>
      </c>
      <c r="BP18" s="671"/>
      <c r="BQ18" s="671"/>
      <c r="BR18" s="671"/>
      <c r="BS18" s="624" t="s">
        <v>108</v>
      </c>
      <c r="BT18" s="619"/>
      <c r="BU18" s="619"/>
      <c r="BV18" s="619"/>
      <c r="BW18" s="619"/>
      <c r="BX18" s="619"/>
      <c r="BY18" s="619"/>
      <c r="BZ18" s="619"/>
      <c r="CA18" s="619"/>
      <c r="CB18" s="654"/>
      <c r="CD18" s="655" t="s">
        <v>249</v>
      </c>
      <c r="CE18" s="652"/>
      <c r="CF18" s="652"/>
      <c r="CG18" s="652"/>
      <c r="CH18" s="652"/>
      <c r="CI18" s="652"/>
      <c r="CJ18" s="652"/>
      <c r="CK18" s="652"/>
      <c r="CL18" s="652"/>
      <c r="CM18" s="652"/>
      <c r="CN18" s="652"/>
      <c r="CO18" s="652"/>
      <c r="CP18" s="652"/>
      <c r="CQ18" s="653"/>
      <c r="CR18" s="618" t="s">
        <v>108</v>
      </c>
      <c r="CS18" s="619"/>
      <c r="CT18" s="619"/>
      <c r="CU18" s="619"/>
      <c r="CV18" s="619"/>
      <c r="CW18" s="619"/>
      <c r="CX18" s="619"/>
      <c r="CY18" s="620"/>
      <c r="CZ18" s="671" t="s">
        <v>108</v>
      </c>
      <c r="DA18" s="671"/>
      <c r="DB18" s="671"/>
      <c r="DC18" s="671"/>
      <c r="DD18" s="624" t="s">
        <v>108</v>
      </c>
      <c r="DE18" s="619"/>
      <c r="DF18" s="619"/>
      <c r="DG18" s="619"/>
      <c r="DH18" s="619"/>
      <c r="DI18" s="619"/>
      <c r="DJ18" s="619"/>
      <c r="DK18" s="619"/>
      <c r="DL18" s="619"/>
      <c r="DM18" s="619"/>
      <c r="DN18" s="619"/>
      <c r="DO18" s="619"/>
      <c r="DP18" s="620"/>
      <c r="DQ18" s="624" t="s">
        <v>108</v>
      </c>
      <c r="DR18" s="619"/>
      <c r="DS18" s="619"/>
      <c r="DT18" s="619"/>
      <c r="DU18" s="619"/>
      <c r="DV18" s="619"/>
      <c r="DW18" s="619"/>
      <c r="DX18" s="619"/>
      <c r="DY18" s="619"/>
      <c r="DZ18" s="619"/>
      <c r="EA18" s="619"/>
      <c r="EB18" s="619"/>
      <c r="EC18" s="654"/>
    </row>
    <row r="19" spans="2:133" ht="11.25" customHeight="1" x14ac:dyDescent="0.15">
      <c r="B19" s="615" t="s">
        <v>250</v>
      </c>
      <c r="C19" s="616"/>
      <c r="D19" s="616"/>
      <c r="E19" s="616"/>
      <c r="F19" s="616"/>
      <c r="G19" s="616"/>
      <c r="H19" s="616"/>
      <c r="I19" s="616"/>
      <c r="J19" s="616"/>
      <c r="K19" s="616"/>
      <c r="L19" s="616"/>
      <c r="M19" s="616"/>
      <c r="N19" s="616"/>
      <c r="O19" s="616"/>
      <c r="P19" s="616"/>
      <c r="Q19" s="617"/>
      <c r="R19" s="618">
        <v>5874352</v>
      </c>
      <c r="S19" s="619"/>
      <c r="T19" s="619"/>
      <c r="U19" s="619"/>
      <c r="V19" s="619"/>
      <c r="W19" s="619"/>
      <c r="X19" s="619"/>
      <c r="Y19" s="620"/>
      <c r="Z19" s="671">
        <v>13.6</v>
      </c>
      <c r="AA19" s="671"/>
      <c r="AB19" s="671"/>
      <c r="AC19" s="671"/>
      <c r="AD19" s="672" t="s">
        <v>108</v>
      </c>
      <c r="AE19" s="672"/>
      <c r="AF19" s="672"/>
      <c r="AG19" s="672"/>
      <c r="AH19" s="672"/>
      <c r="AI19" s="672"/>
      <c r="AJ19" s="672"/>
      <c r="AK19" s="672"/>
      <c r="AL19" s="641" t="s">
        <v>108</v>
      </c>
      <c r="AM19" s="673"/>
      <c r="AN19" s="673"/>
      <c r="AO19" s="674"/>
      <c r="AP19" s="615" t="s">
        <v>251</v>
      </c>
      <c r="AQ19" s="616"/>
      <c r="AR19" s="616"/>
      <c r="AS19" s="616"/>
      <c r="AT19" s="616"/>
      <c r="AU19" s="616"/>
      <c r="AV19" s="616"/>
      <c r="AW19" s="616"/>
      <c r="AX19" s="616"/>
      <c r="AY19" s="616"/>
      <c r="AZ19" s="616"/>
      <c r="BA19" s="616"/>
      <c r="BB19" s="616"/>
      <c r="BC19" s="616"/>
      <c r="BD19" s="616"/>
      <c r="BE19" s="616"/>
      <c r="BF19" s="617"/>
      <c r="BG19" s="618">
        <v>440750</v>
      </c>
      <c r="BH19" s="619"/>
      <c r="BI19" s="619"/>
      <c r="BJ19" s="619"/>
      <c r="BK19" s="619"/>
      <c r="BL19" s="619"/>
      <c r="BM19" s="619"/>
      <c r="BN19" s="620"/>
      <c r="BO19" s="671">
        <v>6.6</v>
      </c>
      <c r="BP19" s="671"/>
      <c r="BQ19" s="671"/>
      <c r="BR19" s="671"/>
      <c r="BS19" s="624" t="s">
        <v>108</v>
      </c>
      <c r="BT19" s="619"/>
      <c r="BU19" s="619"/>
      <c r="BV19" s="619"/>
      <c r="BW19" s="619"/>
      <c r="BX19" s="619"/>
      <c r="BY19" s="619"/>
      <c r="BZ19" s="619"/>
      <c r="CA19" s="619"/>
      <c r="CB19" s="654"/>
      <c r="CD19" s="655" t="s">
        <v>252</v>
      </c>
      <c r="CE19" s="652"/>
      <c r="CF19" s="652"/>
      <c r="CG19" s="652"/>
      <c r="CH19" s="652"/>
      <c r="CI19" s="652"/>
      <c r="CJ19" s="652"/>
      <c r="CK19" s="652"/>
      <c r="CL19" s="652"/>
      <c r="CM19" s="652"/>
      <c r="CN19" s="652"/>
      <c r="CO19" s="652"/>
      <c r="CP19" s="652"/>
      <c r="CQ19" s="653"/>
      <c r="CR19" s="618" t="s">
        <v>108</v>
      </c>
      <c r="CS19" s="619"/>
      <c r="CT19" s="619"/>
      <c r="CU19" s="619"/>
      <c r="CV19" s="619"/>
      <c r="CW19" s="619"/>
      <c r="CX19" s="619"/>
      <c r="CY19" s="620"/>
      <c r="CZ19" s="671" t="s">
        <v>108</v>
      </c>
      <c r="DA19" s="671"/>
      <c r="DB19" s="671"/>
      <c r="DC19" s="671"/>
      <c r="DD19" s="624" t="s">
        <v>108</v>
      </c>
      <c r="DE19" s="619"/>
      <c r="DF19" s="619"/>
      <c r="DG19" s="619"/>
      <c r="DH19" s="619"/>
      <c r="DI19" s="619"/>
      <c r="DJ19" s="619"/>
      <c r="DK19" s="619"/>
      <c r="DL19" s="619"/>
      <c r="DM19" s="619"/>
      <c r="DN19" s="619"/>
      <c r="DO19" s="619"/>
      <c r="DP19" s="620"/>
      <c r="DQ19" s="624" t="s">
        <v>108</v>
      </c>
      <c r="DR19" s="619"/>
      <c r="DS19" s="619"/>
      <c r="DT19" s="619"/>
      <c r="DU19" s="619"/>
      <c r="DV19" s="619"/>
      <c r="DW19" s="619"/>
      <c r="DX19" s="619"/>
      <c r="DY19" s="619"/>
      <c r="DZ19" s="619"/>
      <c r="EA19" s="619"/>
      <c r="EB19" s="619"/>
      <c r="EC19" s="654"/>
    </row>
    <row r="20" spans="2:133" ht="11.25" customHeight="1" x14ac:dyDescent="0.15">
      <c r="B20" s="615" t="s">
        <v>253</v>
      </c>
      <c r="C20" s="616"/>
      <c r="D20" s="616"/>
      <c r="E20" s="616"/>
      <c r="F20" s="616"/>
      <c r="G20" s="616"/>
      <c r="H20" s="616"/>
      <c r="I20" s="616"/>
      <c r="J20" s="616"/>
      <c r="K20" s="616"/>
      <c r="L20" s="616"/>
      <c r="M20" s="616"/>
      <c r="N20" s="616"/>
      <c r="O20" s="616"/>
      <c r="P20" s="616"/>
      <c r="Q20" s="617"/>
      <c r="R20" s="618">
        <v>15158031</v>
      </c>
      <c r="S20" s="619"/>
      <c r="T20" s="619"/>
      <c r="U20" s="619"/>
      <c r="V20" s="619"/>
      <c r="W20" s="619"/>
      <c r="X20" s="619"/>
      <c r="Y20" s="620"/>
      <c r="Z20" s="671">
        <v>35</v>
      </c>
      <c r="AA20" s="671"/>
      <c r="AB20" s="671"/>
      <c r="AC20" s="671"/>
      <c r="AD20" s="672">
        <v>8518528</v>
      </c>
      <c r="AE20" s="672"/>
      <c r="AF20" s="672"/>
      <c r="AG20" s="672"/>
      <c r="AH20" s="672"/>
      <c r="AI20" s="672"/>
      <c r="AJ20" s="672"/>
      <c r="AK20" s="672"/>
      <c r="AL20" s="641">
        <v>99.2</v>
      </c>
      <c r="AM20" s="673"/>
      <c r="AN20" s="673"/>
      <c r="AO20" s="674"/>
      <c r="AP20" s="615" t="s">
        <v>254</v>
      </c>
      <c r="AQ20" s="616"/>
      <c r="AR20" s="616"/>
      <c r="AS20" s="616"/>
      <c r="AT20" s="616"/>
      <c r="AU20" s="616"/>
      <c r="AV20" s="616"/>
      <c r="AW20" s="616"/>
      <c r="AX20" s="616"/>
      <c r="AY20" s="616"/>
      <c r="AZ20" s="616"/>
      <c r="BA20" s="616"/>
      <c r="BB20" s="616"/>
      <c r="BC20" s="616"/>
      <c r="BD20" s="616"/>
      <c r="BE20" s="616"/>
      <c r="BF20" s="617"/>
      <c r="BG20" s="618">
        <v>440750</v>
      </c>
      <c r="BH20" s="619"/>
      <c r="BI20" s="619"/>
      <c r="BJ20" s="619"/>
      <c r="BK20" s="619"/>
      <c r="BL20" s="619"/>
      <c r="BM20" s="619"/>
      <c r="BN20" s="620"/>
      <c r="BO20" s="671">
        <v>6.6</v>
      </c>
      <c r="BP20" s="671"/>
      <c r="BQ20" s="671"/>
      <c r="BR20" s="671"/>
      <c r="BS20" s="624" t="s">
        <v>108</v>
      </c>
      <c r="BT20" s="619"/>
      <c r="BU20" s="619"/>
      <c r="BV20" s="619"/>
      <c r="BW20" s="619"/>
      <c r="BX20" s="619"/>
      <c r="BY20" s="619"/>
      <c r="BZ20" s="619"/>
      <c r="CA20" s="619"/>
      <c r="CB20" s="654"/>
      <c r="CD20" s="655" t="s">
        <v>255</v>
      </c>
      <c r="CE20" s="652"/>
      <c r="CF20" s="652"/>
      <c r="CG20" s="652"/>
      <c r="CH20" s="652"/>
      <c r="CI20" s="652"/>
      <c r="CJ20" s="652"/>
      <c r="CK20" s="652"/>
      <c r="CL20" s="652"/>
      <c r="CM20" s="652"/>
      <c r="CN20" s="652"/>
      <c r="CO20" s="652"/>
      <c r="CP20" s="652"/>
      <c r="CQ20" s="653"/>
      <c r="CR20" s="618">
        <v>33699981</v>
      </c>
      <c r="CS20" s="619"/>
      <c r="CT20" s="619"/>
      <c r="CU20" s="619"/>
      <c r="CV20" s="619"/>
      <c r="CW20" s="619"/>
      <c r="CX20" s="619"/>
      <c r="CY20" s="620"/>
      <c r="CZ20" s="671">
        <v>100</v>
      </c>
      <c r="DA20" s="671"/>
      <c r="DB20" s="671"/>
      <c r="DC20" s="671"/>
      <c r="DD20" s="624">
        <v>6581749</v>
      </c>
      <c r="DE20" s="619"/>
      <c r="DF20" s="619"/>
      <c r="DG20" s="619"/>
      <c r="DH20" s="619"/>
      <c r="DI20" s="619"/>
      <c r="DJ20" s="619"/>
      <c r="DK20" s="619"/>
      <c r="DL20" s="619"/>
      <c r="DM20" s="619"/>
      <c r="DN20" s="619"/>
      <c r="DO20" s="619"/>
      <c r="DP20" s="620"/>
      <c r="DQ20" s="624">
        <v>16248314</v>
      </c>
      <c r="DR20" s="619"/>
      <c r="DS20" s="619"/>
      <c r="DT20" s="619"/>
      <c r="DU20" s="619"/>
      <c r="DV20" s="619"/>
      <c r="DW20" s="619"/>
      <c r="DX20" s="619"/>
      <c r="DY20" s="619"/>
      <c r="DZ20" s="619"/>
      <c r="EA20" s="619"/>
      <c r="EB20" s="619"/>
      <c r="EC20" s="654"/>
    </row>
    <row r="21" spans="2:133" ht="11.25" customHeight="1" x14ac:dyDescent="0.15">
      <c r="B21" s="615" t="s">
        <v>256</v>
      </c>
      <c r="C21" s="616"/>
      <c r="D21" s="616"/>
      <c r="E21" s="616"/>
      <c r="F21" s="616"/>
      <c r="G21" s="616"/>
      <c r="H21" s="616"/>
      <c r="I21" s="616"/>
      <c r="J21" s="616"/>
      <c r="K21" s="616"/>
      <c r="L21" s="616"/>
      <c r="M21" s="616"/>
      <c r="N21" s="616"/>
      <c r="O21" s="616"/>
      <c r="P21" s="616"/>
      <c r="Q21" s="617"/>
      <c r="R21" s="618">
        <v>8163</v>
      </c>
      <c r="S21" s="619"/>
      <c r="T21" s="619"/>
      <c r="U21" s="619"/>
      <c r="V21" s="619"/>
      <c r="W21" s="619"/>
      <c r="X21" s="619"/>
      <c r="Y21" s="620"/>
      <c r="Z21" s="671">
        <v>0</v>
      </c>
      <c r="AA21" s="671"/>
      <c r="AB21" s="671"/>
      <c r="AC21" s="671"/>
      <c r="AD21" s="672">
        <v>8163</v>
      </c>
      <c r="AE21" s="672"/>
      <c r="AF21" s="672"/>
      <c r="AG21" s="672"/>
      <c r="AH21" s="672"/>
      <c r="AI21" s="672"/>
      <c r="AJ21" s="672"/>
      <c r="AK21" s="672"/>
      <c r="AL21" s="641">
        <v>0.1</v>
      </c>
      <c r="AM21" s="673"/>
      <c r="AN21" s="673"/>
      <c r="AO21" s="674"/>
      <c r="AP21" s="709" t="s">
        <v>257</v>
      </c>
      <c r="AQ21" s="719"/>
      <c r="AR21" s="719"/>
      <c r="AS21" s="719"/>
      <c r="AT21" s="719"/>
      <c r="AU21" s="719"/>
      <c r="AV21" s="719"/>
      <c r="AW21" s="719"/>
      <c r="AX21" s="719"/>
      <c r="AY21" s="719"/>
      <c r="AZ21" s="719"/>
      <c r="BA21" s="719"/>
      <c r="BB21" s="719"/>
      <c r="BC21" s="719"/>
      <c r="BD21" s="719"/>
      <c r="BE21" s="719"/>
      <c r="BF21" s="711"/>
      <c r="BG21" s="618" t="s">
        <v>108</v>
      </c>
      <c r="BH21" s="619"/>
      <c r="BI21" s="619"/>
      <c r="BJ21" s="619"/>
      <c r="BK21" s="619"/>
      <c r="BL21" s="619"/>
      <c r="BM21" s="619"/>
      <c r="BN21" s="620"/>
      <c r="BO21" s="671" t="s">
        <v>108</v>
      </c>
      <c r="BP21" s="671"/>
      <c r="BQ21" s="671"/>
      <c r="BR21" s="671"/>
      <c r="BS21" s="624" t="s">
        <v>108</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258</v>
      </c>
      <c r="C22" s="616"/>
      <c r="D22" s="616"/>
      <c r="E22" s="616"/>
      <c r="F22" s="616"/>
      <c r="G22" s="616"/>
      <c r="H22" s="616"/>
      <c r="I22" s="616"/>
      <c r="J22" s="616"/>
      <c r="K22" s="616"/>
      <c r="L22" s="616"/>
      <c r="M22" s="616"/>
      <c r="N22" s="616"/>
      <c r="O22" s="616"/>
      <c r="P22" s="616"/>
      <c r="Q22" s="617"/>
      <c r="R22" s="618">
        <v>158667</v>
      </c>
      <c r="S22" s="619"/>
      <c r="T22" s="619"/>
      <c r="U22" s="619"/>
      <c r="V22" s="619"/>
      <c r="W22" s="619"/>
      <c r="X22" s="619"/>
      <c r="Y22" s="620"/>
      <c r="Z22" s="671">
        <v>0.4</v>
      </c>
      <c r="AA22" s="671"/>
      <c r="AB22" s="671"/>
      <c r="AC22" s="671"/>
      <c r="AD22" s="672" t="s">
        <v>108</v>
      </c>
      <c r="AE22" s="672"/>
      <c r="AF22" s="672"/>
      <c r="AG22" s="672"/>
      <c r="AH22" s="672"/>
      <c r="AI22" s="672"/>
      <c r="AJ22" s="672"/>
      <c r="AK22" s="672"/>
      <c r="AL22" s="641" t="s">
        <v>108</v>
      </c>
      <c r="AM22" s="673"/>
      <c r="AN22" s="673"/>
      <c r="AO22" s="674"/>
      <c r="AP22" s="709" t="s">
        <v>259</v>
      </c>
      <c r="AQ22" s="719"/>
      <c r="AR22" s="719"/>
      <c r="AS22" s="719"/>
      <c r="AT22" s="719"/>
      <c r="AU22" s="719"/>
      <c r="AV22" s="719"/>
      <c r="AW22" s="719"/>
      <c r="AX22" s="719"/>
      <c r="AY22" s="719"/>
      <c r="AZ22" s="719"/>
      <c r="BA22" s="719"/>
      <c r="BB22" s="719"/>
      <c r="BC22" s="719"/>
      <c r="BD22" s="719"/>
      <c r="BE22" s="719"/>
      <c r="BF22" s="711"/>
      <c r="BG22" s="618" t="s">
        <v>108</v>
      </c>
      <c r="BH22" s="619"/>
      <c r="BI22" s="619"/>
      <c r="BJ22" s="619"/>
      <c r="BK22" s="619"/>
      <c r="BL22" s="619"/>
      <c r="BM22" s="619"/>
      <c r="BN22" s="620"/>
      <c r="BO22" s="671" t="s">
        <v>108</v>
      </c>
      <c r="BP22" s="671"/>
      <c r="BQ22" s="671"/>
      <c r="BR22" s="671"/>
      <c r="BS22" s="624" t="s">
        <v>108</v>
      </c>
      <c r="BT22" s="619"/>
      <c r="BU22" s="619"/>
      <c r="BV22" s="619"/>
      <c r="BW22" s="619"/>
      <c r="BX22" s="619"/>
      <c r="BY22" s="619"/>
      <c r="BZ22" s="619"/>
      <c r="CA22" s="619"/>
      <c r="CB22" s="654"/>
      <c r="CD22" s="723" t="s">
        <v>260</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261</v>
      </c>
      <c r="C23" s="616"/>
      <c r="D23" s="616"/>
      <c r="E23" s="616"/>
      <c r="F23" s="616"/>
      <c r="G23" s="616"/>
      <c r="H23" s="616"/>
      <c r="I23" s="616"/>
      <c r="J23" s="616"/>
      <c r="K23" s="616"/>
      <c r="L23" s="616"/>
      <c r="M23" s="616"/>
      <c r="N23" s="616"/>
      <c r="O23" s="616"/>
      <c r="P23" s="616"/>
      <c r="Q23" s="617"/>
      <c r="R23" s="618">
        <v>262692</v>
      </c>
      <c r="S23" s="619"/>
      <c r="T23" s="619"/>
      <c r="U23" s="619"/>
      <c r="V23" s="619"/>
      <c r="W23" s="619"/>
      <c r="X23" s="619"/>
      <c r="Y23" s="620"/>
      <c r="Z23" s="671">
        <v>0.6</v>
      </c>
      <c r="AA23" s="671"/>
      <c r="AB23" s="671"/>
      <c r="AC23" s="671"/>
      <c r="AD23" s="672">
        <v>16787</v>
      </c>
      <c r="AE23" s="672"/>
      <c r="AF23" s="672"/>
      <c r="AG23" s="672"/>
      <c r="AH23" s="672"/>
      <c r="AI23" s="672"/>
      <c r="AJ23" s="672"/>
      <c r="AK23" s="672"/>
      <c r="AL23" s="641">
        <v>0.2</v>
      </c>
      <c r="AM23" s="673"/>
      <c r="AN23" s="673"/>
      <c r="AO23" s="674"/>
      <c r="AP23" s="709" t="s">
        <v>262</v>
      </c>
      <c r="AQ23" s="719"/>
      <c r="AR23" s="719"/>
      <c r="AS23" s="719"/>
      <c r="AT23" s="719"/>
      <c r="AU23" s="719"/>
      <c r="AV23" s="719"/>
      <c r="AW23" s="719"/>
      <c r="AX23" s="719"/>
      <c r="AY23" s="719"/>
      <c r="AZ23" s="719"/>
      <c r="BA23" s="719"/>
      <c r="BB23" s="719"/>
      <c r="BC23" s="719"/>
      <c r="BD23" s="719"/>
      <c r="BE23" s="719"/>
      <c r="BF23" s="711"/>
      <c r="BG23" s="618">
        <v>440750</v>
      </c>
      <c r="BH23" s="619"/>
      <c r="BI23" s="619"/>
      <c r="BJ23" s="619"/>
      <c r="BK23" s="619"/>
      <c r="BL23" s="619"/>
      <c r="BM23" s="619"/>
      <c r="BN23" s="620"/>
      <c r="BO23" s="671">
        <v>6.6</v>
      </c>
      <c r="BP23" s="671"/>
      <c r="BQ23" s="671"/>
      <c r="BR23" s="671"/>
      <c r="BS23" s="624" t="s">
        <v>108</v>
      </c>
      <c r="BT23" s="619"/>
      <c r="BU23" s="619"/>
      <c r="BV23" s="619"/>
      <c r="BW23" s="619"/>
      <c r="BX23" s="619"/>
      <c r="BY23" s="619"/>
      <c r="BZ23" s="619"/>
      <c r="CA23" s="619"/>
      <c r="CB23" s="654"/>
      <c r="CD23" s="723" t="s">
        <v>201</v>
      </c>
      <c r="CE23" s="724"/>
      <c r="CF23" s="724"/>
      <c r="CG23" s="724"/>
      <c r="CH23" s="724"/>
      <c r="CI23" s="724"/>
      <c r="CJ23" s="724"/>
      <c r="CK23" s="724"/>
      <c r="CL23" s="724"/>
      <c r="CM23" s="724"/>
      <c r="CN23" s="724"/>
      <c r="CO23" s="724"/>
      <c r="CP23" s="724"/>
      <c r="CQ23" s="725"/>
      <c r="CR23" s="723" t="s">
        <v>263</v>
      </c>
      <c r="CS23" s="724"/>
      <c r="CT23" s="724"/>
      <c r="CU23" s="724"/>
      <c r="CV23" s="724"/>
      <c r="CW23" s="724"/>
      <c r="CX23" s="724"/>
      <c r="CY23" s="725"/>
      <c r="CZ23" s="723" t="s">
        <v>264</v>
      </c>
      <c r="DA23" s="724"/>
      <c r="DB23" s="724"/>
      <c r="DC23" s="725"/>
      <c r="DD23" s="723" t="s">
        <v>265</v>
      </c>
      <c r="DE23" s="724"/>
      <c r="DF23" s="724"/>
      <c r="DG23" s="724"/>
      <c r="DH23" s="724"/>
      <c r="DI23" s="724"/>
      <c r="DJ23" s="724"/>
      <c r="DK23" s="725"/>
      <c r="DL23" s="726" t="s">
        <v>266</v>
      </c>
      <c r="DM23" s="727"/>
      <c r="DN23" s="727"/>
      <c r="DO23" s="727"/>
      <c r="DP23" s="727"/>
      <c r="DQ23" s="727"/>
      <c r="DR23" s="727"/>
      <c r="DS23" s="727"/>
      <c r="DT23" s="727"/>
      <c r="DU23" s="727"/>
      <c r="DV23" s="728"/>
      <c r="DW23" s="723" t="s">
        <v>267</v>
      </c>
      <c r="DX23" s="724"/>
      <c r="DY23" s="724"/>
      <c r="DZ23" s="724"/>
      <c r="EA23" s="724"/>
      <c r="EB23" s="724"/>
      <c r="EC23" s="725"/>
    </row>
    <row r="24" spans="2:133" ht="11.25" customHeight="1" x14ac:dyDescent="0.15">
      <c r="B24" s="615" t="s">
        <v>268</v>
      </c>
      <c r="C24" s="616"/>
      <c r="D24" s="616"/>
      <c r="E24" s="616"/>
      <c r="F24" s="616"/>
      <c r="G24" s="616"/>
      <c r="H24" s="616"/>
      <c r="I24" s="616"/>
      <c r="J24" s="616"/>
      <c r="K24" s="616"/>
      <c r="L24" s="616"/>
      <c r="M24" s="616"/>
      <c r="N24" s="616"/>
      <c r="O24" s="616"/>
      <c r="P24" s="616"/>
      <c r="Q24" s="617"/>
      <c r="R24" s="618">
        <v>22309</v>
      </c>
      <c r="S24" s="619"/>
      <c r="T24" s="619"/>
      <c r="U24" s="619"/>
      <c r="V24" s="619"/>
      <c r="W24" s="619"/>
      <c r="X24" s="619"/>
      <c r="Y24" s="620"/>
      <c r="Z24" s="671">
        <v>0.1</v>
      </c>
      <c r="AA24" s="671"/>
      <c r="AB24" s="671"/>
      <c r="AC24" s="671"/>
      <c r="AD24" s="672" t="s">
        <v>108</v>
      </c>
      <c r="AE24" s="672"/>
      <c r="AF24" s="672"/>
      <c r="AG24" s="672"/>
      <c r="AH24" s="672"/>
      <c r="AI24" s="672"/>
      <c r="AJ24" s="672"/>
      <c r="AK24" s="672"/>
      <c r="AL24" s="641" t="s">
        <v>108</v>
      </c>
      <c r="AM24" s="673"/>
      <c r="AN24" s="673"/>
      <c r="AO24" s="674"/>
      <c r="AP24" s="709" t="s">
        <v>269</v>
      </c>
      <c r="AQ24" s="719"/>
      <c r="AR24" s="719"/>
      <c r="AS24" s="719"/>
      <c r="AT24" s="719"/>
      <c r="AU24" s="719"/>
      <c r="AV24" s="719"/>
      <c r="AW24" s="719"/>
      <c r="AX24" s="719"/>
      <c r="AY24" s="719"/>
      <c r="AZ24" s="719"/>
      <c r="BA24" s="719"/>
      <c r="BB24" s="719"/>
      <c r="BC24" s="719"/>
      <c r="BD24" s="719"/>
      <c r="BE24" s="719"/>
      <c r="BF24" s="711"/>
      <c r="BG24" s="618" t="s">
        <v>108</v>
      </c>
      <c r="BH24" s="619"/>
      <c r="BI24" s="619"/>
      <c r="BJ24" s="619"/>
      <c r="BK24" s="619"/>
      <c r="BL24" s="619"/>
      <c r="BM24" s="619"/>
      <c r="BN24" s="620"/>
      <c r="BO24" s="671" t="s">
        <v>108</v>
      </c>
      <c r="BP24" s="671"/>
      <c r="BQ24" s="671"/>
      <c r="BR24" s="671"/>
      <c r="BS24" s="624" t="s">
        <v>108</v>
      </c>
      <c r="BT24" s="619"/>
      <c r="BU24" s="619"/>
      <c r="BV24" s="619"/>
      <c r="BW24" s="619"/>
      <c r="BX24" s="619"/>
      <c r="BY24" s="619"/>
      <c r="BZ24" s="619"/>
      <c r="CA24" s="619"/>
      <c r="CB24" s="654"/>
      <c r="CD24" s="675" t="s">
        <v>270</v>
      </c>
      <c r="CE24" s="676"/>
      <c r="CF24" s="676"/>
      <c r="CG24" s="676"/>
      <c r="CH24" s="676"/>
      <c r="CI24" s="676"/>
      <c r="CJ24" s="676"/>
      <c r="CK24" s="676"/>
      <c r="CL24" s="676"/>
      <c r="CM24" s="676"/>
      <c r="CN24" s="676"/>
      <c r="CO24" s="676"/>
      <c r="CP24" s="676"/>
      <c r="CQ24" s="677"/>
      <c r="CR24" s="668">
        <v>6758344</v>
      </c>
      <c r="CS24" s="669"/>
      <c r="CT24" s="669"/>
      <c r="CU24" s="669"/>
      <c r="CV24" s="669"/>
      <c r="CW24" s="669"/>
      <c r="CX24" s="669"/>
      <c r="CY24" s="716"/>
      <c r="CZ24" s="720">
        <v>20.100000000000001</v>
      </c>
      <c r="DA24" s="721"/>
      <c r="DB24" s="721"/>
      <c r="DC24" s="722"/>
      <c r="DD24" s="715">
        <v>4372922</v>
      </c>
      <c r="DE24" s="669"/>
      <c r="DF24" s="669"/>
      <c r="DG24" s="669"/>
      <c r="DH24" s="669"/>
      <c r="DI24" s="669"/>
      <c r="DJ24" s="669"/>
      <c r="DK24" s="716"/>
      <c r="DL24" s="715">
        <v>4210702</v>
      </c>
      <c r="DM24" s="669"/>
      <c r="DN24" s="669"/>
      <c r="DO24" s="669"/>
      <c r="DP24" s="669"/>
      <c r="DQ24" s="669"/>
      <c r="DR24" s="669"/>
      <c r="DS24" s="669"/>
      <c r="DT24" s="669"/>
      <c r="DU24" s="669"/>
      <c r="DV24" s="716"/>
      <c r="DW24" s="717">
        <v>47.9</v>
      </c>
      <c r="DX24" s="686"/>
      <c r="DY24" s="686"/>
      <c r="DZ24" s="686"/>
      <c r="EA24" s="686"/>
      <c r="EB24" s="686"/>
      <c r="EC24" s="718"/>
    </row>
    <row r="25" spans="2:133" ht="11.25" customHeight="1" x14ac:dyDescent="0.15">
      <c r="B25" s="615" t="s">
        <v>271</v>
      </c>
      <c r="C25" s="616"/>
      <c r="D25" s="616"/>
      <c r="E25" s="616"/>
      <c r="F25" s="616"/>
      <c r="G25" s="616"/>
      <c r="H25" s="616"/>
      <c r="I25" s="616"/>
      <c r="J25" s="616"/>
      <c r="K25" s="616"/>
      <c r="L25" s="616"/>
      <c r="M25" s="616"/>
      <c r="N25" s="616"/>
      <c r="O25" s="616"/>
      <c r="P25" s="616"/>
      <c r="Q25" s="617"/>
      <c r="R25" s="618">
        <v>4114288</v>
      </c>
      <c r="S25" s="619"/>
      <c r="T25" s="619"/>
      <c r="U25" s="619"/>
      <c r="V25" s="619"/>
      <c r="W25" s="619"/>
      <c r="X25" s="619"/>
      <c r="Y25" s="620"/>
      <c r="Z25" s="671">
        <v>9.5</v>
      </c>
      <c r="AA25" s="671"/>
      <c r="AB25" s="671"/>
      <c r="AC25" s="671"/>
      <c r="AD25" s="672" t="s">
        <v>108</v>
      </c>
      <c r="AE25" s="672"/>
      <c r="AF25" s="672"/>
      <c r="AG25" s="672"/>
      <c r="AH25" s="672"/>
      <c r="AI25" s="672"/>
      <c r="AJ25" s="672"/>
      <c r="AK25" s="672"/>
      <c r="AL25" s="641" t="s">
        <v>108</v>
      </c>
      <c r="AM25" s="673"/>
      <c r="AN25" s="673"/>
      <c r="AO25" s="674"/>
      <c r="AP25" s="709" t="s">
        <v>272</v>
      </c>
      <c r="AQ25" s="719"/>
      <c r="AR25" s="719"/>
      <c r="AS25" s="719"/>
      <c r="AT25" s="719"/>
      <c r="AU25" s="719"/>
      <c r="AV25" s="719"/>
      <c r="AW25" s="719"/>
      <c r="AX25" s="719"/>
      <c r="AY25" s="719"/>
      <c r="AZ25" s="719"/>
      <c r="BA25" s="719"/>
      <c r="BB25" s="719"/>
      <c r="BC25" s="719"/>
      <c r="BD25" s="719"/>
      <c r="BE25" s="719"/>
      <c r="BF25" s="711"/>
      <c r="BG25" s="618" t="s">
        <v>108</v>
      </c>
      <c r="BH25" s="619"/>
      <c r="BI25" s="619"/>
      <c r="BJ25" s="619"/>
      <c r="BK25" s="619"/>
      <c r="BL25" s="619"/>
      <c r="BM25" s="619"/>
      <c r="BN25" s="620"/>
      <c r="BO25" s="671" t="s">
        <v>108</v>
      </c>
      <c r="BP25" s="671"/>
      <c r="BQ25" s="671"/>
      <c r="BR25" s="671"/>
      <c r="BS25" s="624" t="s">
        <v>108</v>
      </c>
      <c r="BT25" s="619"/>
      <c r="BU25" s="619"/>
      <c r="BV25" s="619"/>
      <c r="BW25" s="619"/>
      <c r="BX25" s="619"/>
      <c r="BY25" s="619"/>
      <c r="BZ25" s="619"/>
      <c r="CA25" s="619"/>
      <c r="CB25" s="654"/>
      <c r="CD25" s="655" t="s">
        <v>273</v>
      </c>
      <c r="CE25" s="652"/>
      <c r="CF25" s="652"/>
      <c r="CG25" s="652"/>
      <c r="CH25" s="652"/>
      <c r="CI25" s="652"/>
      <c r="CJ25" s="652"/>
      <c r="CK25" s="652"/>
      <c r="CL25" s="652"/>
      <c r="CM25" s="652"/>
      <c r="CN25" s="652"/>
      <c r="CO25" s="652"/>
      <c r="CP25" s="652"/>
      <c r="CQ25" s="653"/>
      <c r="CR25" s="618">
        <v>2553946</v>
      </c>
      <c r="CS25" s="637"/>
      <c r="CT25" s="637"/>
      <c r="CU25" s="637"/>
      <c r="CV25" s="637"/>
      <c r="CW25" s="637"/>
      <c r="CX25" s="637"/>
      <c r="CY25" s="638"/>
      <c r="CZ25" s="621">
        <v>7.6</v>
      </c>
      <c r="DA25" s="639"/>
      <c r="DB25" s="639"/>
      <c r="DC25" s="640"/>
      <c r="DD25" s="624">
        <v>2432654</v>
      </c>
      <c r="DE25" s="637"/>
      <c r="DF25" s="637"/>
      <c r="DG25" s="637"/>
      <c r="DH25" s="637"/>
      <c r="DI25" s="637"/>
      <c r="DJ25" s="637"/>
      <c r="DK25" s="638"/>
      <c r="DL25" s="624">
        <v>2327559</v>
      </c>
      <c r="DM25" s="637"/>
      <c r="DN25" s="637"/>
      <c r="DO25" s="637"/>
      <c r="DP25" s="637"/>
      <c r="DQ25" s="637"/>
      <c r="DR25" s="637"/>
      <c r="DS25" s="637"/>
      <c r="DT25" s="637"/>
      <c r="DU25" s="637"/>
      <c r="DV25" s="638"/>
      <c r="DW25" s="641">
        <v>26.5</v>
      </c>
      <c r="DX25" s="642"/>
      <c r="DY25" s="642"/>
      <c r="DZ25" s="642"/>
      <c r="EA25" s="642"/>
      <c r="EB25" s="642"/>
      <c r="EC25" s="643"/>
    </row>
    <row r="26" spans="2:133" ht="11.25" customHeight="1" x14ac:dyDescent="0.15">
      <c r="B26" s="712" t="s">
        <v>274</v>
      </c>
      <c r="C26" s="713"/>
      <c r="D26" s="713"/>
      <c r="E26" s="713"/>
      <c r="F26" s="713"/>
      <c r="G26" s="713"/>
      <c r="H26" s="713"/>
      <c r="I26" s="713"/>
      <c r="J26" s="713"/>
      <c r="K26" s="713"/>
      <c r="L26" s="713"/>
      <c r="M26" s="713"/>
      <c r="N26" s="713"/>
      <c r="O26" s="713"/>
      <c r="P26" s="713"/>
      <c r="Q26" s="714"/>
      <c r="R26" s="618">
        <v>4507</v>
      </c>
      <c r="S26" s="619"/>
      <c r="T26" s="619"/>
      <c r="U26" s="619"/>
      <c r="V26" s="619"/>
      <c r="W26" s="619"/>
      <c r="X26" s="619"/>
      <c r="Y26" s="620"/>
      <c r="Z26" s="671">
        <v>0</v>
      </c>
      <c r="AA26" s="671"/>
      <c r="AB26" s="671"/>
      <c r="AC26" s="671"/>
      <c r="AD26" s="672">
        <v>4507</v>
      </c>
      <c r="AE26" s="672"/>
      <c r="AF26" s="672"/>
      <c r="AG26" s="672"/>
      <c r="AH26" s="672"/>
      <c r="AI26" s="672"/>
      <c r="AJ26" s="672"/>
      <c r="AK26" s="672"/>
      <c r="AL26" s="641">
        <v>0.1</v>
      </c>
      <c r="AM26" s="673"/>
      <c r="AN26" s="673"/>
      <c r="AO26" s="674"/>
      <c r="AP26" s="709" t="s">
        <v>275</v>
      </c>
      <c r="AQ26" s="710"/>
      <c r="AR26" s="710"/>
      <c r="AS26" s="710"/>
      <c r="AT26" s="710"/>
      <c r="AU26" s="710"/>
      <c r="AV26" s="710"/>
      <c r="AW26" s="710"/>
      <c r="AX26" s="710"/>
      <c r="AY26" s="710"/>
      <c r="AZ26" s="710"/>
      <c r="BA26" s="710"/>
      <c r="BB26" s="710"/>
      <c r="BC26" s="710"/>
      <c r="BD26" s="710"/>
      <c r="BE26" s="710"/>
      <c r="BF26" s="711"/>
      <c r="BG26" s="618" t="s">
        <v>108</v>
      </c>
      <c r="BH26" s="619"/>
      <c r="BI26" s="619"/>
      <c r="BJ26" s="619"/>
      <c r="BK26" s="619"/>
      <c r="BL26" s="619"/>
      <c r="BM26" s="619"/>
      <c r="BN26" s="620"/>
      <c r="BO26" s="671" t="s">
        <v>108</v>
      </c>
      <c r="BP26" s="671"/>
      <c r="BQ26" s="671"/>
      <c r="BR26" s="671"/>
      <c r="BS26" s="624" t="s">
        <v>108</v>
      </c>
      <c r="BT26" s="619"/>
      <c r="BU26" s="619"/>
      <c r="BV26" s="619"/>
      <c r="BW26" s="619"/>
      <c r="BX26" s="619"/>
      <c r="BY26" s="619"/>
      <c r="BZ26" s="619"/>
      <c r="CA26" s="619"/>
      <c r="CB26" s="654"/>
      <c r="CD26" s="655" t="s">
        <v>276</v>
      </c>
      <c r="CE26" s="652"/>
      <c r="CF26" s="652"/>
      <c r="CG26" s="652"/>
      <c r="CH26" s="652"/>
      <c r="CI26" s="652"/>
      <c r="CJ26" s="652"/>
      <c r="CK26" s="652"/>
      <c r="CL26" s="652"/>
      <c r="CM26" s="652"/>
      <c r="CN26" s="652"/>
      <c r="CO26" s="652"/>
      <c r="CP26" s="652"/>
      <c r="CQ26" s="653"/>
      <c r="CR26" s="618">
        <v>1645147</v>
      </c>
      <c r="CS26" s="619"/>
      <c r="CT26" s="619"/>
      <c r="CU26" s="619"/>
      <c r="CV26" s="619"/>
      <c r="CW26" s="619"/>
      <c r="CX26" s="619"/>
      <c r="CY26" s="620"/>
      <c r="CZ26" s="621">
        <v>4.9000000000000004</v>
      </c>
      <c r="DA26" s="639"/>
      <c r="DB26" s="639"/>
      <c r="DC26" s="640"/>
      <c r="DD26" s="624">
        <v>1547888</v>
      </c>
      <c r="DE26" s="619"/>
      <c r="DF26" s="619"/>
      <c r="DG26" s="619"/>
      <c r="DH26" s="619"/>
      <c r="DI26" s="619"/>
      <c r="DJ26" s="619"/>
      <c r="DK26" s="620"/>
      <c r="DL26" s="624" t="s">
        <v>207</v>
      </c>
      <c r="DM26" s="619"/>
      <c r="DN26" s="619"/>
      <c r="DO26" s="619"/>
      <c r="DP26" s="619"/>
      <c r="DQ26" s="619"/>
      <c r="DR26" s="619"/>
      <c r="DS26" s="619"/>
      <c r="DT26" s="619"/>
      <c r="DU26" s="619"/>
      <c r="DV26" s="620"/>
      <c r="DW26" s="641" t="s">
        <v>207</v>
      </c>
      <c r="DX26" s="642"/>
      <c r="DY26" s="642"/>
      <c r="DZ26" s="642"/>
      <c r="EA26" s="642"/>
      <c r="EB26" s="642"/>
      <c r="EC26" s="643"/>
    </row>
    <row r="27" spans="2:133" ht="11.25" customHeight="1" x14ac:dyDescent="0.15">
      <c r="B27" s="615" t="s">
        <v>277</v>
      </c>
      <c r="C27" s="616"/>
      <c r="D27" s="616"/>
      <c r="E27" s="616"/>
      <c r="F27" s="616"/>
      <c r="G27" s="616"/>
      <c r="H27" s="616"/>
      <c r="I27" s="616"/>
      <c r="J27" s="616"/>
      <c r="K27" s="616"/>
      <c r="L27" s="616"/>
      <c r="M27" s="616"/>
      <c r="N27" s="616"/>
      <c r="O27" s="616"/>
      <c r="P27" s="616"/>
      <c r="Q27" s="617"/>
      <c r="R27" s="618">
        <v>1744053</v>
      </c>
      <c r="S27" s="619"/>
      <c r="T27" s="619"/>
      <c r="U27" s="619"/>
      <c r="V27" s="619"/>
      <c r="W27" s="619"/>
      <c r="X27" s="619"/>
      <c r="Y27" s="620"/>
      <c r="Z27" s="671">
        <v>4</v>
      </c>
      <c r="AA27" s="671"/>
      <c r="AB27" s="671"/>
      <c r="AC27" s="671"/>
      <c r="AD27" s="672" t="s">
        <v>108</v>
      </c>
      <c r="AE27" s="672"/>
      <c r="AF27" s="672"/>
      <c r="AG27" s="672"/>
      <c r="AH27" s="672"/>
      <c r="AI27" s="672"/>
      <c r="AJ27" s="672"/>
      <c r="AK27" s="672"/>
      <c r="AL27" s="641" t="s">
        <v>108</v>
      </c>
      <c r="AM27" s="673"/>
      <c r="AN27" s="673"/>
      <c r="AO27" s="674"/>
      <c r="AP27" s="615" t="s">
        <v>278</v>
      </c>
      <c r="AQ27" s="616"/>
      <c r="AR27" s="616"/>
      <c r="AS27" s="616"/>
      <c r="AT27" s="616"/>
      <c r="AU27" s="616"/>
      <c r="AV27" s="616"/>
      <c r="AW27" s="616"/>
      <c r="AX27" s="616"/>
      <c r="AY27" s="616"/>
      <c r="AZ27" s="616"/>
      <c r="BA27" s="616"/>
      <c r="BB27" s="616"/>
      <c r="BC27" s="616"/>
      <c r="BD27" s="616"/>
      <c r="BE27" s="616"/>
      <c r="BF27" s="617"/>
      <c r="BG27" s="618">
        <v>6641199</v>
      </c>
      <c r="BH27" s="619"/>
      <c r="BI27" s="619"/>
      <c r="BJ27" s="619"/>
      <c r="BK27" s="619"/>
      <c r="BL27" s="619"/>
      <c r="BM27" s="619"/>
      <c r="BN27" s="620"/>
      <c r="BO27" s="671">
        <v>100</v>
      </c>
      <c r="BP27" s="671"/>
      <c r="BQ27" s="671"/>
      <c r="BR27" s="671"/>
      <c r="BS27" s="624" t="s">
        <v>108</v>
      </c>
      <c r="BT27" s="619"/>
      <c r="BU27" s="619"/>
      <c r="BV27" s="619"/>
      <c r="BW27" s="619"/>
      <c r="BX27" s="619"/>
      <c r="BY27" s="619"/>
      <c r="BZ27" s="619"/>
      <c r="CA27" s="619"/>
      <c r="CB27" s="654"/>
      <c r="CD27" s="655" t="s">
        <v>279</v>
      </c>
      <c r="CE27" s="652"/>
      <c r="CF27" s="652"/>
      <c r="CG27" s="652"/>
      <c r="CH27" s="652"/>
      <c r="CI27" s="652"/>
      <c r="CJ27" s="652"/>
      <c r="CK27" s="652"/>
      <c r="CL27" s="652"/>
      <c r="CM27" s="652"/>
      <c r="CN27" s="652"/>
      <c r="CO27" s="652"/>
      <c r="CP27" s="652"/>
      <c r="CQ27" s="653"/>
      <c r="CR27" s="618">
        <v>3198404</v>
      </c>
      <c r="CS27" s="637"/>
      <c r="CT27" s="637"/>
      <c r="CU27" s="637"/>
      <c r="CV27" s="637"/>
      <c r="CW27" s="637"/>
      <c r="CX27" s="637"/>
      <c r="CY27" s="638"/>
      <c r="CZ27" s="621">
        <v>9.5</v>
      </c>
      <c r="DA27" s="639"/>
      <c r="DB27" s="639"/>
      <c r="DC27" s="640"/>
      <c r="DD27" s="624">
        <v>971435</v>
      </c>
      <c r="DE27" s="637"/>
      <c r="DF27" s="637"/>
      <c r="DG27" s="637"/>
      <c r="DH27" s="637"/>
      <c r="DI27" s="637"/>
      <c r="DJ27" s="637"/>
      <c r="DK27" s="638"/>
      <c r="DL27" s="624">
        <v>914310</v>
      </c>
      <c r="DM27" s="637"/>
      <c r="DN27" s="637"/>
      <c r="DO27" s="637"/>
      <c r="DP27" s="637"/>
      <c r="DQ27" s="637"/>
      <c r="DR27" s="637"/>
      <c r="DS27" s="637"/>
      <c r="DT27" s="637"/>
      <c r="DU27" s="637"/>
      <c r="DV27" s="638"/>
      <c r="DW27" s="641">
        <v>10.4</v>
      </c>
      <c r="DX27" s="642"/>
      <c r="DY27" s="642"/>
      <c r="DZ27" s="642"/>
      <c r="EA27" s="642"/>
      <c r="EB27" s="642"/>
      <c r="EC27" s="643"/>
    </row>
    <row r="28" spans="2:133" ht="11.25" customHeight="1" x14ac:dyDescent="0.15">
      <c r="B28" s="615" t="s">
        <v>280</v>
      </c>
      <c r="C28" s="616"/>
      <c r="D28" s="616"/>
      <c r="E28" s="616"/>
      <c r="F28" s="616"/>
      <c r="G28" s="616"/>
      <c r="H28" s="616"/>
      <c r="I28" s="616"/>
      <c r="J28" s="616"/>
      <c r="K28" s="616"/>
      <c r="L28" s="616"/>
      <c r="M28" s="616"/>
      <c r="N28" s="616"/>
      <c r="O28" s="616"/>
      <c r="P28" s="616"/>
      <c r="Q28" s="617"/>
      <c r="R28" s="618">
        <v>263241</v>
      </c>
      <c r="S28" s="619"/>
      <c r="T28" s="619"/>
      <c r="U28" s="619"/>
      <c r="V28" s="619"/>
      <c r="W28" s="619"/>
      <c r="X28" s="619"/>
      <c r="Y28" s="620"/>
      <c r="Z28" s="671">
        <v>0.6</v>
      </c>
      <c r="AA28" s="671"/>
      <c r="AB28" s="671"/>
      <c r="AC28" s="671"/>
      <c r="AD28" s="672">
        <v>34131</v>
      </c>
      <c r="AE28" s="672"/>
      <c r="AF28" s="672"/>
      <c r="AG28" s="672"/>
      <c r="AH28" s="672"/>
      <c r="AI28" s="672"/>
      <c r="AJ28" s="672"/>
      <c r="AK28" s="672"/>
      <c r="AL28" s="641">
        <v>0.4</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281</v>
      </c>
      <c r="CE28" s="652"/>
      <c r="CF28" s="652"/>
      <c r="CG28" s="652"/>
      <c r="CH28" s="652"/>
      <c r="CI28" s="652"/>
      <c r="CJ28" s="652"/>
      <c r="CK28" s="652"/>
      <c r="CL28" s="652"/>
      <c r="CM28" s="652"/>
      <c r="CN28" s="652"/>
      <c r="CO28" s="652"/>
      <c r="CP28" s="652"/>
      <c r="CQ28" s="653"/>
      <c r="CR28" s="618">
        <v>1005994</v>
      </c>
      <c r="CS28" s="619"/>
      <c r="CT28" s="619"/>
      <c r="CU28" s="619"/>
      <c r="CV28" s="619"/>
      <c r="CW28" s="619"/>
      <c r="CX28" s="619"/>
      <c r="CY28" s="620"/>
      <c r="CZ28" s="621">
        <v>3</v>
      </c>
      <c r="DA28" s="639"/>
      <c r="DB28" s="639"/>
      <c r="DC28" s="640"/>
      <c r="DD28" s="624">
        <v>968833</v>
      </c>
      <c r="DE28" s="619"/>
      <c r="DF28" s="619"/>
      <c r="DG28" s="619"/>
      <c r="DH28" s="619"/>
      <c r="DI28" s="619"/>
      <c r="DJ28" s="619"/>
      <c r="DK28" s="620"/>
      <c r="DL28" s="624">
        <v>968833</v>
      </c>
      <c r="DM28" s="619"/>
      <c r="DN28" s="619"/>
      <c r="DO28" s="619"/>
      <c r="DP28" s="619"/>
      <c r="DQ28" s="619"/>
      <c r="DR28" s="619"/>
      <c r="DS28" s="619"/>
      <c r="DT28" s="619"/>
      <c r="DU28" s="619"/>
      <c r="DV28" s="620"/>
      <c r="DW28" s="641">
        <v>11</v>
      </c>
      <c r="DX28" s="642"/>
      <c r="DY28" s="642"/>
      <c r="DZ28" s="642"/>
      <c r="EA28" s="642"/>
      <c r="EB28" s="642"/>
      <c r="EC28" s="643"/>
    </row>
    <row r="29" spans="2:133" ht="11.25" customHeight="1" x14ac:dyDescent="0.15">
      <c r="B29" s="615" t="s">
        <v>282</v>
      </c>
      <c r="C29" s="616"/>
      <c r="D29" s="616"/>
      <c r="E29" s="616"/>
      <c r="F29" s="616"/>
      <c r="G29" s="616"/>
      <c r="H29" s="616"/>
      <c r="I29" s="616"/>
      <c r="J29" s="616"/>
      <c r="K29" s="616"/>
      <c r="L29" s="616"/>
      <c r="M29" s="616"/>
      <c r="N29" s="616"/>
      <c r="O29" s="616"/>
      <c r="P29" s="616"/>
      <c r="Q29" s="617"/>
      <c r="R29" s="618">
        <v>68083</v>
      </c>
      <c r="S29" s="619"/>
      <c r="T29" s="619"/>
      <c r="U29" s="619"/>
      <c r="V29" s="619"/>
      <c r="W29" s="619"/>
      <c r="X29" s="619"/>
      <c r="Y29" s="620"/>
      <c r="Z29" s="671">
        <v>0.2</v>
      </c>
      <c r="AA29" s="671"/>
      <c r="AB29" s="671"/>
      <c r="AC29" s="671"/>
      <c r="AD29" s="672" t="s">
        <v>108</v>
      </c>
      <c r="AE29" s="672"/>
      <c r="AF29" s="672"/>
      <c r="AG29" s="672"/>
      <c r="AH29" s="672"/>
      <c r="AI29" s="672"/>
      <c r="AJ29" s="672"/>
      <c r="AK29" s="672"/>
      <c r="AL29" s="641" t="s">
        <v>108</v>
      </c>
      <c r="AM29" s="673"/>
      <c r="AN29" s="673"/>
      <c r="AO29" s="674"/>
      <c r="AP29" s="678" t="s">
        <v>201</v>
      </c>
      <c r="AQ29" s="679"/>
      <c r="AR29" s="679"/>
      <c r="AS29" s="679"/>
      <c r="AT29" s="679"/>
      <c r="AU29" s="679"/>
      <c r="AV29" s="679"/>
      <c r="AW29" s="679"/>
      <c r="AX29" s="679"/>
      <c r="AY29" s="679"/>
      <c r="AZ29" s="679"/>
      <c r="BA29" s="679"/>
      <c r="BB29" s="679"/>
      <c r="BC29" s="679"/>
      <c r="BD29" s="679"/>
      <c r="BE29" s="679"/>
      <c r="BF29" s="680"/>
      <c r="BG29" s="678" t="s">
        <v>283</v>
      </c>
      <c r="BH29" s="694"/>
      <c r="BI29" s="694"/>
      <c r="BJ29" s="694"/>
      <c r="BK29" s="694"/>
      <c r="BL29" s="694"/>
      <c r="BM29" s="694"/>
      <c r="BN29" s="694"/>
      <c r="BO29" s="694"/>
      <c r="BP29" s="694"/>
      <c r="BQ29" s="695"/>
      <c r="BR29" s="678" t="s">
        <v>284</v>
      </c>
      <c r="BS29" s="694"/>
      <c r="BT29" s="694"/>
      <c r="BU29" s="694"/>
      <c r="BV29" s="694"/>
      <c r="BW29" s="694"/>
      <c r="BX29" s="694"/>
      <c r="BY29" s="694"/>
      <c r="BZ29" s="694"/>
      <c r="CA29" s="694"/>
      <c r="CB29" s="695"/>
      <c r="CD29" s="688" t="s">
        <v>285</v>
      </c>
      <c r="CE29" s="689"/>
      <c r="CF29" s="655" t="s">
        <v>286</v>
      </c>
      <c r="CG29" s="652"/>
      <c r="CH29" s="652"/>
      <c r="CI29" s="652"/>
      <c r="CJ29" s="652"/>
      <c r="CK29" s="652"/>
      <c r="CL29" s="652"/>
      <c r="CM29" s="652"/>
      <c r="CN29" s="652"/>
      <c r="CO29" s="652"/>
      <c r="CP29" s="652"/>
      <c r="CQ29" s="653"/>
      <c r="CR29" s="618">
        <v>1005994</v>
      </c>
      <c r="CS29" s="637"/>
      <c r="CT29" s="637"/>
      <c r="CU29" s="637"/>
      <c r="CV29" s="637"/>
      <c r="CW29" s="637"/>
      <c r="CX29" s="637"/>
      <c r="CY29" s="638"/>
      <c r="CZ29" s="621">
        <v>3</v>
      </c>
      <c r="DA29" s="639"/>
      <c r="DB29" s="639"/>
      <c r="DC29" s="640"/>
      <c r="DD29" s="624">
        <v>968833</v>
      </c>
      <c r="DE29" s="637"/>
      <c r="DF29" s="637"/>
      <c r="DG29" s="637"/>
      <c r="DH29" s="637"/>
      <c r="DI29" s="637"/>
      <c r="DJ29" s="637"/>
      <c r="DK29" s="638"/>
      <c r="DL29" s="624">
        <v>968833</v>
      </c>
      <c r="DM29" s="637"/>
      <c r="DN29" s="637"/>
      <c r="DO29" s="637"/>
      <c r="DP29" s="637"/>
      <c r="DQ29" s="637"/>
      <c r="DR29" s="637"/>
      <c r="DS29" s="637"/>
      <c r="DT29" s="637"/>
      <c r="DU29" s="637"/>
      <c r="DV29" s="638"/>
      <c r="DW29" s="641">
        <v>11</v>
      </c>
      <c r="DX29" s="642"/>
      <c r="DY29" s="642"/>
      <c r="DZ29" s="642"/>
      <c r="EA29" s="642"/>
      <c r="EB29" s="642"/>
      <c r="EC29" s="643"/>
    </row>
    <row r="30" spans="2:133" ht="11.25" customHeight="1" x14ac:dyDescent="0.15">
      <c r="B30" s="615" t="s">
        <v>287</v>
      </c>
      <c r="C30" s="616"/>
      <c r="D30" s="616"/>
      <c r="E30" s="616"/>
      <c r="F30" s="616"/>
      <c r="G30" s="616"/>
      <c r="H30" s="616"/>
      <c r="I30" s="616"/>
      <c r="J30" s="616"/>
      <c r="K30" s="616"/>
      <c r="L30" s="616"/>
      <c r="M30" s="616"/>
      <c r="N30" s="616"/>
      <c r="O30" s="616"/>
      <c r="P30" s="616"/>
      <c r="Q30" s="617"/>
      <c r="R30" s="618">
        <v>18334847</v>
      </c>
      <c r="S30" s="619"/>
      <c r="T30" s="619"/>
      <c r="U30" s="619"/>
      <c r="V30" s="619"/>
      <c r="W30" s="619"/>
      <c r="X30" s="619"/>
      <c r="Y30" s="620"/>
      <c r="Z30" s="671">
        <v>42.4</v>
      </c>
      <c r="AA30" s="671"/>
      <c r="AB30" s="671"/>
      <c r="AC30" s="671"/>
      <c r="AD30" s="672" t="s">
        <v>108</v>
      </c>
      <c r="AE30" s="672"/>
      <c r="AF30" s="672"/>
      <c r="AG30" s="672"/>
      <c r="AH30" s="672"/>
      <c r="AI30" s="672"/>
      <c r="AJ30" s="672"/>
      <c r="AK30" s="672"/>
      <c r="AL30" s="641" t="s">
        <v>108</v>
      </c>
      <c r="AM30" s="673"/>
      <c r="AN30" s="673"/>
      <c r="AO30" s="674"/>
      <c r="AP30" s="696" t="s">
        <v>288</v>
      </c>
      <c r="AQ30" s="697"/>
      <c r="AR30" s="697"/>
      <c r="AS30" s="697"/>
      <c r="AT30" s="702" t="s">
        <v>289</v>
      </c>
      <c r="AU30" s="182"/>
      <c r="AV30" s="182"/>
      <c r="AW30" s="182"/>
      <c r="AX30" s="705" t="s">
        <v>167</v>
      </c>
      <c r="AY30" s="706"/>
      <c r="AZ30" s="706"/>
      <c r="BA30" s="706"/>
      <c r="BB30" s="706"/>
      <c r="BC30" s="706"/>
      <c r="BD30" s="706"/>
      <c r="BE30" s="706"/>
      <c r="BF30" s="707"/>
      <c r="BG30" s="684">
        <v>99.5</v>
      </c>
      <c r="BH30" s="685"/>
      <c r="BI30" s="685"/>
      <c r="BJ30" s="685"/>
      <c r="BK30" s="685"/>
      <c r="BL30" s="685"/>
      <c r="BM30" s="686">
        <v>97.2</v>
      </c>
      <c r="BN30" s="685"/>
      <c r="BO30" s="685"/>
      <c r="BP30" s="685"/>
      <c r="BQ30" s="687"/>
      <c r="BR30" s="684">
        <v>99.3</v>
      </c>
      <c r="BS30" s="685"/>
      <c r="BT30" s="685"/>
      <c r="BU30" s="685"/>
      <c r="BV30" s="685"/>
      <c r="BW30" s="685"/>
      <c r="BX30" s="686">
        <v>96.8</v>
      </c>
      <c r="BY30" s="685"/>
      <c r="BZ30" s="685"/>
      <c r="CA30" s="685"/>
      <c r="CB30" s="687"/>
      <c r="CD30" s="690"/>
      <c r="CE30" s="691"/>
      <c r="CF30" s="655" t="s">
        <v>290</v>
      </c>
      <c r="CG30" s="652"/>
      <c r="CH30" s="652"/>
      <c r="CI30" s="652"/>
      <c r="CJ30" s="652"/>
      <c r="CK30" s="652"/>
      <c r="CL30" s="652"/>
      <c r="CM30" s="652"/>
      <c r="CN30" s="652"/>
      <c r="CO30" s="652"/>
      <c r="CP30" s="652"/>
      <c r="CQ30" s="653"/>
      <c r="CR30" s="618">
        <v>886797</v>
      </c>
      <c r="CS30" s="619"/>
      <c r="CT30" s="619"/>
      <c r="CU30" s="619"/>
      <c r="CV30" s="619"/>
      <c r="CW30" s="619"/>
      <c r="CX30" s="619"/>
      <c r="CY30" s="620"/>
      <c r="CZ30" s="621">
        <v>2.6</v>
      </c>
      <c r="DA30" s="639"/>
      <c r="DB30" s="639"/>
      <c r="DC30" s="640"/>
      <c r="DD30" s="624">
        <v>861024</v>
      </c>
      <c r="DE30" s="619"/>
      <c r="DF30" s="619"/>
      <c r="DG30" s="619"/>
      <c r="DH30" s="619"/>
      <c r="DI30" s="619"/>
      <c r="DJ30" s="619"/>
      <c r="DK30" s="620"/>
      <c r="DL30" s="624">
        <v>861024</v>
      </c>
      <c r="DM30" s="619"/>
      <c r="DN30" s="619"/>
      <c r="DO30" s="619"/>
      <c r="DP30" s="619"/>
      <c r="DQ30" s="619"/>
      <c r="DR30" s="619"/>
      <c r="DS30" s="619"/>
      <c r="DT30" s="619"/>
      <c r="DU30" s="619"/>
      <c r="DV30" s="620"/>
      <c r="DW30" s="641">
        <v>9.8000000000000007</v>
      </c>
      <c r="DX30" s="642"/>
      <c r="DY30" s="642"/>
      <c r="DZ30" s="642"/>
      <c r="EA30" s="642"/>
      <c r="EB30" s="642"/>
      <c r="EC30" s="643"/>
    </row>
    <row r="31" spans="2:133" ht="11.25" customHeight="1" x14ac:dyDescent="0.15">
      <c r="B31" s="615" t="s">
        <v>291</v>
      </c>
      <c r="C31" s="616"/>
      <c r="D31" s="616"/>
      <c r="E31" s="616"/>
      <c r="F31" s="616"/>
      <c r="G31" s="616"/>
      <c r="H31" s="616"/>
      <c r="I31" s="616"/>
      <c r="J31" s="616"/>
      <c r="K31" s="616"/>
      <c r="L31" s="616"/>
      <c r="M31" s="616"/>
      <c r="N31" s="616"/>
      <c r="O31" s="616"/>
      <c r="P31" s="616"/>
      <c r="Q31" s="617"/>
      <c r="R31" s="618">
        <v>1794803</v>
      </c>
      <c r="S31" s="619"/>
      <c r="T31" s="619"/>
      <c r="U31" s="619"/>
      <c r="V31" s="619"/>
      <c r="W31" s="619"/>
      <c r="X31" s="619"/>
      <c r="Y31" s="620"/>
      <c r="Z31" s="671">
        <v>4.0999999999999996</v>
      </c>
      <c r="AA31" s="671"/>
      <c r="AB31" s="671"/>
      <c r="AC31" s="671"/>
      <c r="AD31" s="672" t="s">
        <v>108</v>
      </c>
      <c r="AE31" s="672"/>
      <c r="AF31" s="672"/>
      <c r="AG31" s="672"/>
      <c r="AH31" s="672"/>
      <c r="AI31" s="672"/>
      <c r="AJ31" s="672"/>
      <c r="AK31" s="672"/>
      <c r="AL31" s="641" t="s">
        <v>108</v>
      </c>
      <c r="AM31" s="673"/>
      <c r="AN31" s="673"/>
      <c r="AO31" s="674"/>
      <c r="AP31" s="698"/>
      <c r="AQ31" s="699"/>
      <c r="AR31" s="699"/>
      <c r="AS31" s="699"/>
      <c r="AT31" s="703"/>
      <c r="AU31" s="181" t="s">
        <v>292</v>
      </c>
      <c r="AV31" s="181"/>
      <c r="AW31" s="181"/>
      <c r="AX31" s="615" t="s">
        <v>293</v>
      </c>
      <c r="AY31" s="616"/>
      <c r="AZ31" s="616"/>
      <c r="BA31" s="616"/>
      <c r="BB31" s="616"/>
      <c r="BC31" s="616"/>
      <c r="BD31" s="616"/>
      <c r="BE31" s="616"/>
      <c r="BF31" s="617"/>
      <c r="BG31" s="682">
        <v>99.4</v>
      </c>
      <c r="BH31" s="637"/>
      <c r="BI31" s="637"/>
      <c r="BJ31" s="637"/>
      <c r="BK31" s="637"/>
      <c r="BL31" s="637"/>
      <c r="BM31" s="673">
        <v>97</v>
      </c>
      <c r="BN31" s="683"/>
      <c r="BO31" s="683"/>
      <c r="BP31" s="683"/>
      <c r="BQ31" s="647"/>
      <c r="BR31" s="682">
        <v>99.3</v>
      </c>
      <c r="BS31" s="637"/>
      <c r="BT31" s="637"/>
      <c r="BU31" s="637"/>
      <c r="BV31" s="637"/>
      <c r="BW31" s="637"/>
      <c r="BX31" s="673">
        <v>96.7</v>
      </c>
      <c r="BY31" s="683"/>
      <c r="BZ31" s="683"/>
      <c r="CA31" s="683"/>
      <c r="CB31" s="647"/>
      <c r="CD31" s="690"/>
      <c r="CE31" s="691"/>
      <c r="CF31" s="655" t="s">
        <v>294</v>
      </c>
      <c r="CG31" s="652"/>
      <c r="CH31" s="652"/>
      <c r="CI31" s="652"/>
      <c r="CJ31" s="652"/>
      <c r="CK31" s="652"/>
      <c r="CL31" s="652"/>
      <c r="CM31" s="652"/>
      <c r="CN31" s="652"/>
      <c r="CO31" s="652"/>
      <c r="CP31" s="652"/>
      <c r="CQ31" s="653"/>
      <c r="CR31" s="618">
        <v>119197</v>
      </c>
      <c r="CS31" s="637"/>
      <c r="CT31" s="637"/>
      <c r="CU31" s="637"/>
      <c r="CV31" s="637"/>
      <c r="CW31" s="637"/>
      <c r="CX31" s="637"/>
      <c r="CY31" s="638"/>
      <c r="CZ31" s="621">
        <v>0.4</v>
      </c>
      <c r="DA31" s="639"/>
      <c r="DB31" s="639"/>
      <c r="DC31" s="640"/>
      <c r="DD31" s="624">
        <v>107809</v>
      </c>
      <c r="DE31" s="637"/>
      <c r="DF31" s="637"/>
      <c r="DG31" s="637"/>
      <c r="DH31" s="637"/>
      <c r="DI31" s="637"/>
      <c r="DJ31" s="637"/>
      <c r="DK31" s="638"/>
      <c r="DL31" s="624">
        <v>107809</v>
      </c>
      <c r="DM31" s="637"/>
      <c r="DN31" s="637"/>
      <c r="DO31" s="637"/>
      <c r="DP31" s="637"/>
      <c r="DQ31" s="637"/>
      <c r="DR31" s="637"/>
      <c r="DS31" s="637"/>
      <c r="DT31" s="637"/>
      <c r="DU31" s="637"/>
      <c r="DV31" s="638"/>
      <c r="DW31" s="641">
        <v>1.2</v>
      </c>
      <c r="DX31" s="642"/>
      <c r="DY31" s="642"/>
      <c r="DZ31" s="642"/>
      <c r="EA31" s="642"/>
      <c r="EB31" s="642"/>
      <c r="EC31" s="643"/>
    </row>
    <row r="32" spans="2:133" ht="11.25" customHeight="1" x14ac:dyDescent="0.15">
      <c r="B32" s="615" t="s">
        <v>295</v>
      </c>
      <c r="C32" s="616"/>
      <c r="D32" s="616"/>
      <c r="E32" s="616"/>
      <c r="F32" s="616"/>
      <c r="G32" s="616"/>
      <c r="H32" s="616"/>
      <c r="I32" s="616"/>
      <c r="J32" s="616"/>
      <c r="K32" s="616"/>
      <c r="L32" s="616"/>
      <c r="M32" s="616"/>
      <c r="N32" s="616"/>
      <c r="O32" s="616"/>
      <c r="P32" s="616"/>
      <c r="Q32" s="617"/>
      <c r="R32" s="618">
        <v>538126</v>
      </c>
      <c r="S32" s="619"/>
      <c r="T32" s="619"/>
      <c r="U32" s="619"/>
      <c r="V32" s="619"/>
      <c r="W32" s="619"/>
      <c r="X32" s="619"/>
      <c r="Y32" s="620"/>
      <c r="Z32" s="671">
        <v>1.2</v>
      </c>
      <c r="AA32" s="671"/>
      <c r="AB32" s="671"/>
      <c r="AC32" s="671"/>
      <c r="AD32" s="672">
        <v>3584</v>
      </c>
      <c r="AE32" s="672"/>
      <c r="AF32" s="672"/>
      <c r="AG32" s="672"/>
      <c r="AH32" s="672"/>
      <c r="AI32" s="672"/>
      <c r="AJ32" s="672"/>
      <c r="AK32" s="672"/>
      <c r="AL32" s="641">
        <v>0</v>
      </c>
      <c r="AM32" s="673"/>
      <c r="AN32" s="673"/>
      <c r="AO32" s="674"/>
      <c r="AP32" s="700"/>
      <c r="AQ32" s="701"/>
      <c r="AR32" s="701"/>
      <c r="AS32" s="701"/>
      <c r="AT32" s="704"/>
      <c r="AU32" s="183"/>
      <c r="AV32" s="183"/>
      <c r="AW32" s="183"/>
      <c r="AX32" s="599" t="s">
        <v>296</v>
      </c>
      <c r="AY32" s="600"/>
      <c r="AZ32" s="600"/>
      <c r="BA32" s="600"/>
      <c r="BB32" s="600"/>
      <c r="BC32" s="600"/>
      <c r="BD32" s="600"/>
      <c r="BE32" s="600"/>
      <c r="BF32" s="601"/>
      <c r="BG32" s="681">
        <v>99.5</v>
      </c>
      <c r="BH32" s="603"/>
      <c r="BI32" s="603"/>
      <c r="BJ32" s="603"/>
      <c r="BK32" s="603"/>
      <c r="BL32" s="603"/>
      <c r="BM32" s="666">
        <v>97.2</v>
      </c>
      <c r="BN32" s="603"/>
      <c r="BO32" s="603"/>
      <c r="BP32" s="603"/>
      <c r="BQ32" s="660"/>
      <c r="BR32" s="681">
        <v>99.3</v>
      </c>
      <c r="BS32" s="603"/>
      <c r="BT32" s="603"/>
      <c r="BU32" s="603"/>
      <c r="BV32" s="603"/>
      <c r="BW32" s="603"/>
      <c r="BX32" s="666">
        <v>96.7</v>
      </c>
      <c r="BY32" s="603"/>
      <c r="BZ32" s="603"/>
      <c r="CA32" s="603"/>
      <c r="CB32" s="660"/>
      <c r="CD32" s="692"/>
      <c r="CE32" s="693"/>
      <c r="CF32" s="655" t="s">
        <v>297</v>
      </c>
      <c r="CG32" s="652"/>
      <c r="CH32" s="652"/>
      <c r="CI32" s="652"/>
      <c r="CJ32" s="652"/>
      <c r="CK32" s="652"/>
      <c r="CL32" s="652"/>
      <c r="CM32" s="652"/>
      <c r="CN32" s="652"/>
      <c r="CO32" s="652"/>
      <c r="CP32" s="652"/>
      <c r="CQ32" s="653"/>
      <c r="CR32" s="618" t="s">
        <v>108</v>
      </c>
      <c r="CS32" s="619"/>
      <c r="CT32" s="619"/>
      <c r="CU32" s="619"/>
      <c r="CV32" s="619"/>
      <c r="CW32" s="619"/>
      <c r="CX32" s="619"/>
      <c r="CY32" s="620"/>
      <c r="CZ32" s="621" t="s">
        <v>108</v>
      </c>
      <c r="DA32" s="639"/>
      <c r="DB32" s="639"/>
      <c r="DC32" s="640"/>
      <c r="DD32" s="624" t="s">
        <v>108</v>
      </c>
      <c r="DE32" s="619"/>
      <c r="DF32" s="619"/>
      <c r="DG32" s="619"/>
      <c r="DH32" s="619"/>
      <c r="DI32" s="619"/>
      <c r="DJ32" s="619"/>
      <c r="DK32" s="620"/>
      <c r="DL32" s="624" t="s">
        <v>108</v>
      </c>
      <c r="DM32" s="619"/>
      <c r="DN32" s="619"/>
      <c r="DO32" s="619"/>
      <c r="DP32" s="619"/>
      <c r="DQ32" s="619"/>
      <c r="DR32" s="619"/>
      <c r="DS32" s="619"/>
      <c r="DT32" s="619"/>
      <c r="DU32" s="619"/>
      <c r="DV32" s="620"/>
      <c r="DW32" s="641" t="s">
        <v>108</v>
      </c>
      <c r="DX32" s="642"/>
      <c r="DY32" s="642"/>
      <c r="DZ32" s="642"/>
      <c r="EA32" s="642"/>
      <c r="EB32" s="642"/>
      <c r="EC32" s="643"/>
    </row>
    <row r="33" spans="2:133" ht="11.25" customHeight="1" x14ac:dyDescent="0.15">
      <c r="B33" s="615" t="s">
        <v>298</v>
      </c>
      <c r="C33" s="616"/>
      <c r="D33" s="616"/>
      <c r="E33" s="616"/>
      <c r="F33" s="616"/>
      <c r="G33" s="616"/>
      <c r="H33" s="616"/>
      <c r="I33" s="616"/>
      <c r="J33" s="616"/>
      <c r="K33" s="616"/>
      <c r="L33" s="616"/>
      <c r="M33" s="616"/>
      <c r="N33" s="616"/>
      <c r="O33" s="616"/>
      <c r="P33" s="616"/>
      <c r="Q33" s="617"/>
      <c r="R33" s="618">
        <v>813100</v>
      </c>
      <c r="S33" s="619"/>
      <c r="T33" s="619"/>
      <c r="U33" s="619"/>
      <c r="V33" s="619"/>
      <c r="W33" s="619"/>
      <c r="X33" s="619"/>
      <c r="Y33" s="620"/>
      <c r="Z33" s="671">
        <v>1.9</v>
      </c>
      <c r="AA33" s="671"/>
      <c r="AB33" s="671"/>
      <c r="AC33" s="671"/>
      <c r="AD33" s="672" t="s">
        <v>108</v>
      </c>
      <c r="AE33" s="672"/>
      <c r="AF33" s="672"/>
      <c r="AG33" s="672"/>
      <c r="AH33" s="672"/>
      <c r="AI33" s="672"/>
      <c r="AJ33" s="672"/>
      <c r="AK33" s="672"/>
      <c r="AL33" s="641" t="s">
        <v>108</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299</v>
      </c>
      <c r="CE33" s="652"/>
      <c r="CF33" s="652"/>
      <c r="CG33" s="652"/>
      <c r="CH33" s="652"/>
      <c r="CI33" s="652"/>
      <c r="CJ33" s="652"/>
      <c r="CK33" s="652"/>
      <c r="CL33" s="652"/>
      <c r="CM33" s="652"/>
      <c r="CN33" s="652"/>
      <c r="CO33" s="652"/>
      <c r="CP33" s="652"/>
      <c r="CQ33" s="653"/>
      <c r="CR33" s="618">
        <v>18709351</v>
      </c>
      <c r="CS33" s="637"/>
      <c r="CT33" s="637"/>
      <c r="CU33" s="637"/>
      <c r="CV33" s="637"/>
      <c r="CW33" s="637"/>
      <c r="CX33" s="637"/>
      <c r="CY33" s="638"/>
      <c r="CZ33" s="621">
        <v>55.5</v>
      </c>
      <c r="DA33" s="639"/>
      <c r="DB33" s="639"/>
      <c r="DC33" s="640"/>
      <c r="DD33" s="624">
        <v>9725916</v>
      </c>
      <c r="DE33" s="637"/>
      <c r="DF33" s="637"/>
      <c r="DG33" s="637"/>
      <c r="DH33" s="637"/>
      <c r="DI33" s="637"/>
      <c r="DJ33" s="637"/>
      <c r="DK33" s="638"/>
      <c r="DL33" s="624">
        <v>3911898</v>
      </c>
      <c r="DM33" s="637"/>
      <c r="DN33" s="637"/>
      <c r="DO33" s="637"/>
      <c r="DP33" s="637"/>
      <c r="DQ33" s="637"/>
      <c r="DR33" s="637"/>
      <c r="DS33" s="637"/>
      <c r="DT33" s="637"/>
      <c r="DU33" s="637"/>
      <c r="DV33" s="638"/>
      <c r="DW33" s="641">
        <v>44.5</v>
      </c>
      <c r="DX33" s="642"/>
      <c r="DY33" s="642"/>
      <c r="DZ33" s="642"/>
      <c r="EA33" s="642"/>
      <c r="EB33" s="642"/>
      <c r="EC33" s="643"/>
    </row>
    <row r="34" spans="2:133" ht="11.25" customHeight="1" x14ac:dyDescent="0.15">
      <c r="B34" s="615" t="s">
        <v>300</v>
      </c>
      <c r="C34" s="616"/>
      <c r="D34" s="616"/>
      <c r="E34" s="616"/>
      <c r="F34" s="616"/>
      <c r="G34" s="616"/>
      <c r="H34" s="616"/>
      <c r="I34" s="616"/>
      <c r="J34" s="616"/>
      <c r="K34" s="616"/>
      <c r="L34" s="616"/>
      <c r="M34" s="616"/>
      <c r="N34" s="616"/>
      <c r="O34" s="616"/>
      <c r="P34" s="616"/>
      <c r="Q34" s="617"/>
      <c r="R34" s="618" t="s">
        <v>108</v>
      </c>
      <c r="S34" s="619"/>
      <c r="T34" s="619"/>
      <c r="U34" s="619"/>
      <c r="V34" s="619"/>
      <c r="W34" s="619"/>
      <c r="X34" s="619"/>
      <c r="Y34" s="620"/>
      <c r="Z34" s="671" t="s">
        <v>108</v>
      </c>
      <c r="AA34" s="671"/>
      <c r="AB34" s="671"/>
      <c r="AC34" s="671"/>
      <c r="AD34" s="672" t="s">
        <v>108</v>
      </c>
      <c r="AE34" s="672"/>
      <c r="AF34" s="672"/>
      <c r="AG34" s="672"/>
      <c r="AH34" s="672"/>
      <c r="AI34" s="672"/>
      <c r="AJ34" s="672"/>
      <c r="AK34" s="672"/>
      <c r="AL34" s="641" t="s">
        <v>108</v>
      </c>
      <c r="AM34" s="673"/>
      <c r="AN34" s="673"/>
      <c r="AO34" s="674"/>
      <c r="AP34" s="186"/>
      <c r="AQ34" s="678" t="s">
        <v>301</v>
      </c>
      <c r="AR34" s="679"/>
      <c r="AS34" s="679"/>
      <c r="AT34" s="679"/>
      <c r="AU34" s="679"/>
      <c r="AV34" s="679"/>
      <c r="AW34" s="679"/>
      <c r="AX34" s="679"/>
      <c r="AY34" s="679"/>
      <c r="AZ34" s="679"/>
      <c r="BA34" s="679"/>
      <c r="BB34" s="679"/>
      <c r="BC34" s="679"/>
      <c r="BD34" s="679"/>
      <c r="BE34" s="679"/>
      <c r="BF34" s="680"/>
      <c r="BG34" s="678" t="s">
        <v>302</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303</v>
      </c>
      <c r="CE34" s="652"/>
      <c r="CF34" s="652"/>
      <c r="CG34" s="652"/>
      <c r="CH34" s="652"/>
      <c r="CI34" s="652"/>
      <c r="CJ34" s="652"/>
      <c r="CK34" s="652"/>
      <c r="CL34" s="652"/>
      <c r="CM34" s="652"/>
      <c r="CN34" s="652"/>
      <c r="CO34" s="652"/>
      <c r="CP34" s="652"/>
      <c r="CQ34" s="653"/>
      <c r="CR34" s="618">
        <v>2635289</v>
      </c>
      <c r="CS34" s="619"/>
      <c r="CT34" s="619"/>
      <c r="CU34" s="619"/>
      <c r="CV34" s="619"/>
      <c r="CW34" s="619"/>
      <c r="CX34" s="619"/>
      <c r="CY34" s="620"/>
      <c r="CZ34" s="621">
        <v>7.8</v>
      </c>
      <c r="DA34" s="639"/>
      <c r="DB34" s="639"/>
      <c r="DC34" s="640"/>
      <c r="DD34" s="624">
        <v>2066997</v>
      </c>
      <c r="DE34" s="619"/>
      <c r="DF34" s="619"/>
      <c r="DG34" s="619"/>
      <c r="DH34" s="619"/>
      <c r="DI34" s="619"/>
      <c r="DJ34" s="619"/>
      <c r="DK34" s="620"/>
      <c r="DL34" s="624">
        <v>1756149</v>
      </c>
      <c r="DM34" s="619"/>
      <c r="DN34" s="619"/>
      <c r="DO34" s="619"/>
      <c r="DP34" s="619"/>
      <c r="DQ34" s="619"/>
      <c r="DR34" s="619"/>
      <c r="DS34" s="619"/>
      <c r="DT34" s="619"/>
      <c r="DU34" s="619"/>
      <c r="DV34" s="620"/>
      <c r="DW34" s="641">
        <v>20</v>
      </c>
      <c r="DX34" s="642"/>
      <c r="DY34" s="642"/>
      <c r="DZ34" s="642"/>
      <c r="EA34" s="642"/>
      <c r="EB34" s="642"/>
      <c r="EC34" s="643"/>
    </row>
    <row r="35" spans="2:133" ht="11.25" customHeight="1" x14ac:dyDescent="0.15">
      <c r="B35" s="615" t="s">
        <v>304</v>
      </c>
      <c r="C35" s="616"/>
      <c r="D35" s="616"/>
      <c r="E35" s="616"/>
      <c r="F35" s="616"/>
      <c r="G35" s="616"/>
      <c r="H35" s="616"/>
      <c r="I35" s="616"/>
      <c r="J35" s="616"/>
      <c r="K35" s="616"/>
      <c r="L35" s="616"/>
      <c r="M35" s="616"/>
      <c r="N35" s="616"/>
      <c r="O35" s="616"/>
      <c r="P35" s="616"/>
      <c r="Q35" s="617"/>
      <c r="R35" s="618">
        <v>200000</v>
      </c>
      <c r="S35" s="619"/>
      <c r="T35" s="619"/>
      <c r="U35" s="619"/>
      <c r="V35" s="619"/>
      <c r="W35" s="619"/>
      <c r="X35" s="619"/>
      <c r="Y35" s="620"/>
      <c r="Z35" s="671">
        <v>0.5</v>
      </c>
      <c r="AA35" s="671"/>
      <c r="AB35" s="671"/>
      <c r="AC35" s="671"/>
      <c r="AD35" s="672" t="s">
        <v>108</v>
      </c>
      <c r="AE35" s="672"/>
      <c r="AF35" s="672"/>
      <c r="AG35" s="672"/>
      <c r="AH35" s="672"/>
      <c r="AI35" s="672"/>
      <c r="AJ35" s="672"/>
      <c r="AK35" s="672"/>
      <c r="AL35" s="641" t="s">
        <v>108</v>
      </c>
      <c r="AM35" s="673"/>
      <c r="AN35" s="673"/>
      <c r="AO35" s="674"/>
      <c r="AP35" s="186"/>
      <c r="AQ35" s="675" t="s">
        <v>305</v>
      </c>
      <c r="AR35" s="676"/>
      <c r="AS35" s="676"/>
      <c r="AT35" s="676"/>
      <c r="AU35" s="676"/>
      <c r="AV35" s="676"/>
      <c r="AW35" s="676"/>
      <c r="AX35" s="676"/>
      <c r="AY35" s="677"/>
      <c r="AZ35" s="668">
        <v>8490968</v>
      </c>
      <c r="BA35" s="669"/>
      <c r="BB35" s="669"/>
      <c r="BC35" s="669"/>
      <c r="BD35" s="669"/>
      <c r="BE35" s="669"/>
      <c r="BF35" s="670"/>
      <c r="BG35" s="675" t="s">
        <v>306</v>
      </c>
      <c r="BH35" s="676"/>
      <c r="BI35" s="676"/>
      <c r="BJ35" s="676"/>
      <c r="BK35" s="676"/>
      <c r="BL35" s="676"/>
      <c r="BM35" s="676"/>
      <c r="BN35" s="676"/>
      <c r="BO35" s="676"/>
      <c r="BP35" s="676"/>
      <c r="BQ35" s="676"/>
      <c r="BR35" s="676"/>
      <c r="BS35" s="676"/>
      <c r="BT35" s="676"/>
      <c r="BU35" s="677"/>
      <c r="BV35" s="668">
        <v>431579</v>
      </c>
      <c r="BW35" s="669"/>
      <c r="BX35" s="669"/>
      <c r="BY35" s="669"/>
      <c r="BZ35" s="669"/>
      <c r="CA35" s="669"/>
      <c r="CB35" s="670"/>
      <c r="CD35" s="655" t="s">
        <v>307</v>
      </c>
      <c r="CE35" s="652"/>
      <c r="CF35" s="652"/>
      <c r="CG35" s="652"/>
      <c r="CH35" s="652"/>
      <c r="CI35" s="652"/>
      <c r="CJ35" s="652"/>
      <c r="CK35" s="652"/>
      <c r="CL35" s="652"/>
      <c r="CM35" s="652"/>
      <c r="CN35" s="652"/>
      <c r="CO35" s="652"/>
      <c r="CP35" s="652"/>
      <c r="CQ35" s="653"/>
      <c r="CR35" s="618">
        <v>311667</v>
      </c>
      <c r="CS35" s="637"/>
      <c r="CT35" s="637"/>
      <c r="CU35" s="637"/>
      <c r="CV35" s="637"/>
      <c r="CW35" s="637"/>
      <c r="CX35" s="637"/>
      <c r="CY35" s="638"/>
      <c r="CZ35" s="621">
        <v>0.9</v>
      </c>
      <c r="DA35" s="639"/>
      <c r="DB35" s="639"/>
      <c r="DC35" s="640"/>
      <c r="DD35" s="624">
        <v>265210</v>
      </c>
      <c r="DE35" s="637"/>
      <c r="DF35" s="637"/>
      <c r="DG35" s="637"/>
      <c r="DH35" s="637"/>
      <c r="DI35" s="637"/>
      <c r="DJ35" s="637"/>
      <c r="DK35" s="638"/>
      <c r="DL35" s="624">
        <v>247948</v>
      </c>
      <c r="DM35" s="637"/>
      <c r="DN35" s="637"/>
      <c r="DO35" s="637"/>
      <c r="DP35" s="637"/>
      <c r="DQ35" s="637"/>
      <c r="DR35" s="637"/>
      <c r="DS35" s="637"/>
      <c r="DT35" s="637"/>
      <c r="DU35" s="637"/>
      <c r="DV35" s="638"/>
      <c r="DW35" s="641">
        <v>2.8</v>
      </c>
      <c r="DX35" s="642"/>
      <c r="DY35" s="642"/>
      <c r="DZ35" s="642"/>
      <c r="EA35" s="642"/>
      <c r="EB35" s="642"/>
      <c r="EC35" s="643"/>
    </row>
    <row r="36" spans="2:133" ht="11.25" customHeight="1" x14ac:dyDescent="0.15">
      <c r="B36" s="599" t="s">
        <v>308</v>
      </c>
      <c r="C36" s="600"/>
      <c r="D36" s="600"/>
      <c r="E36" s="600"/>
      <c r="F36" s="600"/>
      <c r="G36" s="600"/>
      <c r="H36" s="600"/>
      <c r="I36" s="600"/>
      <c r="J36" s="600"/>
      <c r="K36" s="600"/>
      <c r="L36" s="600"/>
      <c r="M36" s="600"/>
      <c r="N36" s="600"/>
      <c r="O36" s="600"/>
      <c r="P36" s="600"/>
      <c r="Q36" s="601"/>
      <c r="R36" s="602">
        <v>43284910</v>
      </c>
      <c r="S36" s="659"/>
      <c r="T36" s="659"/>
      <c r="U36" s="659"/>
      <c r="V36" s="659"/>
      <c r="W36" s="659"/>
      <c r="X36" s="659"/>
      <c r="Y36" s="662"/>
      <c r="Z36" s="663">
        <v>100</v>
      </c>
      <c r="AA36" s="663"/>
      <c r="AB36" s="663"/>
      <c r="AC36" s="663"/>
      <c r="AD36" s="664">
        <v>8585700</v>
      </c>
      <c r="AE36" s="664"/>
      <c r="AF36" s="664"/>
      <c r="AG36" s="664"/>
      <c r="AH36" s="664"/>
      <c r="AI36" s="664"/>
      <c r="AJ36" s="664"/>
      <c r="AK36" s="664"/>
      <c r="AL36" s="665">
        <v>100</v>
      </c>
      <c r="AM36" s="666"/>
      <c r="AN36" s="666"/>
      <c r="AO36" s="667"/>
      <c r="AQ36" s="644" t="s">
        <v>309</v>
      </c>
      <c r="AR36" s="645"/>
      <c r="AS36" s="645"/>
      <c r="AT36" s="645"/>
      <c r="AU36" s="645"/>
      <c r="AV36" s="645"/>
      <c r="AW36" s="645"/>
      <c r="AX36" s="645"/>
      <c r="AY36" s="646"/>
      <c r="AZ36" s="618">
        <v>7208738</v>
      </c>
      <c r="BA36" s="619"/>
      <c r="BB36" s="619"/>
      <c r="BC36" s="619"/>
      <c r="BD36" s="637"/>
      <c r="BE36" s="637"/>
      <c r="BF36" s="647"/>
      <c r="BG36" s="655" t="s">
        <v>310</v>
      </c>
      <c r="BH36" s="652"/>
      <c r="BI36" s="652"/>
      <c r="BJ36" s="652"/>
      <c r="BK36" s="652"/>
      <c r="BL36" s="652"/>
      <c r="BM36" s="652"/>
      <c r="BN36" s="652"/>
      <c r="BO36" s="652"/>
      <c r="BP36" s="652"/>
      <c r="BQ36" s="652"/>
      <c r="BR36" s="652"/>
      <c r="BS36" s="652"/>
      <c r="BT36" s="652"/>
      <c r="BU36" s="653"/>
      <c r="BV36" s="618">
        <v>584312</v>
      </c>
      <c r="BW36" s="619"/>
      <c r="BX36" s="619"/>
      <c r="BY36" s="619"/>
      <c r="BZ36" s="619"/>
      <c r="CA36" s="619"/>
      <c r="CB36" s="654"/>
      <c r="CD36" s="655" t="s">
        <v>311</v>
      </c>
      <c r="CE36" s="652"/>
      <c r="CF36" s="652"/>
      <c r="CG36" s="652"/>
      <c r="CH36" s="652"/>
      <c r="CI36" s="652"/>
      <c r="CJ36" s="652"/>
      <c r="CK36" s="652"/>
      <c r="CL36" s="652"/>
      <c r="CM36" s="652"/>
      <c r="CN36" s="652"/>
      <c r="CO36" s="652"/>
      <c r="CP36" s="652"/>
      <c r="CQ36" s="653"/>
      <c r="CR36" s="618">
        <v>3595129</v>
      </c>
      <c r="CS36" s="619"/>
      <c r="CT36" s="619"/>
      <c r="CU36" s="619"/>
      <c r="CV36" s="619"/>
      <c r="CW36" s="619"/>
      <c r="CX36" s="619"/>
      <c r="CY36" s="620"/>
      <c r="CZ36" s="621">
        <v>10.7</v>
      </c>
      <c r="DA36" s="639"/>
      <c r="DB36" s="639"/>
      <c r="DC36" s="640"/>
      <c r="DD36" s="624">
        <v>2653839</v>
      </c>
      <c r="DE36" s="619"/>
      <c r="DF36" s="619"/>
      <c r="DG36" s="619"/>
      <c r="DH36" s="619"/>
      <c r="DI36" s="619"/>
      <c r="DJ36" s="619"/>
      <c r="DK36" s="620"/>
      <c r="DL36" s="624">
        <v>867488</v>
      </c>
      <c r="DM36" s="619"/>
      <c r="DN36" s="619"/>
      <c r="DO36" s="619"/>
      <c r="DP36" s="619"/>
      <c r="DQ36" s="619"/>
      <c r="DR36" s="619"/>
      <c r="DS36" s="619"/>
      <c r="DT36" s="619"/>
      <c r="DU36" s="619"/>
      <c r="DV36" s="620"/>
      <c r="DW36" s="641">
        <v>9.9</v>
      </c>
      <c r="DX36" s="642"/>
      <c r="DY36" s="642"/>
      <c r="DZ36" s="642"/>
      <c r="EA36" s="642"/>
      <c r="EB36" s="642"/>
      <c r="EC36" s="643"/>
    </row>
    <row r="37" spans="2:133" ht="11.25" customHeight="1" x14ac:dyDescent="0.15">
      <c r="AQ37" s="644" t="s">
        <v>312</v>
      </c>
      <c r="AR37" s="645"/>
      <c r="AS37" s="645"/>
      <c r="AT37" s="645"/>
      <c r="AU37" s="645"/>
      <c r="AV37" s="645"/>
      <c r="AW37" s="645"/>
      <c r="AX37" s="645"/>
      <c r="AY37" s="646"/>
      <c r="AZ37" s="618">
        <v>52214</v>
      </c>
      <c r="BA37" s="619"/>
      <c r="BB37" s="619"/>
      <c r="BC37" s="619"/>
      <c r="BD37" s="637"/>
      <c r="BE37" s="637"/>
      <c r="BF37" s="647"/>
      <c r="BG37" s="655" t="s">
        <v>313</v>
      </c>
      <c r="BH37" s="652"/>
      <c r="BI37" s="652"/>
      <c r="BJ37" s="652"/>
      <c r="BK37" s="652"/>
      <c r="BL37" s="652"/>
      <c r="BM37" s="652"/>
      <c r="BN37" s="652"/>
      <c r="BO37" s="652"/>
      <c r="BP37" s="652"/>
      <c r="BQ37" s="652"/>
      <c r="BR37" s="652"/>
      <c r="BS37" s="652"/>
      <c r="BT37" s="652"/>
      <c r="BU37" s="653"/>
      <c r="BV37" s="618">
        <v>5684</v>
      </c>
      <c r="BW37" s="619"/>
      <c r="BX37" s="619"/>
      <c r="BY37" s="619"/>
      <c r="BZ37" s="619"/>
      <c r="CA37" s="619"/>
      <c r="CB37" s="654"/>
      <c r="CD37" s="655" t="s">
        <v>314</v>
      </c>
      <c r="CE37" s="652"/>
      <c r="CF37" s="652"/>
      <c r="CG37" s="652"/>
      <c r="CH37" s="652"/>
      <c r="CI37" s="652"/>
      <c r="CJ37" s="652"/>
      <c r="CK37" s="652"/>
      <c r="CL37" s="652"/>
      <c r="CM37" s="652"/>
      <c r="CN37" s="652"/>
      <c r="CO37" s="652"/>
      <c r="CP37" s="652"/>
      <c r="CQ37" s="653"/>
      <c r="CR37" s="618">
        <v>1888491</v>
      </c>
      <c r="CS37" s="637"/>
      <c r="CT37" s="637"/>
      <c r="CU37" s="637"/>
      <c r="CV37" s="637"/>
      <c r="CW37" s="637"/>
      <c r="CX37" s="637"/>
      <c r="CY37" s="638"/>
      <c r="CZ37" s="621">
        <v>5.6</v>
      </c>
      <c r="DA37" s="639"/>
      <c r="DB37" s="639"/>
      <c r="DC37" s="640"/>
      <c r="DD37" s="624">
        <v>1888491</v>
      </c>
      <c r="DE37" s="637"/>
      <c r="DF37" s="637"/>
      <c r="DG37" s="637"/>
      <c r="DH37" s="637"/>
      <c r="DI37" s="637"/>
      <c r="DJ37" s="637"/>
      <c r="DK37" s="638"/>
      <c r="DL37" s="624">
        <v>495756</v>
      </c>
      <c r="DM37" s="637"/>
      <c r="DN37" s="637"/>
      <c r="DO37" s="637"/>
      <c r="DP37" s="637"/>
      <c r="DQ37" s="637"/>
      <c r="DR37" s="637"/>
      <c r="DS37" s="637"/>
      <c r="DT37" s="637"/>
      <c r="DU37" s="637"/>
      <c r="DV37" s="638"/>
      <c r="DW37" s="641">
        <v>5.6</v>
      </c>
      <c r="DX37" s="642"/>
      <c r="DY37" s="642"/>
      <c r="DZ37" s="642"/>
      <c r="EA37" s="642"/>
      <c r="EB37" s="642"/>
      <c r="EC37" s="643"/>
    </row>
    <row r="38" spans="2:133" ht="11.25" customHeight="1" x14ac:dyDescent="0.15">
      <c r="AQ38" s="644" t="s">
        <v>315</v>
      </c>
      <c r="AR38" s="645"/>
      <c r="AS38" s="645"/>
      <c r="AT38" s="645"/>
      <c r="AU38" s="645"/>
      <c r="AV38" s="645"/>
      <c r="AW38" s="645"/>
      <c r="AX38" s="645"/>
      <c r="AY38" s="646"/>
      <c r="AZ38" s="618" t="s">
        <v>108</v>
      </c>
      <c r="BA38" s="619"/>
      <c r="BB38" s="619"/>
      <c r="BC38" s="619"/>
      <c r="BD38" s="637"/>
      <c r="BE38" s="637"/>
      <c r="BF38" s="647"/>
      <c r="BG38" s="655" t="s">
        <v>316</v>
      </c>
      <c r="BH38" s="652"/>
      <c r="BI38" s="652"/>
      <c r="BJ38" s="652"/>
      <c r="BK38" s="652"/>
      <c r="BL38" s="652"/>
      <c r="BM38" s="652"/>
      <c r="BN38" s="652"/>
      <c r="BO38" s="652"/>
      <c r="BP38" s="652"/>
      <c r="BQ38" s="652"/>
      <c r="BR38" s="652"/>
      <c r="BS38" s="652"/>
      <c r="BT38" s="652"/>
      <c r="BU38" s="653"/>
      <c r="BV38" s="618">
        <v>9575</v>
      </c>
      <c r="BW38" s="619"/>
      <c r="BX38" s="619"/>
      <c r="BY38" s="619"/>
      <c r="BZ38" s="619"/>
      <c r="CA38" s="619"/>
      <c r="CB38" s="654"/>
      <c r="CD38" s="655" t="s">
        <v>317</v>
      </c>
      <c r="CE38" s="652"/>
      <c r="CF38" s="652"/>
      <c r="CG38" s="652"/>
      <c r="CH38" s="652"/>
      <c r="CI38" s="652"/>
      <c r="CJ38" s="652"/>
      <c r="CK38" s="652"/>
      <c r="CL38" s="652"/>
      <c r="CM38" s="652"/>
      <c r="CN38" s="652"/>
      <c r="CO38" s="652"/>
      <c r="CP38" s="652"/>
      <c r="CQ38" s="653"/>
      <c r="CR38" s="618">
        <v>8438754</v>
      </c>
      <c r="CS38" s="619"/>
      <c r="CT38" s="619"/>
      <c r="CU38" s="619"/>
      <c r="CV38" s="619"/>
      <c r="CW38" s="619"/>
      <c r="CX38" s="619"/>
      <c r="CY38" s="620"/>
      <c r="CZ38" s="621">
        <v>25</v>
      </c>
      <c r="DA38" s="639"/>
      <c r="DB38" s="639"/>
      <c r="DC38" s="640"/>
      <c r="DD38" s="624">
        <v>2886360</v>
      </c>
      <c r="DE38" s="619"/>
      <c r="DF38" s="619"/>
      <c r="DG38" s="619"/>
      <c r="DH38" s="619"/>
      <c r="DI38" s="619"/>
      <c r="DJ38" s="619"/>
      <c r="DK38" s="620"/>
      <c r="DL38" s="624">
        <v>1040313</v>
      </c>
      <c r="DM38" s="619"/>
      <c r="DN38" s="619"/>
      <c r="DO38" s="619"/>
      <c r="DP38" s="619"/>
      <c r="DQ38" s="619"/>
      <c r="DR38" s="619"/>
      <c r="DS38" s="619"/>
      <c r="DT38" s="619"/>
      <c r="DU38" s="619"/>
      <c r="DV38" s="620"/>
      <c r="DW38" s="641">
        <v>11.8</v>
      </c>
      <c r="DX38" s="642"/>
      <c r="DY38" s="642"/>
      <c r="DZ38" s="642"/>
      <c r="EA38" s="642"/>
      <c r="EB38" s="642"/>
      <c r="EC38" s="643"/>
    </row>
    <row r="39" spans="2:133" ht="11.25" customHeight="1" x14ac:dyDescent="0.15">
      <c r="AQ39" s="644" t="s">
        <v>318</v>
      </c>
      <c r="AR39" s="645"/>
      <c r="AS39" s="645"/>
      <c r="AT39" s="645"/>
      <c r="AU39" s="645"/>
      <c r="AV39" s="645"/>
      <c r="AW39" s="645"/>
      <c r="AX39" s="645"/>
      <c r="AY39" s="646"/>
      <c r="AZ39" s="618" t="s">
        <v>108</v>
      </c>
      <c r="BA39" s="619"/>
      <c r="BB39" s="619"/>
      <c r="BC39" s="619"/>
      <c r="BD39" s="637"/>
      <c r="BE39" s="637"/>
      <c r="BF39" s="647"/>
      <c r="BG39" s="648" t="s">
        <v>319</v>
      </c>
      <c r="BH39" s="649"/>
      <c r="BI39" s="649"/>
      <c r="BJ39" s="649"/>
      <c r="BK39" s="649"/>
      <c r="BL39" s="187"/>
      <c r="BM39" s="652" t="s">
        <v>320</v>
      </c>
      <c r="BN39" s="652"/>
      <c r="BO39" s="652"/>
      <c r="BP39" s="652"/>
      <c r="BQ39" s="652"/>
      <c r="BR39" s="652"/>
      <c r="BS39" s="652"/>
      <c r="BT39" s="652"/>
      <c r="BU39" s="653"/>
      <c r="BV39" s="618">
        <v>105</v>
      </c>
      <c r="BW39" s="619"/>
      <c r="BX39" s="619"/>
      <c r="BY39" s="619"/>
      <c r="BZ39" s="619"/>
      <c r="CA39" s="619"/>
      <c r="CB39" s="654"/>
      <c r="CD39" s="655" t="s">
        <v>321</v>
      </c>
      <c r="CE39" s="652"/>
      <c r="CF39" s="652"/>
      <c r="CG39" s="652"/>
      <c r="CH39" s="652"/>
      <c r="CI39" s="652"/>
      <c r="CJ39" s="652"/>
      <c r="CK39" s="652"/>
      <c r="CL39" s="652"/>
      <c r="CM39" s="652"/>
      <c r="CN39" s="652"/>
      <c r="CO39" s="652"/>
      <c r="CP39" s="652"/>
      <c r="CQ39" s="653"/>
      <c r="CR39" s="618">
        <v>3204960</v>
      </c>
      <c r="CS39" s="637"/>
      <c r="CT39" s="637"/>
      <c r="CU39" s="637"/>
      <c r="CV39" s="637"/>
      <c r="CW39" s="637"/>
      <c r="CX39" s="637"/>
      <c r="CY39" s="638"/>
      <c r="CZ39" s="621">
        <v>9.5</v>
      </c>
      <c r="DA39" s="639"/>
      <c r="DB39" s="639"/>
      <c r="DC39" s="640"/>
      <c r="DD39" s="624">
        <v>1832435</v>
      </c>
      <c r="DE39" s="637"/>
      <c r="DF39" s="637"/>
      <c r="DG39" s="637"/>
      <c r="DH39" s="637"/>
      <c r="DI39" s="637"/>
      <c r="DJ39" s="637"/>
      <c r="DK39" s="638"/>
      <c r="DL39" s="624" t="s">
        <v>108</v>
      </c>
      <c r="DM39" s="637"/>
      <c r="DN39" s="637"/>
      <c r="DO39" s="637"/>
      <c r="DP39" s="637"/>
      <c r="DQ39" s="637"/>
      <c r="DR39" s="637"/>
      <c r="DS39" s="637"/>
      <c r="DT39" s="637"/>
      <c r="DU39" s="637"/>
      <c r="DV39" s="638"/>
      <c r="DW39" s="641" t="s">
        <v>108</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322</v>
      </c>
      <c r="AR40" s="645"/>
      <c r="AS40" s="645"/>
      <c r="AT40" s="645"/>
      <c r="AU40" s="645"/>
      <c r="AV40" s="645"/>
      <c r="AW40" s="645"/>
      <c r="AX40" s="645"/>
      <c r="AY40" s="646"/>
      <c r="AZ40" s="618">
        <v>324725</v>
      </c>
      <c r="BA40" s="619"/>
      <c r="BB40" s="619"/>
      <c r="BC40" s="619"/>
      <c r="BD40" s="637"/>
      <c r="BE40" s="637"/>
      <c r="BF40" s="647"/>
      <c r="BG40" s="648"/>
      <c r="BH40" s="649"/>
      <c r="BI40" s="649"/>
      <c r="BJ40" s="649"/>
      <c r="BK40" s="649"/>
      <c r="BL40" s="187"/>
      <c r="BM40" s="652" t="s">
        <v>323</v>
      </c>
      <c r="BN40" s="652"/>
      <c r="BO40" s="652"/>
      <c r="BP40" s="652"/>
      <c r="BQ40" s="652"/>
      <c r="BR40" s="652"/>
      <c r="BS40" s="652"/>
      <c r="BT40" s="652"/>
      <c r="BU40" s="653"/>
      <c r="BV40" s="618">
        <v>118</v>
      </c>
      <c r="BW40" s="619"/>
      <c r="BX40" s="619"/>
      <c r="BY40" s="619"/>
      <c r="BZ40" s="619"/>
      <c r="CA40" s="619"/>
      <c r="CB40" s="654"/>
      <c r="CD40" s="655" t="s">
        <v>324</v>
      </c>
      <c r="CE40" s="652"/>
      <c r="CF40" s="652"/>
      <c r="CG40" s="652"/>
      <c r="CH40" s="652"/>
      <c r="CI40" s="652"/>
      <c r="CJ40" s="652"/>
      <c r="CK40" s="652"/>
      <c r="CL40" s="652"/>
      <c r="CM40" s="652"/>
      <c r="CN40" s="652"/>
      <c r="CO40" s="652"/>
      <c r="CP40" s="652"/>
      <c r="CQ40" s="653"/>
      <c r="CR40" s="618">
        <v>523552</v>
      </c>
      <c r="CS40" s="619"/>
      <c r="CT40" s="619"/>
      <c r="CU40" s="619"/>
      <c r="CV40" s="619"/>
      <c r="CW40" s="619"/>
      <c r="CX40" s="619"/>
      <c r="CY40" s="620"/>
      <c r="CZ40" s="621">
        <v>1.6</v>
      </c>
      <c r="DA40" s="639"/>
      <c r="DB40" s="639"/>
      <c r="DC40" s="640"/>
      <c r="DD40" s="624">
        <v>21075</v>
      </c>
      <c r="DE40" s="619"/>
      <c r="DF40" s="619"/>
      <c r="DG40" s="619"/>
      <c r="DH40" s="619"/>
      <c r="DI40" s="619"/>
      <c r="DJ40" s="619"/>
      <c r="DK40" s="620"/>
      <c r="DL40" s="624" t="s">
        <v>108</v>
      </c>
      <c r="DM40" s="619"/>
      <c r="DN40" s="619"/>
      <c r="DO40" s="619"/>
      <c r="DP40" s="619"/>
      <c r="DQ40" s="619"/>
      <c r="DR40" s="619"/>
      <c r="DS40" s="619"/>
      <c r="DT40" s="619"/>
      <c r="DU40" s="619"/>
      <c r="DV40" s="620"/>
      <c r="DW40" s="641" t="s">
        <v>108</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325</v>
      </c>
      <c r="AR41" s="657"/>
      <c r="AS41" s="657"/>
      <c r="AT41" s="657"/>
      <c r="AU41" s="657"/>
      <c r="AV41" s="657"/>
      <c r="AW41" s="657"/>
      <c r="AX41" s="657"/>
      <c r="AY41" s="658"/>
      <c r="AZ41" s="602">
        <v>905291</v>
      </c>
      <c r="BA41" s="659"/>
      <c r="BB41" s="659"/>
      <c r="BC41" s="659"/>
      <c r="BD41" s="603"/>
      <c r="BE41" s="603"/>
      <c r="BF41" s="660"/>
      <c r="BG41" s="650"/>
      <c r="BH41" s="651"/>
      <c r="BI41" s="651"/>
      <c r="BJ41" s="651"/>
      <c r="BK41" s="651"/>
      <c r="BL41" s="189"/>
      <c r="BM41" s="657" t="s">
        <v>326</v>
      </c>
      <c r="BN41" s="657"/>
      <c r="BO41" s="657"/>
      <c r="BP41" s="657"/>
      <c r="BQ41" s="657"/>
      <c r="BR41" s="657"/>
      <c r="BS41" s="657"/>
      <c r="BT41" s="657"/>
      <c r="BU41" s="658"/>
      <c r="BV41" s="602">
        <v>322</v>
      </c>
      <c r="BW41" s="659"/>
      <c r="BX41" s="659"/>
      <c r="BY41" s="659"/>
      <c r="BZ41" s="659"/>
      <c r="CA41" s="659"/>
      <c r="CB41" s="661"/>
      <c r="CD41" s="655" t="s">
        <v>327</v>
      </c>
      <c r="CE41" s="652"/>
      <c r="CF41" s="652"/>
      <c r="CG41" s="652"/>
      <c r="CH41" s="652"/>
      <c r="CI41" s="652"/>
      <c r="CJ41" s="652"/>
      <c r="CK41" s="652"/>
      <c r="CL41" s="652"/>
      <c r="CM41" s="652"/>
      <c r="CN41" s="652"/>
      <c r="CO41" s="652"/>
      <c r="CP41" s="652"/>
      <c r="CQ41" s="653"/>
      <c r="CR41" s="618" t="s">
        <v>207</v>
      </c>
      <c r="CS41" s="637"/>
      <c r="CT41" s="637"/>
      <c r="CU41" s="637"/>
      <c r="CV41" s="637"/>
      <c r="CW41" s="637"/>
      <c r="CX41" s="637"/>
      <c r="CY41" s="638"/>
      <c r="CZ41" s="621" t="s">
        <v>207</v>
      </c>
      <c r="DA41" s="639"/>
      <c r="DB41" s="639"/>
      <c r="DC41" s="640"/>
      <c r="DD41" s="624" t="s">
        <v>207</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329</v>
      </c>
      <c r="CE42" s="616"/>
      <c r="CF42" s="616"/>
      <c r="CG42" s="616"/>
      <c r="CH42" s="616"/>
      <c r="CI42" s="616"/>
      <c r="CJ42" s="616"/>
      <c r="CK42" s="616"/>
      <c r="CL42" s="616"/>
      <c r="CM42" s="616"/>
      <c r="CN42" s="616"/>
      <c r="CO42" s="616"/>
      <c r="CP42" s="616"/>
      <c r="CQ42" s="617"/>
      <c r="CR42" s="618">
        <v>8232286</v>
      </c>
      <c r="CS42" s="619"/>
      <c r="CT42" s="619"/>
      <c r="CU42" s="619"/>
      <c r="CV42" s="619"/>
      <c r="CW42" s="619"/>
      <c r="CX42" s="619"/>
      <c r="CY42" s="620"/>
      <c r="CZ42" s="621">
        <v>24.4</v>
      </c>
      <c r="DA42" s="622"/>
      <c r="DB42" s="622"/>
      <c r="DC42" s="623"/>
      <c r="DD42" s="624">
        <v>2149476</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331</v>
      </c>
      <c r="CE43" s="616"/>
      <c r="CF43" s="616"/>
      <c r="CG43" s="616"/>
      <c r="CH43" s="616"/>
      <c r="CI43" s="616"/>
      <c r="CJ43" s="616"/>
      <c r="CK43" s="616"/>
      <c r="CL43" s="616"/>
      <c r="CM43" s="616"/>
      <c r="CN43" s="616"/>
      <c r="CO43" s="616"/>
      <c r="CP43" s="616"/>
      <c r="CQ43" s="617"/>
      <c r="CR43" s="618">
        <v>95896</v>
      </c>
      <c r="CS43" s="637"/>
      <c r="CT43" s="637"/>
      <c r="CU43" s="637"/>
      <c r="CV43" s="637"/>
      <c r="CW43" s="637"/>
      <c r="CX43" s="637"/>
      <c r="CY43" s="638"/>
      <c r="CZ43" s="621">
        <v>0.3</v>
      </c>
      <c r="DA43" s="639"/>
      <c r="DB43" s="639"/>
      <c r="DC43" s="640"/>
      <c r="DD43" s="624">
        <v>95896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332</v>
      </c>
      <c r="CD44" s="631" t="s">
        <v>285</v>
      </c>
      <c r="CE44" s="632"/>
      <c r="CF44" s="615" t="s">
        <v>333</v>
      </c>
      <c r="CG44" s="616"/>
      <c r="CH44" s="616"/>
      <c r="CI44" s="616"/>
      <c r="CJ44" s="616"/>
      <c r="CK44" s="616"/>
      <c r="CL44" s="616"/>
      <c r="CM44" s="616"/>
      <c r="CN44" s="616"/>
      <c r="CO44" s="616"/>
      <c r="CP44" s="616"/>
      <c r="CQ44" s="617"/>
      <c r="CR44" s="618">
        <v>6581749</v>
      </c>
      <c r="CS44" s="619"/>
      <c r="CT44" s="619"/>
      <c r="CU44" s="619"/>
      <c r="CV44" s="619"/>
      <c r="CW44" s="619"/>
      <c r="CX44" s="619"/>
      <c r="CY44" s="620"/>
      <c r="CZ44" s="621">
        <v>19.5</v>
      </c>
      <c r="DA44" s="622"/>
      <c r="DB44" s="622"/>
      <c r="DC44" s="623"/>
      <c r="DD44" s="624">
        <v>1968091</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334</v>
      </c>
      <c r="CG45" s="616"/>
      <c r="CH45" s="616"/>
      <c r="CI45" s="616"/>
      <c r="CJ45" s="616"/>
      <c r="CK45" s="616"/>
      <c r="CL45" s="616"/>
      <c r="CM45" s="616"/>
      <c r="CN45" s="616"/>
      <c r="CO45" s="616"/>
      <c r="CP45" s="616"/>
      <c r="CQ45" s="617"/>
      <c r="CR45" s="618">
        <v>4725232</v>
      </c>
      <c r="CS45" s="637"/>
      <c r="CT45" s="637"/>
      <c r="CU45" s="637"/>
      <c r="CV45" s="637"/>
      <c r="CW45" s="637"/>
      <c r="CX45" s="637"/>
      <c r="CY45" s="638"/>
      <c r="CZ45" s="621">
        <v>14</v>
      </c>
      <c r="DA45" s="639"/>
      <c r="DB45" s="639"/>
      <c r="DC45" s="640"/>
      <c r="DD45" s="624">
        <v>969805</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335</v>
      </c>
      <c r="CG46" s="616"/>
      <c r="CH46" s="616"/>
      <c r="CI46" s="616"/>
      <c r="CJ46" s="616"/>
      <c r="CK46" s="616"/>
      <c r="CL46" s="616"/>
      <c r="CM46" s="616"/>
      <c r="CN46" s="616"/>
      <c r="CO46" s="616"/>
      <c r="CP46" s="616"/>
      <c r="CQ46" s="617"/>
      <c r="CR46" s="618">
        <v>1334378</v>
      </c>
      <c r="CS46" s="619"/>
      <c r="CT46" s="619"/>
      <c r="CU46" s="619"/>
      <c r="CV46" s="619"/>
      <c r="CW46" s="619"/>
      <c r="CX46" s="619"/>
      <c r="CY46" s="620"/>
      <c r="CZ46" s="621">
        <v>4</v>
      </c>
      <c r="DA46" s="622"/>
      <c r="DB46" s="622"/>
      <c r="DC46" s="623"/>
      <c r="DD46" s="624">
        <v>476147</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336</v>
      </c>
      <c r="CG47" s="616"/>
      <c r="CH47" s="616"/>
      <c r="CI47" s="616"/>
      <c r="CJ47" s="616"/>
      <c r="CK47" s="616"/>
      <c r="CL47" s="616"/>
      <c r="CM47" s="616"/>
      <c r="CN47" s="616"/>
      <c r="CO47" s="616"/>
      <c r="CP47" s="616"/>
      <c r="CQ47" s="617"/>
      <c r="CR47" s="618">
        <v>1650537</v>
      </c>
      <c r="CS47" s="637"/>
      <c r="CT47" s="637"/>
      <c r="CU47" s="637"/>
      <c r="CV47" s="637"/>
      <c r="CW47" s="637"/>
      <c r="CX47" s="637"/>
      <c r="CY47" s="638"/>
      <c r="CZ47" s="621">
        <v>4.9000000000000004</v>
      </c>
      <c r="DA47" s="639"/>
      <c r="DB47" s="639"/>
      <c r="DC47" s="640"/>
      <c r="DD47" s="624">
        <v>181385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337</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338</v>
      </c>
      <c r="CE49" s="600"/>
      <c r="CF49" s="600"/>
      <c r="CG49" s="600"/>
      <c r="CH49" s="600"/>
      <c r="CI49" s="600"/>
      <c r="CJ49" s="600"/>
      <c r="CK49" s="600"/>
      <c r="CL49" s="600"/>
      <c r="CM49" s="600"/>
      <c r="CN49" s="600"/>
      <c r="CO49" s="600"/>
      <c r="CP49" s="600"/>
      <c r="CQ49" s="601"/>
      <c r="CR49" s="602">
        <v>33699981</v>
      </c>
      <c r="CS49" s="603"/>
      <c r="CT49" s="603"/>
      <c r="CU49" s="603"/>
      <c r="CV49" s="603"/>
      <c r="CW49" s="603"/>
      <c r="CX49" s="603"/>
      <c r="CY49" s="604"/>
      <c r="CZ49" s="605">
        <v>100</v>
      </c>
      <c r="DA49" s="606"/>
      <c r="DB49" s="606"/>
      <c r="DC49" s="607"/>
      <c r="DD49" s="608">
        <v>16248314</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35" right="0.42"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340</v>
      </c>
      <c r="DK2" s="1140"/>
      <c r="DL2" s="1140"/>
      <c r="DM2" s="1140"/>
      <c r="DN2" s="1140"/>
      <c r="DO2" s="1141"/>
      <c r="DP2" s="200"/>
      <c r="DQ2" s="1139" t="s">
        <v>341</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342</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344</v>
      </c>
      <c r="B5" s="1022"/>
      <c r="C5" s="1022"/>
      <c r="D5" s="1022"/>
      <c r="E5" s="1022"/>
      <c r="F5" s="1022"/>
      <c r="G5" s="1022"/>
      <c r="H5" s="1022"/>
      <c r="I5" s="1022"/>
      <c r="J5" s="1022"/>
      <c r="K5" s="1022"/>
      <c r="L5" s="1022"/>
      <c r="M5" s="1022"/>
      <c r="N5" s="1022"/>
      <c r="O5" s="1022"/>
      <c r="P5" s="1023"/>
      <c r="Q5" s="1027" t="s">
        <v>345</v>
      </c>
      <c r="R5" s="1028"/>
      <c r="S5" s="1028"/>
      <c r="T5" s="1028"/>
      <c r="U5" s="1029"/>
      <c r="V5" s="1027" t="s">
        <v>346</v>
      </c>
      <c r="W5" s="1028"/>
      <c r="X5" s="1028"/>
      <c r="Y5" s="1028"/>
      <c r="Z5" s="1029"/>
      <c r="AA5" s="1027" t="s">
        <v>347</v>
      </c>
      <c r="AB5" s="1028"/>
      <c r="AC5" s="1028"/>
      <c r="AD5" s="1028"/>
      <c r="AE5" s="1028"/>
      <c r="AF5" s="1142" t="s">
        <v>348</v>
      </c>
      <c r="AG5" s="1028"/>
      <c r="AH5" s="1028"/>
      <c r="AI5" s="1028"/>
      <c r="AJ5" s="1043"/>
      <c r="AK5" s="1028" t="s">
        <v>349</v>
      </c>
      <c r="AL5" s="1028"/>
      <c r="AM5" s="1028"/>
      <c r="AN5" s="1028"/>
      <c r="AO5" s="1029"/>
      <c r="AP5" s="1027" t="s">
        <v>350</v>
      </c>
      <c r="AQ5" s="1028"/>
      <c r="AR5" s="1028"/>
      <c r="AS5" s="1028"/>
      <c r="AT5" s="1029"/>
      <c r="AU5" s="1027" t="s">
        <v>351</v>
      </c>
      <c r="AV5" s="1028"/>
      <c r="AW5" s="1028"/>
      <c r="AX5" s="1028"/>
      <c r="AY5" s="1043"/>
      <c r="AZ5" s="207"/>
      <c r="BA5" s="207"/>
      <c r="BB5" s="207"/>
      <c r="BC5" s="207"/>
      <c r="BD5" s="207"/>
      <c r="BE5" s="208"/>
      <c r="BF5" s="208"/>
      <c r="BG5" s="208"/>
      <c r="BH5" s="208"/>
      <c r="BI5" s="208"/>
      <c r="BJ5" s="208"/>
      <c r="BK5" s="208"/>
      <c r="BL5" s="208"/>
      <c r="BM5" s="208"/>
      <c r="BN5" s="208"/>
      <c r="BO5" s="208"/>
      <c r="BP5" s="208"/>
      <c r="BQ5" s="1021" t="s">
        <v>352</v>
      </c>
      <c r="BR5" s="1022"/>
      <c r="BS5" s="1022"/>
      <c r="BT5" s="1022"/>
      <c r="BU5" s="1022"/>
      <c r="BV5" s="1022"/>
      <c r="BW5" s="1022"/>
      <c r="BX5" s="1022"/>
      <c r="BY5" s="1022"/>
      <c r="BZ5" s="1022"/>
      <c r="CA5" s="1022"/>
      <c r="CB5" s="1022"/>
      <c r="CC5" s="1022"/>
      <c r="CD5" s="1022"/>
      <c r="CE5" s="1022"/>
      <c r="CF5" s="1022"/>
      <c r="CG5" s="1023"/>
      <c r="CH5" s="1027" t="s">
        <v>353</v>
      </c>
      <c r="CI5" s="1028"/>
      <c r="CJ5" s="1028"/>
      <c r="CK5" s="1028"/>
      <c r="CL5" s="1029"/>
      <c r="CM5" s="1027" t="s">
        <v>354</v>
      </c>
      <c r="CN5" s="1028"/>
      <c r="CO5" s="1028"/>
      <c r="CP5" s="1028"/>
      <c r="CQ5" s="1029"/>
      <c r="CR5" s="1027" t="s">
        <v>355</v>
      </c>
      <c r="CS5" s="1028"/>
      <c r="CT5" s="1028"/>
      <c r="CU5" s="1028"/>
      <c r="CV5" s="1029"/>
      <c r="CW5" s="1027" t="s">
        <v>356</v>
      </c>
      <c r="CX5" s="1028"/>
      <c r="CY5" s="1028"/>
      <c r="CZ5" s="1028"/>
      <c r="DA5" s="1029"/>
      <c r="DB5" s="1027" t="s">
        <v>357</v>
      </c>
      <c r="DC5" s="1028"/>
      <c r="DD5" s="1028"/>
      <c r="DE5" s="1028"/>
      <c r="DF5" s="1029"/>
      <c r="DG5" s="1127" t="s">
        <v>358</v>
      </c>
      <c r="DH5" s="1128"/>
      <c r="DI5" s="1128"/>
      <c r="DJ5" s="1128"/>
      <c r="DK5" s="1129"/>
      <c r="DL5" s="1127" t="s">
        <v>359</v>
      </c>
      <c r="DM5" s="1128"/>
      <c r="DN5" s="1128"/>
      <c r="DO5" s="1128"/>
      <c r="DP5" s="1129"/>
      <c r="DQ5" s="1027" t="s">
        <v>360</v>
      </c>
      <c r="DR5" s="1028"/>
      <c r="DS5" s="1028"/>
      <c r="DT5" s="1028"/>
      <c r="DU5" s="1029"/>
      <c r="DV5" s="1027" t="s">
        <v>351</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3"/>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30"/>
      <c r="DH6" s="1131"/>
      <c r="DI6" s="1131"/>
      <c r="DJ6" s="1131"/>
      <c r="DK6" s="1132"/>
      <c r="DL6" s="1130"/>
      <c r="DM6" s="1131"/>
      <c r="DN6" s="1131"/>
      <c r="DO6" s="1131"/>
      <c r="DP6" s="1132"/>
      <c r="DQ6" s="1030"/>
      <c r="DR6" s="1031"/>
      <c r="DS6" s="1031"/>
      <c r="DT6" s="1031"/>
      <c r="DU6" s="1032"/>
      <c r="DV6" s="1030"/>
      <c r="DW6" s="1031"/>
      <c r="DX6" s="1031"/>
      <c r="DY6" s="1031"/>
      <c r="DZ6" s="1044"/>
      <c r="EA6" s="205"/>
    </row>
    <row r="7" spans="1:131" s="206" customFormat="1" ht="26.25" customHeight="1" thickTop="1" x14ac:dyDescent="0.15">
      <c r="A7" s="209">
        <v>1</v>
      </c>
      <c r="B7" s="1079" t="s">
        <v>361</v>
      </c>
      <c r="C7" s="1080"/>
      <c r="D7" s="1080"/>
      <c r="E7" s="1080"/>
      <c r="F7" s="1080"/>
      <c r="G7" s="1080"/>
      <c r="H7" s="1080"/>
      <c r="I7" s="1080"/>
      <c r="J7" s="1080"/>
      <c r="K7" s="1080"/>
      <c r="L7" s="1080"/>
      <c r="M7" s="1080"/>
      <c r="N7" s="1080"/>
      <c r="O7" s="1080"/>
      <c r="P7" s="1081"/>
      <c r="Q7" s="1133">
        <v>43285</v>
      </c>
      <c r="R7" s="1134"/>
      <c r="S7" s="1134"/>
      <c r="T7" s="1134"/>
      <c r="U7" s="1134"/>
      <c r="V7" s="1134">
        <v>33700</v>
      </c>
      <c r="W7" s="1134"/>
      <c r="X7" s="1134"/>
      <c r="Y7" s="1134"/>
      <c r="Z7" s="1134"/>
      <c r="AA7" s="1134">
        <f>Q7-V7</f>
        <v>9585</v>
      </c>
      <c r="AB7" s="1134"/>
      <c r="AC7" s="1134"/>
      <c r="AD7" s="1134"/>
      <c r="AE7" s="1135"/>
      <c r="AF7" s="1136">
        <v>1289</v>
      </c>
      <c r="AG7" s="1137"/>
      <c r="AH7" s="1137"/>
      <c r="AI7" s="1137"/>
      <c r="AJ7" s="1138"/>
      <c r="AK7" s="1120">
        <v>189</v>
      </c>
      <c r="AL7" s="1121"/>
      <c r="AM7" s="1121"/>
      <c r="AN7" s="1121"/>
      <c r="AO7" s="1121"/>
      <c r="AP7" s="1121">
        <v>10144</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544</v>
      </c>
      <c r="BT7" s="1125"/>
      <c r="BU7" s="1125"/>
      <c r="BV7" s="1125"/>
      <c r="BW7" s="1125"/>
      <c r="BX7" s="1125"/>
      <c r="BY7" s="1125"/>
      <c r="BZ7" s="1125"/>
      <c r="CA7" s="1125"/>
      <c r="CB7" s="1125"/>
      <c r="CC7" s="1125"/>
      <c r="CD7" s="1125"/>
      <c r="CE7" s="1125"/>
      <c r="CF7" s="1125"/>
      <c r="CG7" s="1126"/>
      <c r="CH7" s="1117">
        <v>2</v>
      </c>
      <c r="CI7" s="1118"/>
      <c r="CJ7" s="1118"/>
      <c r="CK7" s="1118"/>
      <c r="CL7" s="1119"/>
      <c r="CM7" s="1117">
        <v>730</v>
      </c>
      <c r="CN7" s="1118"/>
      <c r="CO7" s="1118"/>
      <c r="CP7" s="1118"/>
      <c r="CQ7" s="1119"/>
      <c r="CR7" s="1117">
        <v>5</v>
      </c>
      <c r="CS7" s="1118"/>
      <c r="CT7" s="1118"/>
      <c r="CU7" s="1118"/>
      <c r="CV7" s="1119"/>
      <c r="CW7" s="1117" t="s">
        <v>547</v>
      </c>
      <c r="CX7" s="1118"/>
      <c r="CY7" s="1118"/>
      <c r="CZ7" s="1118"/>
      <c r="DA7" s="1119"/>
      <c r="DB7" s="1117">
        <v>529</v>
      </c>
      <c r="DC7" s="1118"/>
      <c r="DD7" s="1118"/>
      <c r="DE7" s="1118"/>
      <c r="DF7" s="1119"/>
      <c r="DG7" s="1117" t="s">
        <v>547</v>
      </c>
      <c r="DH7" s="1118"/>
      <c r="DI7" s="1118"/>
      <c r="DJ7" s="1118"/>
      <c r="DK7" s="1119"/>
      <c r="DL7" s="1117" t="s">
        <v>547</v>
      </c>
      <c r="DM7" s="1118"/>
      <c r="DN7" s="1118"/>
      <c r="DO7" s="1118"/>
      <c r="DP7" s="1119"/>
      <c r="DQ7" s="1117">
        <v>442</v>
      </c>
      <c r="DR7" s="1118"/>
      <c r="DS7" s="1118"/>
      <c r="DT7" s="1118"/>
      <c r="DU7" s="1119"/>
      <c r="DV7" s="1144"/>
      <c r="DW7" s="1145"/>
      <c r="DX7" s="1145"/>
      <c r="DY7" s="1145"/>
      <c r="DZ7" s="1146"/>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0" t="s">
        <v>545</v>
      </c>
      <c r="BT8" s="1041"/>
      <c r="BU8" s="1041"/>
      <c r="BV8" s="1041"/>
      <c r="BW8" s="1041"/>
      <c r="BX8" s="1041"/>
      <c r="BY8" s="1041"/>
      <c r="BZ8" s="1041"/>
      <c r="CA8" s="1041"/>
      <c r="CB8" s="1041"/>
      <c r="CC8" s="1041"/>
      <c r="CD8" s="1041"/>
      <c r="CE8" s="1041"/>
      <c r="CF8" s="1041"/>
      <c r="CG8" s="1042"/>
      <c r="CH8" s="1015">
        <v>4</v>
      </c>
      <c r="CI8" s="1016"/>
      <c r="CJ8" s="1016"/>
      <c r="CK8" s="1016"/>
      <c r="CL8" s="1017"/>
      <c r="CM8" s="1015">
        <v>84</v>
      </c>
      <c r="CN8" s="1016"/>
      <c r="CO8" s="1016"/>
      <c r="CP8" s="1016"/>
      <c r="CQ8" s="1017"/>
      <c r="CR8" s="1015">
        <v>26</v>
      </c>
      <c r="CS8" s="1016"/>
      <c r="CT8" s="1016"/>
      <c r="CU8" s="1016"/>
      <c r="CV8" s="1017"/>
      <c r="CW8" s="1015" t="s">
        <v>547</v>
      </c>
      <c r="CX8" s="1016"/>
      <c r="CY8" s="1016"/>
      <c r="CZ8" s="1016"/>
      <c r="DA8" s="1017"/>
      <c r="DB8" s="1015" t="s">
        <v>547</v>
      </c>
      <c r="DC8" s="1016"/>
      <c r="DD8" s="1016"/>
      <c r="DE8" s="1016"/>
      <c r="DF8" s="1017"/>
      <c r="DG8" s="1015" t="s">
        <v>547</v>
      </c>
      <c r="DH8" s="1016"/>
      <c r="DI8" s="1016"/>
      <c r="DJ8" s="1016"/>
      <c r="DK8" s="1017"/>
      <c r="DL8" s="1015" t="s">
        <v>547</v>
      </c>
      <c r="DM8" s="1016"/>
      <c r="DN8" s="1016"/>
      <c r="DO8" s="1016"/>
      <c r="DP8" s="1017"/>
      <c r="DQ8" s="1015" t="s">
        <v>547</v>
      </c>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10"/>
      <c r="R22" s="1111"/>
      <c r="S22" s="1111"/>
      <c r="T22" s="1111"/>
      <c r="U22" s="1111"/>
      <c r="V22" s="1111"/>
      <c r="W22" s="1111"/>
      <c r="X22" s="1111"/>
      <c r="Y22" s="1111"/>
      <c r="Z22" s="1111"/>
      <c r="AA22" s="1111"/>
      <c r="AB22" s="1111"/>
      <c r="AC22" s="1111"/>
      <c r="AD22" s="1111"/>
      <c r="AE22" s="1112"/>
      <c r="AF22" s="1045"/>
      <c r="AG22" s="1046"/>
      <c r="AH22" s="1046"/>
      <c r="AI22" s="1046"/>
      <c r="AJ22" s="1047"/>
      <c r="AK22" s="1106"/>
      <c r="AL22" s="1107"/>
      <c r="AM22" s="1107"/>
      <c r="AN22" s="1107"/>
      <c r="AO22" s="1107"/>
      <c r="AP22" s="1107"/>
      <c r="AQ22" s="1107"/>
      <c r="AR22" s="1107"/>
      <c r="AS22" s="1107"/>
      <c r="AT22" s="1107"/>
      <c r="AU22" s="1108"/>
      <c r="AV22" s="1108"/>
      <c r="AW22" s="1108"/>
      <c r="AX22" s="1108"/>
      <c r="AY22" s="1109"/>
      <c r="AZ22" s="1061" t="s">
        <v>362</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363</v>
      </c>
      <c r="B23" s="970" t="s">
        <v>364</v>
      </c>
      <c r="C23" s="971"/>
      <c r="D23" s="971"/>
      <c r="E23" s="971"/>
      <c r="F23" s="971"/>
      <c r="G23" s="971"/>
      <c r="H23" s="971"/>
      <c r="I23" s="971"/>
      <c r="J23" s="971"/>
      <c r="K23" s="971"/>
      <c r="L23" s="971"/>
      <c r="M23" s="971"/>
      <c r="N23" s="971"/>
      <c r="O23" s="971"/>
      <c r="P23" s="972"/>
      <c r="Q23" s="1097">
        <f>SUM(Q7:U22)</f>
        <v>43285</v>
      </c>
      <c r="R23" s="1098"/>
      <c r="S23" s="1098"/>
      <c r="T23" s="1098"/>
      <c r="U23" s="1098"/>
      <c r="V23" s="1098">
        <f t="shared" ref="V23" si="0">SUM(V7:Z22)</f>
        <v>33700</v>
      </c>
      <c r="W23" s="1098"/>
      <c r="X23" s="1098"/>
      <c r="Y23" s="1098"/>
      <c r="Z23" s="1098"/>
      <c r="AA23" s="1098">
        <f t="shared" ref="AA23" si="1">SUM(AA7:AE22)</f>
        <v>9585</v>
      </c>
      <c r="AB23" s="1098"/>
      <c r="AC23" s="1098"/>
      <c r="AD23" s="1098"/>
      <c r="AE23" s="1099"/>
      <c r="AF23" s="1100">
        <v>1289</v>
      </c>
      <c r="AG23" s="1098"/>
      <c r="AH23" s="1098"/>
      <c r="AI23" s="1098"/>
      <c r="AJ23" s="1101"/>
      <c r="AK23" s="1102"/>
      <c r="AL23" s="1103"/>
      <c r="AM23" s="1103"/>
      <c r="AN23" s="1103"/>
      <c r="AO23" s="1103"/>
      <c r="AP23" s="1098">
        <f>SUM(AP7:AT22)</f>
        <v>10144</v>
      </c>
      <c r="AQ23" s="1098"/>
      <c r="AR23" s="1098"/>
      <c r="AS23" s="1098"/>
      <c r="AT23" s="1098"/>
      <c r="AU23" s="1104"/>
      <c r="AV23" s="1104"/>
      <c r="AW23" s="1104"/>
      <c r="AX23" s="1104"/>
      <c r="AY23" s="1105"/>
      <c r="AZ23" s="1094" t="s">
        <v>108</v>
      </c>
      <c r="BA23" s="1095"/>
      <c r="BB23" s="1095"/>
      <c r="BC23" s="1095"/>
      <c r="BD23" s="1096"/>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3" t="s">
        <v>365</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92" t="s">
        <v>366</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344</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8" t="s">
        <v>370</v>
      </c>
      <c r="AG26" s="1034"/>
      <c r="AH26" s="1034"/>
      <c r="AI26" s="1034"/>
      <c r="AJ26" s="1089"/>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351</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90"/>
      <c r="AG27" s="1037"/>
      <c r="AH27" s="1037"/>
      <c r="AI27" s="1037"/>
      <c r="AJ27" s="1091"/>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9" t="s">
        <v>375</v>
      </c>
      <c r="C28" s="1080"/>
      <c r="D28" s="1080"/>
      <c r="E28" s="1080"/>
      <c r="F28" s="1080"/>
      <c r="G28" s="1080"/>
      <c r="H28" s="1080"/>
      <c r="I28" s="1080"/>
      <c r="J28" s="1080"/>
      <c r="K28" s="1080"/>
      <c r="L28" s="1080"/>
      <c r="M28" s="1080"/>
      <c r="N28" s="1080"/>
      <c r="O28" s="1080"/>
      <c r="P28" s="1081"/>
      <c r="Q28" s="1082">
        <v>5497</v>
      </c>
      <c r="R28" s="1083"/>
      <c r="S28" s="1083"/>
      <c r="T28" s="1083"/>
      <c r="U28" s="1083"/>
      <c r="V28" s="1083">
        <v>5065</v>
      </c>
      <c r="W28" s="1083"/>
      <c r="X28" s="1083"/>
      <c r="Y28" s="1083"/>
      <c r="Z28" s="1083"/>
      <c r="AA28" s="1083">
        <f t="shared" ref="AA28:AA34" si="2">Q28-V28</f>
        <v>432</v>
      </c>
      <c r="AB28" s="1083"/>
      <c r="AC28" s="1083"/>
      <c r="AD28" s="1083"/>
      <c r="AE28" s="1084"/>
      <c r="AF28" s="1085">
        <v>432</v>
      </c>
      <c r="AG28" s="1083"/>
      <c r="AH28" s="1083"/>
      <c r="AI28" s="1083"/>
      <c r="AJ28" s="1086"/>
      <c r="AK28" s="1087">
        <v>282</v>
      </c>
      <c r="AL28" s="1075"/>
      <c r="AM28" s="1075"/>
      <c r="AN28" s="1075"/>
      <c r="AO28" s="1075"/>
      <c r="AP28" s="1075" t="s">
        <v>546</v>
      </c>
      <c r="AQ28" s="1075"/>
      <c r="AR28" s="1075"/>
      <c r="AS28" s="1075"/>
      <c r="AT28" s="1075"/>
      <c r="AU28" s="1075" t="s">
        <v>546</v>
      </c>
      <c r="AV28" s="1075"/>
      <c r="AW28" s="1075"/>
      <c r="AX28" s="1075"/>
      <c r="AY28" s="1075"/>
      <c r="AZ28" s="1076" t="s">
        <v>546</v>
      </c>
      <c r="BA28" s="1076"/>
      <c r="BB28" s="1076"/>
      <c r="BC28" s="1076"/>
      <c r="BD28" s="1076"/>
      <c r="BE28" s="1077"/>
      <c r="BF28" s="1077"/>
      <c r="BG28" s="1077"/>
      <c r="BH28" s="1077"/>
      <c r="BI28" s="1078"/>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3187</v>
      </c>
      <c r="R29" s="1070"/>
      <c r="S29" s="1070"/>
      <c r="T29" s="1070"/>
      <c r="U29" s="1070"/>
      <c r="V29" s="1070">
        <v>3116</v>
      </c>
      <c r="W29" s="1070"/>
      <c r="X29" s="1070"/>
      <c r="Y29" s="1070"/>
      <c r="Z29" s="1070"/>
      <c r="AA29" s="1070">
        <f t="shared" si="2"/>
        <v>71</v>
      </c>
      <c r="AB29" s="1070"/>
      <c r="AC29" s="1070"/>
      <c r="AD29" s="1070"/>
      <c r="AE29" s="1071"/>
      <c r="AF29" s="1045">
        <v>71</v>
      </c>
      <c r="AG29" s="1046"/>
      <c r="AH29" s="1046"/>
      <c r="AI29" s="1046"/>
      <c r="AJ29" s="1047"/>
      <c r="AK29" s="1006">
        <v>441</v>
      </c>
      <c r="AL29" s="997"/>
      <c r="AM29" s="997"/>
      <c r="AN29" s="997"/>
      <c r="AO29" s="997"/>
      <c r="AP29" s="997" t="s">
        <v>546</v>
      </c>
      <c r="AQ29" s="997"/>
      <c r="AR29" s="997"/>
      <c r="AS29" s="997"/>
      <c r="AT29" s="997"/>
      <c r="AU29" s="997" t="s">
        <v>546</v>
      </c>
      <c r="AV29" s="997"/>
      <c r="AW29" s="997"/>
      <c r="AX29" s="997"/>
      <c r="AY29" s="997"/>
      <c r="AZ29" s="1072" t="s">
        <v>546</v>
      </c>
      <c r="BA29" s="1073"/>
      <c r="BB29" s="1073"/>
      <c r="BC29" s="1073"/>
      <c r="BD29" s="1074"/>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423</v>
      </c>
      <c r="R30" s="1070"/>
      <c r="S30" s="1070"/>
      <c r="T30" s="1070"/>
      <c r="U30" s="1070"/>
      <c r="V30" s="1070">
        <v>417</v>
      </c>
      <c r="W30" s="1070"/>
      <c r="X30" s="1070"/>
      <c r="Y30" s="1070"/>
      <c r="Z30" s="1070"/>
      <c r="AA30" s="1070">
        <f t="shared" si="2"/>
        <v>6</v>
      </c>
      <c r="AB30" s="1070"/>
      <c r="AC30" s="1070"/>
      <c r="AD30" s="1070"/>
      <c r="AE30" s="1071"/>
      <c r="AF30" s="1045">
        <v>6</v>
      </c>
      <c r="AG30" s="1046"/>
      <c r="AH30" s="1046"/>
      <c r="AI30" s="1046"/>
      <c r="AJ30" s="1047"/>
      <c r="AK30" s="1006">
        <v>76</v>
      </c>
      <c r="AL30" s="997"/>
      <c r="AM30" s="997"/>
      <c r="AN30" s="997"/>
      <c r="AO30" s="997"/>
      <c r="AP30" s="997" t="s">
        <v>546</v>
      </c>
      <c r="AQ30" s="997"/>
      <c r="AR30" s="997"/>
      <c r="AS30" s="997"/>
      <c r="AT30" s="997"/>
      <c r="AU30" s="997" t="s">
        <v>546</v>
      </c>
      <c r="AV30" s="997"/>
      <c r="AW30" s="997"/>
      <c r="AX30" s="997"/>
      <c r="AY30" s="997"/>
      <c r="AZ30" s="1072" t="s">
        <v>546</v>
      </c>
      <c r="BA30" s="1073"/>
      <c r="BB30" s="1073"/>
      <c r="BC30" s="1073"/>
      <c r="BD30" s="1074"/>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1290</v>
      </c>
      <c r="R31" s="1070"/>
      <c r="S31" s="1070"/>
      <c r="T31" s="1070"/>
      <c r="U31" s="1070"/>
      <c r="V31" s="1070">
        <v>271</v>
      </c>
      <c r="W31" s="1070"/>
      <c r="X31" s="1070"/>
      <c r="Y31" s="1070"/>
      <c r="Z31" s="1070"/>
      <c r="AA31" s="1070">
        <f t="shared" si="2"/>
        <v>1019</v>
      </c>
      <c r="AB31" s="1070"/>
      <c r="AC31" s="1070"/>
      <c r="AD31" s="1070"/>
      <c r="AE31" s="1071"/>
      <c r="AF31" s="1045">
        <v>1019</v>
      </c>
      <c r="AG31" s="1046"/>
      <c r="AH31" s="1046"/>
      <c r="AI31" s="1046"/>
      <c r="AJ31" s="1047"/>
      <c r="AK31" s="1006">
        <v>48</v>
      </c>
      <c r="AL31" s="997"/>
      <c r="AM31" s="997"/>
      <c r="AN31" s="997"/>
      <c r="AO31" s="997"/>
      <c r="AP31" s="997">
        <v>2572</v>
      </c>
      <c r="AQ31" s="997"/>
      <c r="AR31" s="997"/>
      <c r="AS31" s="997"/>
      <c r="AT31" s="997"/>
      <c r="AU31" s="997">
        <v>291</v>
      </c>
      <c r="AV31" s="997"/>
      <c r="AW31" s="997"/>
      <c r="AX31" s="997"/>
      <c r="AY31" s="997"/>
      <c r="AZ31" s="1072" t="s">
        <v>546</v>
      </c>
      <c r="BA31" s="1073"/>
      <c r="BB31" s="1073"/>
      <c r="BC31" s="1073"/>
      <c r="BD31" s="1074"/>
      <c r="BE31" s="1058" t="s">
        <v>379</v>
      </c>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380</v>
      </c>
      <c r="C32" s="1064"/>
      <c r="D32" s="1064"/>
      <c r="E32" s="1064"/>
      <c r="F32" s="1064"/>
      <c r="G32" s="1064"/>
      <c r="H32" s="1064"/>
      <c r="I32" s="1064"/>
      <c r="J32" s="1064"/>
      <c r="K32" s="1064"/>
      <c r="L32" s="1064"/>
      <c r="M32" s="1064"/>
      <c r="N32" s="1064"/>
      <c r="O32" s="1064"/>
      <c r="P32" s="1065"/>
      <c r="Q32" s="1069">
        <v>994</v>
      </c>
      <c r="R32" s="1070"/>
      <c r="S32" s="1070"/>
      <c r="T32" s="1070"/>
      <c r="U32" s="1070"/>
      <c r="V32" s="1070">
        <v>6</v>
      </c>
      <c r="W32" s="1070"/>
      <c r="X32" s="1070"/>
      <c r="Y32" s="1070"/>
      <c r="Z32" s="1070"/>
      <c r="AA32" s="1070">
        <f t="shared" si="2"/>
        <v>988</v>
      </c>
      <c r="AB32" s="1070"/>
      <c r="AC32" s="1070"/>
      <c r="AD32" s="1070"/>
      <c r="AE32" s="1071"/>
      <c r="AF32" s="1045">
        <v>988</v>
      </c>
      <c r="AG32" s="1046"/>
      <c r="AH32" s="1046"/>
      <c r="AI32" s="1046"/>
      <c r="AJ32" s="1047"/>
      <c r="AK32" s="1006">
        <v>0</v>
      </c>
      <c r="AL32" s="997"/>
      <c r="AM32" s="997"/>
      <c r="AN32" s="997"/>
      <c r="AO32" s="997"/>
      <c r="AP32" s="997">
        <v>130</v>
      </c>
      <c r="AQ32" s="997"/>
      <c r="AR32" s="997"/>
      <c r="AS32" s="997"/>
      <c r="AT32" s="997"/>
      <c r="AU32" s="997">
        <v>0</v>
      </c>
      <c r="AV32" s="997"/>
      <c r="AW32" s="997"/>
      <c r="AX32" s="997"/>
      <c r="AY32" s="997"/>
      <c r="AZ32" s="1072" t="s">
        <v>546</v>
      </c>
      <c r="BA32" s="1073"/>
      <c r="BB32" s="1073"/>
      <c r="BC32" s="1073"/>
      <c r="BD32" s="1074"/>
      <c r="BE32" s="1058" t="s">
        <v>379</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7796</v>
      </c>
      <c r="R33" s="1070"/>
      <c r="S33" s="1070"/>
      <c r="T33" s="1070"/>
      <c r="U33" s="1070"/>
      <c r="V33" s="1070">
        <v>7412</v>
      </c>
      <c r="W33" s="1070"/>
      <c r="X33" s="1070"/>
      <c r="Y33" s="1070"/>
      <c r="Z33" s="1070"/>
      <c r="AA33" s="1070">
        <f t="shared" si="2"/>
        <v>384</v>
      </c>
      <c r="AB33" s="1070"/>
      <c r="AC33" s="1070"/>
      <c r="AD33" s="1070"/>
      <c r="AE33" s="1071"/>
      <c r="AF33" s="1045">
        <v>384</v>
      </c>
      <c r="AG33" s="1046"/>
      <c r="AH33" s="1046"/>
      <c r="AI33" s="1046"/>
      <c r="AJ33" s="1047"/>
      <c r="AK33" s="1006">
        <v>7123</v>
      </c>
      <c r="AL33" s="997"/>
      <c r="AM33" s="997"/>
      <c r="AN33" s="997"/>
      <c r="AO33" s="997"/>
      <c r="AP33" s="997">
        <v>6413</v>
      </c>
      <c r="AQ33" s="997"/>
      <c r="AR33" s="997"/>
      <c r="AS33" s="997"/>
      <c r="AT33" s="997"/>
      <c r="AU33" s="997">
        <v>603</v>
      </c>
      <c r="AV33" s="997"/>
      <c r="AW33" s="997"/>
      <c r="AX33" s="997"/>
      <c r="AY33" s="997"/>
      <c r="AZ33" s="1072" t="s">
        <v>546</v>
      </c>
      <c r="BA33" s="1073"/>
      <c r="BB33" s="1073"/>
      <c r="BC33" s="1073"/>
      <c r="BD33" s="1074"/>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t="s">
        <v>383</v>
      </c>
      <c r="C34" s="1064"/>
      <c r="D34" s="1064"/>
      <c r="E34" s="1064"/>
      <c r="F34" s="1064"/>
      <c r="G34" s="1064"/>
      <c r="H34" s="1064"/>
      <c r="I34" s="1064"/>
      <c r="J34" s="1064"/>
      <c r="K34" s="1064"/>
      <c r="L34" s="1064"/>
      <c r="M34" s="1064"/>
      <c r="N34" s="1064"/>
      <c r="O34" s="1064"/>
      <c r="P34" s="1065"/>
      <c r="Q34" s="1069">
        <v>94</v>
      </c>
      <c r="R34" s="1070"/>
      <c r="S34" s="1070"/>
      <c r="T34" s="1070"/>
      <c r="U34" s="1070"/>
      <c r="V34" s="1070">
        <v>91</v>
      </c>
      <c r="W34" s="1070"/>
      <c r="X34" s="1070"/>
      <c r="Y34" s="1070"/>
      <c r="Z34" s="1070"/>
      <c r="AA34" s="1070">
        <f t="shared" si="2"/>
        <v>3</v>
      </c>
      <c r="AB34" s="1070"/>
      <c r="AC34" s="1070"/>
      <c r="AD34" s="1070"/>
      <c r="AE34" s="1071"/>
      <c r="AF34" s="1045">
        <v>3</v>
      </c>
      <c r="AG34" s="1046"/>
      <c r="AH34" s="1046"/>
      <c r="AI34" s="1046"/>
      <c r="AJ34" s="1047"/>
      <c r="AK34" s="1006">
        <v>78</v>
      </c>
      <c r="AL34" s="997"/>
      <c r="AM34" s="997"/>
      <c r="AN34" s="997"/>
      <c r="AO34" s="997"/>
      <c r="AP34" s="997">
        <v>790</v>
      </c>
      <c r="AQ34" s="997"/>
      <c r="AR34" s="997"/>
      <c r="AS34" s="997"/>
      <c r="AT34" s="997"/>
      <c r="AU34" s="997">
        <v>716</v>
      </c>
      <c r="AV34" s="997"/>
      <c r="AW34" s="997"/>
      <c r="AX34" s="997"/>
      <c r="AY34" s="997"/>
      <c r="AZ34" s="1072" t="s">
        <v>546</v>
      </c>
      <c r="BA34" s="1073"/>
      <c r="BB34" s="1073"/>
      <c r="BC34" s="1073"/>
      <c r="BD34" s="1074"/>
      <c r="BE34" s="1058" t="s">
        <v>382</v>
      </c>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384</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363</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2902</v>
      </c>
      <c r="AG63" s="985"/>
      <c r="AH63" s="985"/>
      <c r="AI63" s="985"/>
      <c r="AJ63" s="1056"/>
      <c r="AK63" s="1057"/>
      <c r="AL63" s="989"/>
      <c r="AM63" s="989"/>
      <c r="AN63" s="989"/>
      <c r="AO63" s="989"/>
      <c r="AP63" s="985">
        <f>SUM(AP28:AT34)</f>
        <v>9905</v>
      </c>
      <c r="AQ63" s="985"/>
      <c r="AR63" s="985"/>
      <c r="AS63" s="985"/>
      <c r="AT63" s="985"/>
      <c r="AU63" s="985">
        <f>SUM(AU28:AY34)</f>
        <v>1610</v>
      </c>
      <c r="AV63" s="985"/>
      <c r="AW63" s="985"/>
      <c r="AX63" s="985"/>
      <c r="AY63" s="985"/>
      <c r="AZ63" s="1051"/>
      <c r="BA63" s="1051"/>
      <c r="BB63" s="1051"/>
      <c r="BC63" s="1051"/>
      <c r="BD63" s="1051"/>
      <c r="BE63" s="986"/>
      <c r="BF63" s="986"/>
      <c r="BG63" s="986"/>
      <c r="BH63" s="986"/>
      <c r="BI63" s="987"/>
      <c r="BJ63" s="1052" t="s">
        <v>108</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387</v>
      </c>
      <c r="B66" s="1022"/>
      <c r="C66" s="1022"/>
      <c r="D66" s="1022"/>
      <c r="E66" s="1022"/>
      <c r="F66" s="1022"/>
      <c r="G66" s="1022"/>
      <c r="H66" s="1022"/>
      <c r="I66" s="1022"/>
      <c r="J66" s="1022"/>
      <c r="K66" s="1022"/>
      <c r="L66" s="1022"/>
      <c r="M66" s="1022"/>
      <c r="N66" s="1022"/>
      <c r="O66" s="1022"/>
      <c r="P66" s="1023"/>
      <c r="Q66" s="1027" t="s">
        <v>388</v>
      </c>
      <c r="R66" s="1028"/>
      <c r="S66" s="1028"/>
      <c r="T66" s="1028"/>
      <c r="U66" s="1029"/>
      <c r="V66" s="1027" t="s">
        <v>389</v>
      </c>
      <c r="W66" s="1028"/>
      <c r="X66" s="1028"/>
      <c r="Y66" s="1028"/>
      <c r="Z66" s="1029"/>
      <c r="AA66" s="1027" t="s">
        <v>390</v>
      </c>
      <c r="AB66" s="1028"/>
      <c r="AC66" s="1028"/>
      <c r="AD66" s="1028"/>
      <c r="AE66" s="1029"/>
      <c r="AF66" s="1033" t="s">
        <v>391</v>
      </c>
      <c r="AG66" s="1034"/>
      <c r="AH66" s="1034"/>
      <c r="AI66" s="1034"/>
      <c r="AJ66" s="1035"/>
      <c r="AK66" s="1027" t="s">
        <v>392</v>
      </c>
      <c r="AL66" s="1022"/>
      <c r="AM66" s="1022"/>
      <c r="AN66" s="1022"/>
      <c r="AO66" s="1023"/>
      <c r="AP66" s="1027" t="s">
        <v>393</v>
      </c>
      <c r="AQ66" s="1028"/>
      <c r="AR66" s="1028"/>
      <c r="AS66" s="1028"/>
      <c r="AT66" s="1029"/>
      <c r="AU66" s="1027" t="s">
        <v>394</v>
      </c>
      <c r="AV66" s="1028"/>
      <c r="AW66" s="1028"/>
      <c r="AX66" s="1028"/>
      <c r="AY66" s="1029"/>
      <c r="AZ66" s="1027" t="s">
        <v>351</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548</v>
      </c>
      <c r="C68" s="1012"/>
      <c r="D68" s="1012"/>
      <c r="E68" s="1012"/>
      <c r="F68" s="1012"/>
      <c r="G68" s="1012"/>
      <c r="H68" s="1012"/>
      <c r="I68" s="1012"/>
      <c r="J68" s="1012"/>
      <c r="K68" s="1012"/>
      <c r="L68" s="1012"/>
      <c r="M68" s="1012"/>
      <c r="N68" s="1012"/>
      <c r="O68" s="1012"/>
      <c r="P68" s="1013"/>
      <c r="Q68" s="1014">
        <v>10853</v>
      </c>
      <c r="R68" s="1008"/>
      <c r="S68" s="1008"/>
      <c r="T68" s="1008"/>
      <c r="U68" s="1008"/>
      <c r="V68" s="1008">
        <v>10234</v>
      </c>
      <c r="W68" s="1008"/>
      <c r="X68" s="1008"/>
      <c r="Y68" s="1008"/>
      <c r="Z68" s="1008"/>
      <c r="AA68" s="1008">
        <v>618</v>
      </c>
      <c r="AB68" s="1008"/>
      <c r="AC68" s="1008"/>
      <c r="AD68" s="1008"/>
      <c r="AE68" s="1008"/>
      <c r="AF68" s="1008">
        <v>618</v>
      </c>
      <c r="AG68" s="1008"/>
      <c r="AH68" s="1008"/>
      <c r="AI68" s="1008"/>
      <c r="AJ68" s="1008"/>
      <c r="AK68" s="1008">
        <v>829</v>
      </c>
      <c r="AL68" s="1008"/>
      <c r="AM68" s="1008"/>
      <c r="AN68" s="1008"/>
      <c r="AO68" s="1008"/>
      <c r="AP68" s="1008">
        <v>666</v>
      </c>
      <c r="AQ68" s="1008"/>
      <c r="AR68" s="1008"/>
      <c r="AS68" s="1008"/>
      <c r="AT68" s="1008"/>
      <c r="AU68" s="1008">
        <v>386</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552</v>
      </c>
      <c r="C69" s="1001"/>
      <c r="D69" s="1001"/>
      <c r="E69" s="1001"/>
      <c r="F69" s="1001"/>
      <c r="G69" s="1001"/>
      <c r="H69" s="1001"/>
      <c r="I69" s="1001"/>
      <c r="J69" s="1001"/>
      <c r="K69" s="1001"/>
      <c r="L69" s="1001"/>
      <c r="M69" s="1001"/>
      <c r="N69" s="1001"/>
      <c r="O69" s="1001"/>
      <c r="P69" s="1002"/>
      <c r="Q69" s="1003">
        <v>15214</v>
      </c>
      <c r="R69" s="997"/>
      <c r="S69" s="997"/>
      <c r="T69" s="997"/>
      <c r="U69" s="997"/>
      <c r="V69" s="997">
        <v>14151</v>
      </c>
      <c r="W69" s="997"/>
      <c r="X69" s="997"/>
      <c r="Y69" s="997"/>
      <c r="Z69" s="997"/>
      <c r="AA69" s="997">
        <v>1064</v>
      </c>
      <c r="AB69" s="997"/>
      <c r="AC69" s="997"/>
      <c r="AD69" s="997"/>
      <c r="AE69" s="997"/>
      <c r="AF69" s="997">
        <v>1064</v>
      </c>
      <c r="AG69" s="997"/>
      <c r="AH69" s="997"/>
      <c r="AI69" s="997"/>
      <c r="AJ69" s="997"/>
      <c r="AK69" s="997">
        <v>50</v>
      </c>
      <c r="AL69" s="997"/>
      <c r="AM69" s="997"/>
      <c r="AN69" s="997"/>
      <c r="AO69" s="997"/>
      <c r="AP69" s="997" t="s">
        <v>487</v>
      </c>
      <c r="AQ69" s="997"/>
      <c r="AR69" s="997"/>
      <c r="AS69" s="997"/>
      <c r="AT69" s="997"/>
      <c r="AU69" s="997" t="s">
        <v>487</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1079</v>
      </c>
      <c r="R70" s="997"/>
      <c r="S70" s="997"/>
      <c r="T70" s="997"/>
      <c r="U70" s="997"/>
      <c r="V70" s="997">
        <v>1077</v>
      </c>
      <c r="W70" s="997"/>
      <c r="X70" s="997"/>
      <c r="Y70" s="997"/>
      <c r="Z70" s="997"/>
      <c r="AA70" s="997">
        <v>2</v>
      </c>
      <c r="AB70" s="997"/>
      <c r="AC70" s="997"/>
      <c r="AD70" s="997"/>
      <c r="AE70" s="997"/>
      <c r="AF70" s="997">
        <v>2</v>
      </c>
      <c r="AG70" s="997"/>
      <c r="AH70" s="997"/>
      <c r="AI70" s="997"/>
      <c r="AJ70" s="997"/>
      <c r="AK70" s="997">
        <v>2</v>
      </c>
      <c r="AL70" s="997"/>
      <c r="AM70" s="997"/>
      <c r="AN70" s="997"/>
      <c r="AO70" s="997"/>
      <c r="AP70" s="997" t="s">
        <v>487</v>
      </c>
      <c r="AQ70" s="997"/>
      <c r="AR70" s="997"/>
      <c r="AS70" s="997"/>
      <c r="AT70" s="997"/>
      <c r="AU70" s="997" t="s">
        <v>487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173</v>
      </c>
      <c r="R71" s="997"/>
      <c r="S71" s="997"/>
      <c r="T71" s="997"/>
      <c r="U71" s="997"/>
      <c r="V71" s="997">
        <v>153</v>
      </c>
      <c r="W71" s="997"/>
      <c r="X71" s="997"/>
      <c r="Y71" s="997"/>
      <c r="Z71" s="997"/>
      <c r="AA71" s="997">
        <v>21</v>
      </c>
      <c r="AB71" s="997"/>
      <c r="AC71" s="997"/>
      <c r="AD71" s="997"/>
      <c r="AE71" s="997"/>
      <c r="AF71" s="997">
        <v>4</v>
      </c>
      <c r="AG71" s="997"/>
      <c r="AH71" s="997"/>
      <c r="AI71" s="997"/>
      <c r="AJ71" s="997"/>
      <c r="AK71" s="997" t="s">
        <v>487</v>
      </c>
      <c r="AL71" s="997"/>
      <c r="AM71" s="997"/>
      <c r="AN71" s="997"/>
      <c r="AO71" s="997"/>
      <c r="AP71" s="997" t="s">
        <v>487</v>
      </c>
      <c r="AQ71" s="997"/>
      <c r="AR71" s="997"/>
      <c r="AS71" s="997"/>
      <c r="AT71" s="997"/>
      <c r="AU71" s="997" t="s">
        <v>487</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224</v>
      </c>
      <c r="R72" s="997"/>
      <c r="S72" s="997"/>
      <c r="T72" s="997"/>
      <c r="U72" s="997"/>
      <c r="V72" s="997">
        <v>154</v>
      </c>
      <c r="W72" s="997"/>
      <c r="X72" s="997"/>
      <c r="Y72" s="997"/>
      <c r="Z72" s="997"/>
      <c r="AA72" s="997">
        <v>71</v>
      </c>
      <c r="AB72" s="997"/>
      <c r="AC72" s="997"/>
      <c r="AD72" s="997"/>
      <c r="AE72" s="997"/>
      <c r="AF72" s="997">
        <v>71</v>
      </c>
      <c r="AG72" s="997"/>
      <c r="AH72" s="997"/>
      <c r="AI72" s="997"/>
      <c r="AJ72" s="997"/>
      <c r="AK72" s="997">
        <v>11</v>
      </c>
      <c r="AL72" s="997"/>
      <c r="AM72" s="997"/>
      <c r="AN72" s="997"/>
      <c r="AO72" s="997"/>
      <c r="AP72" s="997" t="s">
        <v>487</v>
      </c>
      <c r="AQ72" s="997"/>
      <c r="AR72" s="997"/>
      <c r="AS72" s="997"/>
      <c r="AT72" s="997"/>
      <c r="AU72" s="997" t="s">
        <v>487</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363</v>
      </c>
      <c r="B88" s="970" t="s">
        <v>395</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f>SUM(AF68:AJ72)</f>
        <v>1759</v>
      </c>
      <c r="AG88" s="985"/>
      <c r="AH88" s="985"/>
      <c r="AI88" s="985"/>
      <c r="AJ88" s="985"/>
      <c r="AK88" s="989"/>
      <c r="AL88" s="989"/>
      <c r="AM88" s="989"/>
      <c r="AN88" s="989"/>
      <c r="AO88" s="989"/>
      <c r="AP88" s="985">
        <f>SUM(AP68:AT72)</f>
        <v>666</v>
      </c>
      <c r="AQ88" s="985"/>
      <c r="AR88" s="985"/>
      <c r="AS88" s="985"/>
      <c r="AT88" s="985"/>
      <c r="AU88" s="985">
        <f>SUM(AU68:AY72)</f>
        <v>386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970" t="s">
        <v>396</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f>SUM(CR7:CV8)</f>
        <v>31</v>
      </c>
      <c r="CS102" s="977"/>
      <c r="CT102" s="977"/>
      <c r="CU102" s="977"/>
      <c r="CV102" s="978"/>
      <c r="CW102" s="976">
        <f t="shared" ref="CW102" si="3">SUM(CW7:DA8)</f>
        <v>0</v>
      </c>
      <c r="CX102" s="977"/>
      <c r="CY102" s="977"/>
      <c r="CZ102" s="977"/>
      <c r="DA102" s="978"/>
      <c r="DB102" s="976">
        <f t="shared" ref="DB102" si="4">SUM(DB7:DF8)</f>
        <v>529</v>
      </c>
      <c r="DC102" s="977"/>
      <c r="DD102" s="977"/>
      <c r="DE102" s="977"/>
      <c r="DF102" s="978"/>
      <c r="DG102" s="976">
        <f t="shared" ref="DG102" si="5">SUM(DG7:DK8)</f>
        <v>0</v>
      </c>
      <c r="DH102" s="977"/>
      <c r="DI102" s="977"/>
      <c r="DJ102" s="977"/>
      <c r="DK102" s="978"/>
      <c r="DL102" s="976">
        <f t="shared" ref="DL102" si="6">SUM(DL7:DP8)</f>
        <v>0</v>
      </c>
      <c r="DM102" s="977"/>
      <c r="DN102" s="977"/>
      <c r="DO102" s="977"/>
      <c r="DP102" s="978"/>
      <c r="DQ102" s="976">
        <f t="shared" ref="DQ102" si="7">SUM(DQ7:DU8)</f>
        <v>442</v>
      </c>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397</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398</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399</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400</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401</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402</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403</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404</v>
      </c>
      <c r="AB109" s="918"/>
      <c r="AC109" s="918"/>
      <c r="AD109" s="918"/>
      <c r="AE109" s="919"/>
      <c r="AF109" s="920" t="s">
        <v>284</v>
      </c>
      <c r="AG109" s="918"/>
      <c r="AH109" s="918"/>
      <c r="AI109" s="918"/>
      <c r="AJ109" s="919"/>
      <c r="AK109" s="920" t="s">
        <v>283</v>
      </c>
      <c r="AL109" s="918"/>
      <c r="AM109" s="918"/>
      <c r="AN109" s="918"/>
      <c r="AO109" s="919"/>
      <c r="AP109" s="920" t="s">
        <v>405</v>
      </c>
      <c r="AQ109" s="918"/>
      <c r="AR109" s="918"/>
      <c r="AS109" s="918"/>
      <c r="AT109" s="949"/>
      <c r="AU109" s="917" t="s">
        <v>403</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404</v>
      </c>
      <c r="BR109" s="918"/>
      <c r="BS109" s="918"/>
      <c r="BT109" s="918"/>
      <c r="BU109" s="919"/>
      <c r="BV109" s="920" t="s">
        <v>284</v>
      </c>
      <c r="BW109" s="918"/>
      <c r="BX109" s="918"/>
      <c r="BY109" s="918"/>
      <c r="BZ109" s="919"/>
      <c r="CA109" s="920" t="s">
        <v>283</v>
      </c>
      <c r="CB109" s="918"/>
      <c r="CC109" s="918"/>
      <c r="CD109" s="918"/>
      <c r="CE109" s="919"/>
      <c r="CF109" s="958" t="s">
        <v>405</v>
      </c>
      <c r="CG109" s="958"/>
      <c r="CH109" s="958"/>
      <c r="CI109" s="958"/>
      <c r="CJ109" s="958"/>
      <c r="CK109" s="920" t="s">
        <v>406</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404</v>
      </c>
      <c r="DH109" s="918"/>
      <c r="DI109" s="918"/>
      <c r="DJ109" s="918"/>
      <c r="DK109" s="919"/>
      <c r="DL109" s="920" t="s">
        <v>284</v>
      </c>
      <c r="DM109" s="918"/>
      <c r="DN109" s="918"/>
      <c r="DO109" s="918"/>
      <c r="DP109" s="919"/>
      <c r="DQ109" s="920" t="s">
        <v>283</v>
      </c>
      <c r="DR109" s="918"/>
      <c r="DS109" s="918"/>
      <c r="DT109" s="918"/>
      <c r="DU109" s="919"/>
      <c r="DV109" s="920" t="s">
        <v>405</v>
      </c>
      <c r="DW109" s="918"/>
      <c r="DX109" s="918"/>
      <c r="DY109" s="918"/>
      <c r="DZ109" s="949"/>
    </row>
    <row r="110" spans="1:131" s="197" customFormat="1" ht="26.25" customHeight="1" x14ac:dyDescent="0.15">
      <c r="A110" s="787" t="s">
        <v>407</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1158905</v>
      </c>
      <c r="AB110" s="903"/>
      <c r="AC110" s="903"/>
      <c r="AD110" s="903"/>
      <c r="AE110" s="904"/>
      <c r="AF110" s="905">
        <v>1141031</v>
      </c>
      <c r="AG110" s="903"/>
      <c r="AH110" s="903"/>
      <c r="AI110" s="903"/>
      <c r="AJ110" s="904"/>
      <c r="AK110" s="905">
        <v>1005994</v>
      </c>
      <c r="AL110" s="903"/>
      <c r="AM110" s="903"/>
      <c r="AN110" s="903"/>
      <c r="AO110" s="904"/>
      <c r="AP110" s="906">
        <v>12.4</v>
      </c>
      <c r="AQ110" s="907"/>
      <c r="AR110" s="907"/>
      <c r="AS110" s="907"/>
      <c r="AT110" s="908"/>
      <c r="AU110" s="950" t="s">
        <v>61</v>
      </c>
      <c r="AV110" s="951"/>
      <c r="AW110" s="951"/>
      <c r="AX110" s="951"/>
      <c r="AY110" s="952"/>
      <c r="AZ110" s="846" t="s">
        <v>408</v>
      </c>
      <c r="BA110" s="788"/>
      <c r="BB110" s="788"/>
      <c r="BC110" s="788"/>
      <c r="BD110" s="788"/>
      <c r="BE110" s="788"/>
      <c r="BF110" s="788"/>
      <c r="BG110" s="788"/>
      <c r="BH110" s="788"/>
      <c r="BI110" s="788"/>
      <c r="BJ110" s="788"/>
      <c r="BK110" s="788"/>
      <c r="BL110" s="788"/>
      <c r="BM110" s="788"/>
      <c r="BN110" s="788"/>
      <c r="BO110" s="788"/>
      <c r="BP110" s="789"/>
      <c r="BQ110" s="829">
        <v>10690316</v>
      </c>
      <c r="BR110" s="830"/>
      <c r="BS110" s="830"/>
      <c r="BT110" s="830"/>
      <c r="BU110" s="830"/>
      <c r="BV110" s="830">
        <v>10218125</v>
      </c>
      <c r="BW110" s="830"/>
      <c r="BX110" s="830"/>
      <c r="BY110" s="830"/>
      <c r="BZ110" s="830"/>
      <c r="CA110" s="830">
        <v>10144428</v>
      </c>
      <c r="CB110" s="830"/>
      <c r="CC110" s="830"/>
      <c r="CD110" s="830"/>
      <c r="CE110" s="830"/>
      <c r="CF110" s="891">
        <v>125.2</v>
      </c>
      <c r="CG110" s="892"/>
      <c r="CH110" s="892"/>
      <c r="CI110" s="892"/>
      <c r="CJ110" s="892"/>
      <c r="CK110" s="946" t="s">
        <v>409</v>
      </c>
      <c r="CL110" s="894"/>
      <c r="CM110" s="899" t="s">
        <v>410</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411</v>
      </c>
      <c r="DH110" s="830"/>
      <c r="DI110" s="830"/>
      <c r="DJ110" s="830"/>
      <c r="DK110" s="830"/>
      <c r="DL110" s="830" t="s">
        <v>411</v>
      </c>
      <c r="DM110" s="830"/>
      <c r="DN110" s="830"/>
      <c r="DO110" s="830"/>
      <c r="DP110" s="830"/>
      <c r="DQ110" s="830" t="s">
        <v>411</v>
      </c>
      <c r="DR110" s="830"/>
      <c r="DS110" s="830"/>
      <c r="DT110" s="830"/>
      <c r="DU110" s="830"/>
      <c r="DV110" s="831" t="s">
        <v>411</v>
      </c>
      <c r="DW110" s="831"/>
      <c r="DX110" s="831"/>
      <c r="DY110" s="831"/>
      <c r="DZ110" s="832"/>
    </row>
    <row r="111" spans="1:131" s="197" customFormat="1" ht="26.25" customHeight="1" x14ac:dyDescent="0.15">
      <c r="A111" s="808" t="s">
        <v>412</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108</v>
      </c>
      <c r="AB111" s="939"/>
      <c r="AC111" s="939"/>
      <c r="AD111" s="939"/>
      <c r="AE111" s="940"/>
      <c r="AF111" s="941" t="s">
        <v>108</v>
      </c>
      <c r="AG111" s="939"/>
      <c r="AH111" s="939"/>
      <c r="AI111" s="939"/>
      <c r="AJ111" s="940"/>
      <c r="AK111" s="941" t="s">
        <v>108</v>
      </c>
      <c r="AL111" s="939"/>
      <c r="AM111" s="939"/>
      <c r="AN111" s="939"/>
      <c r="AO111" s="940"/>
      <c r="AP111" s="942" t="s">
        <v>108</v>
      </c>
      <c r="AQ111" s="943"/>
      <c r="AR111" s="943"/>
      <c r="AS111" s="943"/>
      <c r="AT111" s="944"/>
      <c r="AU111" s="953"/>
      <c r="AV111" s="954"/>
      <c r="AW111" s="954"/>
      <c r="AX111" s="954"/>
      <c r="AY111" s="955"/>
      <c r="AZ111" s="797" t="s">
        <v>413</v>
      </c>
      <c r="BA111" s="798"/>
      <c r="BB111" s="798"/>
      <c r="BC111" s="798"/>
      <c r="BD111" s="798"/>
      <c r="BE111" s="798"/>
      <c r="BF111" s="798"/>
      <c r="BG111" s="798"/>
      <c r="BH111" s="798"/>
      <c r="BI111" s="798"/>
      <c r="BJ111" s="798"/>
      <c r="BK111" s="798"/>
      <c r="BL111" s="798"/>
      <c r="BM111" s="798"/>
      <c r="BN111" s="798"/>
      <c r="BO111" s="798"/>
      <c r="BP111" s="799"/>
      <c r="BQ111" s="800" t="s">
        <v>108</v>
      </c>
      <c r="BR111" s="801"/>
      <c r="BS111" s="801"/>
      <c r="BT111" s="801"/>
      <c r="BU111" s="801"/>
      <c r="BV111" s="801" t="s">
        <v>108</v>
      </c>
      <c r="BW111" s="801"/>
      <c r="BX111" s="801"/>
      <c r="BY111" s="801"/>
      <c r="BZ111" s="801"/>
      <c r="CA111" s="801" t="s">
        <v>108</v>
      </c>
      <c r="CB111" s="801"/>
      <c r="CC111" s="801"/>
      <c r="CD111" s="801"/>
      <c r="CE111" s="801"/>
      <c r="CF111" s="878" t="s">
        <v>108</v>
      </c>
      <c r="CG111" s="879"/>
      <c r="CH111" s="879"/>
      <c r="CI111" s="879"/>
      <c r="CJ111" s="879"/>
      <c r="CK111" s="947"/>
      <c r="CL111" s="896"/>
      <c r="CM111" s="833" t="s">
        <v>414</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108</v>
      </c>
      <c r="DH111" s="801"/>
      <c r="DI111" s="801"/>
      <c r="DJ111" s="801"/>
      <c r="DK111" s="801"/>
      <c r="DL111" s="801" t="s">
        <v>108</v>
      </c>
      <c r="DM111" s="801"/>
      <c r="DN111" s="801"/>
      <c r="DO111" s="801"/>
      <c r="DP111" s="801"/>
      <c r="DQ111" s="801" t="s">
        <v>108</v>
      </c>
      <c r="DR111" s="801"/>
      <c r="DS111" s="801"/>
      <c r="DT111" s="801"/>
      <c r="DU111" s="801"/>
      <c r="DV111" s="853" t="s">
        <v>108</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v>10000</v>
      </c>
      <c r="AB112" s="814"/>
      <c r="AC112" s="814"/>
      <c r="AD112" s="814"/>
      <c r="AE112" s="815"/>
      <c r="AF112" s="816" t="s">
        <v>108</v>
      </c>
      <c r="AG112" s="814"/>
      <c r="AH112" s="814"/>
      <c r="AI112" s="814"/>
      <c r="AJ112" s="815"/>
      <c r="AK112" s="816" t="s">
        <v>108</v>
      </c>
      <c r="AL112" s="814"/>
      <c r="AM112" s="814"/>
      <c r="AN112" s="814"/>
      <c r="AO112" s="815"/>
      <c r="AP112" s="784" t="s">
        <v>108</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6320203</v>
      </c>
      <c r="BR112" s="801"/>
      <c r="BS112" s="801"/>
      <c r="BT112" s="801"/>
      <c r="BU112" s="801"/>
      <c r="BV112" s="801">
        <v>3700703</v>
      </c>
      <c r="BW112" s="801"/>
      <c r="BX112" s="801"/>
      <c r="BY112" s="801"/>
      <c r="BZ112" s="801"/>
      <c r="CA112" s="801">
        <v>1609477</v>
      </c>
      <c r="CB112" s="801"/>
      <c r="CC112" s="801"/>
      <c r="CD112" s="801"/>
      <c r="CE112" s="801"/>
      <c r="CF112" s="878">
        <v>19.899999999999999</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108</v>
      </c>
      <c r="DH112" s="801"/>
      <c r="DI112" s="801"/>
      <c r="DJ112" s="801"/>
      <c r="DK112" s="801"/>
      <c r="DL112" s="801" t="s">
        <v>108</v>
      </c>
      <c r="DM112" s="801"/>
      <c r="DN112" s="801"/>
      <c r="DO112" s="801"/>
      <c r="DP112" s="801"/>
      <c r="DQ112" s="801" t="s">
        <v>108</v>
      </c>
      <c r="DR112" s="801"/>
      <c r="DS112" s="801"/>
      <c r="DT112" s="801"/>
      <c r="DU112" s="801"/>
      <c r="DV112" s="853" t="s">
        <v>108</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274477</v>
      </c>
      <c r="AB113" s="939"/>
      <c r="AC113" s="939"/>
      <c r="AD113" s="939"/>
      <c r="AE113" s="940"/>
      <c r="AF113" s="941">
        <v>119277</v>
      </c>
      <c r="AG113" s="939"/>
      <c r="AH113" s="939"/>
      <c r="AI113" s="939"/>
      <c r="AJ113" s="940"/>
      <c r="AK113" s="941">
        <v>119631</v>
      </c>
      <c r="AL113" s="939"/>
      <c r="AM113" s="939"/>
      <c r="AN113" s="939"/>
      <c r="AO113" s="940"/>
      <c r="AP113" s="942">
        <v>1.5</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68623</v>
      </c>
      <c r="BR113" s="801"/>
      <c r="BS113" s="801"/>
      <c r="BT113" s="801"/>
      <c r="BU113" s="801"/>
      <c r="BV113" s="801">
        <v>167573</v>
      </c>
      <c r="BW113" s="801"/>
      <c r="BX113" s="801"/>
      <c r="BY113" s="801"/>
      <c r="BZ113" s="801"/>
      <c r="CA113" s="801">
        <v>385642</v>
      </c>
      <c r="CB113" s="801"/>
      <c r="CC113" s="801"/>
      <c r="CD113" s="801"/>
      <c r="CE113" s="801"/>
      <c r="CF113" s="878">
        <v>4.8</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108</v>
      </c>
      <c r="DH113" s="814"/>
      <c r="DI113" s="814"/>
      <c r="DJ113" s="814"/>
      <c r="DK113" s="815"/>
      <c r="DL113" s="816" t="s">
        <v>108</v>
      </c>
      <c r="DM113" s="814"/>
      <c r="DN113" s="814"/>
      <c r="DO113" s="814"/>
      <c r="DP113" s="815"/>
      <c r="DQ113" s="816" t="s">
        <v>108</v>
      </c>
      <c r="DR113" s="814"/>
      <c r="DS113" s="814"/>
      <c r="DT113" s="814"/>
      <c r="DU113" s="815"/>
      <c r="DV113" s="784" t="s">
        <v>108</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8405</v>
      </c>
      <c r="AB114" s="814"/>
      <c r="AC114" s="814"/>
      <c r="AD114" s="814"/>
      <c r="AE114" s="815"/>
      <c r="AF114" s="816">
        <v>7345</v>
      </c>
      <c r="AG114" s="814"/>
      <c r="AH114" s="814"/>
      <c r="AI114" s="814"/>
      <c r="AJ114" s="815"/>
      <c r="AK114" s="816">
        <v>6186</v>
      </c>
      <c r="AL114" s="814"/>
      <c r="AM114" s="814"/>
      <c r="AN114" s="814"/>
      <c r="AO114" s="815"/>
      <c r="AP114" s="784">
        <v>0.1</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2816858</v>
      </c>
      <c r="BR114" s="801"/>
      <c r="BS114" s="801"/>
      <c r="BT114" s="801"/>
      <c r="BU114" s="801"/>
      <c r="BV114" s="801">
        <v>2563993</v>
      </c>
      <c r="BW114" s="801"/>
      <c r="BX114" s="801"/>
      <c r="BY114" s="801"/>
      <c r="BZ114" s="801"/>
      <c r="CA114" s="801">
        <v>2369602</v>
      </c>
      <c r="CB114" s="801"/>
      <c r="CC114" s="801"/>
      <c r="CD114" s="801"/>
      <c r="CE114" s="801"/>
      <c r="CF114" s="878">
        <v>29.2</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108</v>
      </c>
      <c r="DH114" s="814"/>
      <c r="DI114" s="814"/>
      <c r="DJ114" s="814"/>
      <c r="DK114" s="815"/>
      <c r="DL114" s="816" t="s">
        <v>108</v>
      </c>
      <c r="DM114" s="814"/>
      <c r="DN114" s="814"/>
      <c r="DO114" s="814"/>
      <c r="DP114" s="815"/>
      <c r="DQ114" s="816" t="s">
        <v>108</v>
      </c>
      <c r="DR114" s="814"/>
      <c r="DS114" s="814"/>
      <c r="DT114" s="814"/>
      <c r="DU114" s="815"/>
      <c r="DV114" s="784" t="s">
        <v>108</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24319</v>
      </c>
      <c r="AB115" s="939"/>
      <c r="AC115" s="939"/>
      <c r="AD115" s="939"/>
      <c r="AE115" s="940"/>
      <c r="AF115" s="941">
        <v>2227</v>
      </c>
      <c r="AG115" s="939"/>
      <c r="AH115" s="939"/>
      <c r="AI115" s="939"/>
      <c r="AJ115" s="940"/>
      <c r="AK115" s="941">
        <v>14330</v>
      </c>
      <c r="AL115" s="939"/>
      <c r="AM115" s="939"/>
      <c r="AN115" s="939"/>
      <c r="AO115" s="940"/>
      <c r="AP115" s="942">
        <v>0.2</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v>461673</v>
      </c>
      <c r="BR115" s="801"/>
      <c r="BS115" s="801"/>
      <c r="BT115" s="801"/>
      <c r="BU115" s="801"/>
      <c r="BV115" s="801">
        <v>448525</v>
      </c>
      <c r="BW115" s="801"/>
      <c r="BX115" s="801"/>
      <c r="BY115" s="801"/>
      <c r="BZ115" s="801"/>
      <c r="CA115" s="801">
        <v>442079</v>
      </c>
      <c r="CB115" s="801"/>
      <c r="CC115" s="801"/>
      <c r="CD115" s="801"/>
      <c r="CE115" s="801"/>
      <c r="CF115" s="878">
        <v>5.5</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108</v>
      </c>
      <c r="DH115" s="814"/>
      <c r="DI115" s="814"/>
      <c r="DJ115" s="814"/>
      <c r="DK115" s="815"/>
      <c r="DL115" s="816" t="s">
        <v>108</v>
      </c>
      <c r="DM115" s="814"/>
      <c r="DN115" s="814"/>
      <c r="DO115" s="814"/>
      <c r="DP115" s="815"/>
      <c r="DQ115" s="816" t="s">
        <v>108</v>
      </c>
      <c r="DR115" s="814"/>
      <c r="DS115" s="814"/>
      <c r="DT115" s="814"/>
      <c r="DU115" s="815"/>
      <c r="DV115" s="784" t="s">
        <v>108</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108</v>
      </c>
      <c r="AB116" s="814"/>
      <c r="AC116" s="814"/>
      <c r="AD116" s="814"/>
      <c r="AE116" s="815"/>
      <c r="AF116" s="816" t="s">
        <v>108</v>
      </c>
      <c r="AG116" s="814"/>
      <c r="AH116" s="814"/>
      <c r="AI116" s="814"/>
      <c r="AJ116" s="815"/>
      <c r="AK116" s="816" t="s">
        <v>108</v>
      </c>
      <c r="AL116" s="814"/>
      <c r="AM116" s="814"/>
      <c r="AN116" s="814"/>
      <c r="AO116" s="815"/>
      <c r="AP116" s="784" t="s">
        <v>108</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108</v>
      </c>
      <c r="BR116" s="801"/>
      <c r="BS116" s="801"/>
      <c r="BT116" s="801"/>
      <c r="BU116" s="801"/>
      <c r="BV116" s="801" t="s">
        <v>108</v>
      </c>
      <c r="BW116" s="801"/>
      <c r="BX116" s="801"/>
      <c r="BY116" s="801"/>
      <c r="BZ116" s="801"/>
      <c r="CA116" s="801" t="s">
        <v>108</v>
      </c>
      <c r="CB116" s="801"/>
      <c r="CC116" s="801"/>
      <c r="CD116" s="801"/>
      <c r="CE116" s="801"/>
      <c r="CF116" s="878" t="s">
        <v>108</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108</v>
      </c>
      <c r="DH116" s="814"/>
      <c r="DI116" s="814"/>
      <c r="DJ116" s="814"/>
      <c r="DK116" s="815"/>
      <c r="DL116" s="816" t="s">
        <v>108</v>
      </c>
      <c r="DM116" s="814"/>
      <c r="DN116" s="814"/>
      <c r="DO116" s="814"/>
      <c r="DP116" s="815"/>
      <c r="DQ116" s="816" t="s">
        <v>108</v>
      </c>
      <c r="DR116" s="814"/>
      <c r="DS116" s="814"/>
      <c r="DT116" s="814"/>
      <c r="DU116" s="815"/>
      <c r="DV116" s="784" t="s">
        <v>108</v>
      </c>
      <c r="DW116" s="785"/>
      <c r="DX116" s="785"/>
      <c r="DY116" s="785"/>
      <c r="DZ116" s="786"/>
    </row>
    <row r="117" spans="1:130" s="197" customFormat="1" ht="26.25" customHeight="1" x14ac:dyDescent="0.15">
      <c r="A117" s="917" t="s">
        <v>167</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1476106</v>
      </c>
      <c r="AB117" s="925"/>
      <c r="AC117" s="925"/>
      <c r="AD117" s="925"/>
      <c r="AE117" s="926"/>
      <c r="AF117" s="928">
        <v>1269880</v>
      </c>
      <c r="AG117" s="925"/>
      <c r="AH117" s="925"/>
      <c r="AI117" s="925"/>
      <c r="AJ117" s="926"/>
      <c r="AK117" s="928">
        <v>1146141</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108</v>
      </c>
      <c r="BR117" s="888"/>
      <c r="BS117" s="888"/>
      <c r="BT117" s="888"/>
      <c r="BU117" s="888"/>
      <c r="BV117" s="888" t="s">
        <v>108</v>
      </c>
      <c r="BW117" s="888"/>
      <c r="BX117" s="888"/>
      <c r="BY117" s="888"/>
      <c r="BZ117" s="888"/>
      <c r="CA117" s="888" t="s">
        <v>108</v>
      </c>
      <c r="CB117" s="888"/>
      <c r="CC117" s="888"/>
      <c r="CD117" s="888"/>
      <c r="CE117" s="888"/>
      <c r="CF117" s="878" t="s">
        <v>108</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108</v>
      </c>
      <c r="DH117" s="814"/>
      <c r="DI117" s="814"/>
      <c r="DJ117" s="814"/>
      <c r="DK117" s="815"/>
      <c r="DL117" s="816" t="s">
        <v>108</v>
      </c>
      <c r="DM117" s="814"/>
      <c r="DN117" s="814"/>
      <c r="DO117" s="814"/>
      <c r="DP117" s="815"/>
      <c r="DQ117" s="816" t="s">
        <v>108</v>
      </c>
      <c r="DR117" s="814"/>
      <c r="DS117" s="814"/>
      <c r="DT117" s="814"/>
      <c r="DU117" s="815"/>
      <c r="DV117" s="784" t="s">
        <v>108</v>
      </c>
      <c r="DW117" s="785"/>
      <c r="DX117" s="785"/>
      <c r="DY117" s="785"/>
      <c r="DZ117" s="786"/>
    </row>
    <row r="118" spans="1:130" s="197" customFormat="1" ht="26.25" customHeight="1" x14ac:dyDescent="0.15">
      <c r="A118" s="917" t="s">
        <v>406</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404</v>
      </c>
      <c r="AB118" s="918"/>
      <c r="AC118" s="918"/>
      <c r="AD118" s="918"/>
      <c r="AE118" s="919"/>
      <c r="AF118" s="920" t="s">
        <v>284</v>
      </c>
      <c r="AG118" s="918"/>
      <c r="AH118" s="918"/>
      <c r="AI118" s="918"/>
      <c r="AJ118" s="919"/>
      <c r="AK118" s="920" t="s">
        <v>283</v>
      </c>
      <c r="AL118" s="918"/>
      <c r="AM118" s="918"/>
      <c r="AN118" s="918"/>
      <c r="AO118" s="919"/>
      <c r="AP118" s="921" t="s">
        <v>405</v>
      </c>
      <c r="AQ118" s="922"/>
      <c r="AR118" s="922"/>
      <c r="AS118" s="922"/>
      <c r="AT118" s="923"/>
      <c r="AU118" s="956"/>
      <c r="AV118" s="957"/>
      <c r="AW118" s="957"/>
      <c r="AX118" s="957"/>
      <c r="AY118" s="957"/>
      <c r="AZ118" s="228" t="s">
        <v>167</v>
      </c>
      <c r="BA118" s="228"/>
      <c r="BB118" s="228"/>
      <c r="BC118" s="228"/>
      <c r="BD118" s="228"/>
      <c r="BE118" s="228"/>
      <c r="BF118" s="228"/>
      <c r="BG118" s="228"/>
      <c r="BH118" s="228"/>
      <c r="BI118" s="228"/>
      <c r="BJ118" s="228"/>
      <c r="BK118" s="228"/>
      <c r="BL118" s="228"/>
      <c r="BM118" s="228"/>
      <c r="BN118" s="228"/>
      <c r="BO118" s="867" t="s">
        <v>434</v>
      </c>
      <c r="BP118" s="868"/>
      <c r="BQ118" s="887">
        <v>20357673</v>
      </c>
      <c r="BR118" s="888"/>
      <c r="BS118" s="888"/>
      <c r="BT118" s="888"/>
      <c r="BU118" s="888"/>
      <c r="BV118" s="888">
        <v>17098919</v>
      </c>
      <c r="BW118" s="888"/>
      <c r="BX118" s="888"/>
      <c r="BY118" s="888"/>
      <c r="BZ118" s="888"/>
      <c r="CA118" s="888">
        <v>14951228</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108</v>
      </c>
      <c r="DH118" s="814"/>
      <c r="DI118" s="814"/>
      <c r="DJ118" s="814"/>
      <c r="DK118" s="815"/>
      <c r="DL118" s="816" t="s">
        <v>108</v>
      </c>
      <c r="DM118" s="814"/>
      <c r="DN118" s="814"/>
      <c r="DO118" s="814"/>
      <c r="DP118" s="815"/>
      <c r="DQ118" s="816" t="s">
        <v>108</v>
      </c>
      <c r="DR118" s="814"/>
      <c r="DS118" s="814"/>
      <c r="DT118" s="814"/>
      <c r="DU118" s="815"/>
      <c r="DV118" s="784" t="s">
        <v>108</v>
      </c>
      <c r="DW118" s="785"/>
      <c r="DX118" s="785"/>
      <c r="DY118" s="785"/>
      <c r="DZ118" s="786"/>
    </row>
    <row r="119" spans="1:130" s="197" customFormat="1" ht="26.25" customHeight="1" x14ac:dyDescent="0.15">
      <c r="A119" s="893" t="s">
        <v>409</v>
      </c>
      <c r="B119" s="894"/>
      <c r="C119" s="899" t="s">
        <v>410</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108</v>
      </c>
      <c r="AB119" s="903"/>
      <c r="AC119" s="903"/>
      <c r="AD119" s="903"/>
      <c r="AE119" s="904"/>
      <c r="AF119" s="905" t="s">
        <v>108</v>
      </c>
      <c r="AG119" s="903"/>
      <c r="AH119" s="903"/>
      <c r="AI119" s="903"/>
      <c r="AJ119" s="904"/>
      <c r="AK119" s="905" t="s">
        <v>108</v>
      </c>
      <c r="AL119" s="903"/>
      <c r="AM119" s="903"/>
      <c r="AN119" s="903"/>
      <c r="AO119" s="904"/>
      <c r="AP119" s="906" t="s">
        <v>108</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10234687</v>
      </c>
      <c r="BR119" s="830"/>
      <c r="BS119" s="830"/>
      <c r="BT119" s="830"/>
      <c r="BU119" s="830"/>
      <c r="BV119" s="830">
        <v>11589950</v>
      </c>
      <c r="BW119" s="830"/>
      <c r="BX119" s="830"/>
      <c r="BY119" s="830"/>
      <c r="BZ119" s="830"/>
      <c r="CA119" s="830">
        <v>10330160</v>
      </c>
      <c r="CB119" s="830"/>
      <c r="CC119" s="830"/>
      <c r="CD119" s="830"/>
      <c r="CE119" s="830"/>
      <c r="CF119" s="891">
        <v>127.4</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108</v>
      </c>
      <c r="DH119" s="747"/>
      <c r="DI119" s="747"/>
      <c r="DJ119" s="747"/>
      <c r="DK119" s="748"/>
      <c r="DL119" s="749" t="s">
        <v>108</v>
      </c>
      <c r="DM119" s="747"/>
      <c r="DN119" s="747"/>
      <c r="DO119" s="747"/>
      <c r="DP119" s="748"/>
      <c r="DQ119" s="749" t="s">
        <v>108</v>
      </c>
      <c r="DR119" s="747"/>
      <c r="DS119" s="747"/>
      <c r="DT119" s="747"/>
      <c r="DU119" s="748"/>
      <c r="DV119" s="837" t="s">
        <v>108</v>
      </c>
      <c r="DW119" s="838"/>
      <c r="DX119" s="838"/>
      <c r="DY119" s="838"/>
      <c r="DZ119" s="839"/>
    </row>
    <row r="120" spans="1:130" s="197" customFormat="1" ht="26.25" customHeight="1" x14ac:dyDescent="0.15">
      <c r="A120" s="895"/>
      <c r="B120" s="896"/>
      <c r="C120" s="833" t="s">
        <v>414</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108</v>
      </c>
      <c r="AB120" s="814"/>
      <c r="AC120" s="814"/>
      <c r="AD120" s="814"/>
      <c r="AE120" s="815"/>
      <c r="AF120" s="816" t="s">
        <v>108</v>
      </c>
      <c r="AG120" s="814"/>
      <c r="AH120" s="814"/>
      <c r="AI120" s="814"/>
      <c r="AJ120" s="815"/>
      <c r="AK120" s="816" t="s">
        <v>108</v>
      </c>
      <c r="AL120" s="814"/>
      <c r="AM120" s="814"/>
      <c r="AN120" s="814"/>
      <c r="AO120" s="815"/>
      <c r="AP120" s="784" t="s">
        <v>108</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2490001</v>
      </c>
      <c r="BR120" s="801"/>
      <c r="BS120" s="801"/>
      <c r="BT120" s="801"/>
      <c r="BU120" s="801"/>
      <c r="BV120" s="801">
        <v>2199820</v>
      </c>
      <c r="BW120" s="801"/>
      <c r="BX120" s="801"/>
      <c r="BY120" s="801"/>
      <c r="BZ120" s="801"/>
      <c r="CA120" s="801">
        <v>1826712</v>
      </c>
      <c r="CB120" s="801"/>
      <c r="CC120" s="801"/>
      <c r="CD120" s="801"/>
      <c r="CE120" s="801"/>
      <c r="CF120" s="878">
        <v>22.5</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808886</v>
      </c>
      <c r="DH120" s="830"/>
      <c r="DI120" s="830"/>
      <c r="DJ120" s="830"/>
      <c r="DK120" s="830"/>
      <c r="DL120" s="830">
        <v>717371</v>
      </c>
      <c r="DM120" s="830"/>
      <c r="DN120" s="830"/>
      <c r="DO120" s="830"/>
      <c r="DP120" s="830"/>
      <c r="DQ120" s="830">
        <v>716039</v>
      </c>
      <c r="DR120" s="830"/>
      <c r="DS120" s="830"/>
      <c r="DT120" s="830"/>
      <c r="DU120" s="830"/>
      <c r="DV120" s="831">
        <v>8.8000000000000007</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t="s">
        <v>108</v>
      </c>
      <c r="AB121" s="814"/>
      <c r="AC121" s="814"/>
      <c r="AD121" s="814"/>
      <c r="AE121" s="815"/>
      <c r="AF121" s="816" t="s">
        <v>108</v>
      </c>
      <c r="AG121" s="814"/>
      <c r="AH121" s="814"/>
      <c r="AI121" s="814"/>
      <c r="AJ121" s="815"/>
      <c r="AK121" s="816" t="s">
        <v>108</v>
      </c>
      <c r="AL121" s="814"/>
      <c r="AM121" s="814"/>
      <c r="AN121" s="814"/>
      <c r="AO121" s="815"/>
      <c r="AP121" s="784" t="s">
        <v>108</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13142008</v>
      </c>
      <c r="BR121" s="888"/>
      <c r="BS121" s="888"/>
      <c r="BT121" s="888"/>
      <c r="BU121" s="888"/>
      <c r="BV121" s="888">
        <v>13279742</v>
      </c>
      <c r="BW121" s="888"/>
      <c r="BX121" s="888"/>
      <c r="BY121" s="888"/>
      <c r="BZ121" s="888"/>
      <c r="CA121" s="888">
        <v>12559957</v>
      </c>
      <c r="CB121" s="888"/>
      <c r="CC121" s="888"/>
      <c r="CD121" s="888"/>
      <c r="CE121" s="888"/>
      <c r="CF121" s="889">
        <v>155</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5077825</v>
      </c>
      <c r="DH121" s="801"/>
      <c r="DI121" s="801"/>
      <c r="DJ121" s="801"/>
      <c r="DK121" s="801"/>
      <c r="DL121" s="801">
        <v>2678164</v>
      </c>
      <c r="DM121" s="801"/>
      <c r="DN121" s="801"/>
      <c r="DO121" s="801"/>
      <c r="DP121" s="801"/>
      <c r="DQ121" s="801">
        <v>602823</v>
      </c>
      <c r="DR121" s="801"/>
      <c r="DS121" s="801"/>
      <c r="DT121" s="801"/>
      <c r="DU121" s="801"/>
      <c r="DV121" s="853">
        <v>7.4</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108</v>
      </c>
      <c r="AB122" s="814"/>
      <c r="AC122" s="814"/>
      <c r="AD122" s="814"/>
      <c r="AE122" s="815"/>
      <c r="AF122" s="816" t="s">
        <v>108</v>
      </c>
      <c r="AG122" s="814"/>
      <c r="AH122" s="814"/>
      <c r="AI122" s="814"/>
      <c r="AJ122" s="815"/>
      <c r="AK122" s="816" t="s">
        <v>108</v>
      </c>
      <c r="AL122" s="814"/>
      <c r="AM122" s="814"/>
      <c r="AN122" s="814"/>
      <c r="AO122" s="815"/>
      <c r="AP122" s="784" t="s">
        <v>108</v>
      </c>
      <c r="AQ122" s="785"/>
      <c r="AR122" s="785"/>
      <c r="AS122" s="785"/>
      <c r="AT122" s="786"/>
      <c r="AU122" s="915"/>
      <c r="AV122" s="916"/>
      <c r="AW122" s="916"/>
      <c r="AX122" s="916"/>
      <c r="AY122" s="916"/>
      <c r="AZ122" s="228" t="s">
        <v>167</v>
      </c>
      <c r="BA122" s="228"/>
      <c r="BB122" s="228"/>
      <c r="BC122" s="228"/>
      <c r="BD122" s="228"/>
      <c r="BE122" s="228"/>
      <c r="BF122" s="228"/>
      <c r="BG122" s="228"/>
      <c r="BH122" s="228"/>
      <c r="BI122" s="228"/>
      <c r="BJ122" s="228"/>
      <c r="BK122" s="228"/>
      <c r="BL122" s="228"/>
      <c r="BM122" s="228"/>
      <c r="BN122" s="228"/>
      <c r="BO122" s="867" t="s">
        <v>445</v>
      </c>
      <c r="BP122" s="868"/>
      <c r="BQ122" s="869">
        <v>25866696</v>
      </c>
      <c r="BR122" s="870"/>
      <c r="BS122" s="870"/>
      <c r="BT122" s="870"/>
      <c r="BU122" s="870"/>
      <c r="BV122" s="870">
        <v>27069512</v>
      </c>
      <c r="BW122" s="870"/>
      <c r="BX122" s="870"/>
      <c r="BY122" s="870"/>
      <c r="BZ122" s="870"/>
      <c r="CA122" s="870">
        <v>24716829</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v>433492</v>
      </c>
      <c r="DH122" s="801"/>
      <c r="DI122" s="801"/>
      <c r="DJ122" s="801"/>
      <c r="DK122" s="801"/>
      <c r="DL122" s="801">
        <v>305168</v>
      </c>
      <c r="DM122" s="801"/>
      <c r="DN122" s="801"/>
      <c r="DO122" s="801"/>
      <c r="DP122" s="801"/>
      <c r="DQ122" s="801">
        <v>290615</v>
      </c>
      <c r="DR122" s="801"/>
      <c r="DS122" s="801"/>
      <c r="DT122" s="801"/>
      <c r="DU122" s="801"/>
      <c r="DV122" s="853">
        <v>3.6</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108</v>
      </c>
      <c r="AB123" s="814"/>
      <c r="AC123" s="814"/>
      <c r="AD123" s="814"/>
      <c r="AE123" s="815"/>
      <c r="AF123" s="816" t="s">
        <v>108</v>
      </c>
      <c r="AG123" s="814"/>
      <c r="AH123" s="814"/>
      <c r="AI123" s="814"/>
      <c r="AJ123" s="815"/>
      <c r="AK123" s="816" t="s">
        <v>108</v>
      </c>
      <c r="AL123" s="814"/>
      <c r="AM123" s="814"/>
      <c r="AN123" s="814"/>
      <c r="AO123" s="815"/>
      <c r="AP123" s="784" t="s">
        <v>108</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108</v>
      </c>
      <c r="BR123" s="862"/>
      <c r="BS123" s="862"/>
      <c r="BT123" s="862"/>
      <c r="BU123" s="862"/>
      <c r="BV123" s="862" t="s">
        <v>108</v>
      </c>
      <c r="BW123" s="862"/>
      <c r="BX123" s="862"/>
      <c r="BY123" s="862"/>
      <c r="BZ123" s="862"/>
      <c r="CA123" s="862" t="s">
        <v>108</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24255</v>
      </c>
      <c r="AB126" s="814"/>
      <c r="AC126" s="814"/>
      <c r="AD126" s="814"/>
      <c r="AE126" s="815"/>
      <c r="AF126" s="816" t="s">
        <v>449</v>
      </c>
      <c r="AG126" s="814"/>
      <c r="AH126" s="814"/>
      <c r="AI126" s="814"/>
      <c r="AJ126" s="815"/>
      <c r="AK126" s="816" t="s">
        <v>449</v>
      </c>
      <c r="AL126" s="814"/>
      <c r="AM126" s="814"/>
      <c r="AN126" s="814"/>
      <c r="AO126" s="815"/>
      <c r="AP126" s="784" t="s">
        <v>449</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v>461673</v>
      </c>
      <c r="DH126" s="801"/>
      <c r="DI126" s="801"/>
      <c r="DJ126" s="801"/>
      <c r="DK126" s="801"/>
      <c r="DL126" s="801">
        <v>443612</v>
      </c>
      <c r="DM126" s="801"/>
      <c r="DN126" s="801"/>
      <c r="DO126" s="801"/>
      <c r="DP126" s="801"/>
      <c r="DQ126" s="801">
        <v>442079</v>
      </c>
      <c r="DR126" s="801"/>
      <c r="DS126" s="801"/>
      <c r="DT126" s="801"/>
      <c r="DU126" s="801"/>
      <c r="DV126" s="853">
        <v>5.5</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64</v>
      </c>
      <c r="AB127" s="814"/>
      <c r="AC127" s="814"/>
      <c r="AD127" s="814"/>
      <c r="AE127" s="815"/>
      <c r="AF127" s="816">
        <v>2227</v>
      </c>
      <c r="AG127" s="814"/>
      <c r="AH127" s="814"/>
      <c r="AI127" s="814"/>
      <c r="AJ127" s="815"/>
      <c r="AK127" s="816">
        <v>14330</v>
      </c>
      <c r="AL127" s="814"/>
      <c r="AM127" s="814"/>
      <c r="AN127" s="814"/>
      <c r="AO127" s="815"/>
      <c r="AP127" s="784">
        <v>0.2</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13.45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v>4913</v>
      </c>
      <c r="DM127" s="850"/>
      <c r="DN127" s="850"/>
      <c r="DO127" s="850"/>
      <c r="DP127" s="850"/>
      <c r="DQ127" s="850" t="s">
        <v>462</v>
      </c>
      <c r="DR127" s="850"/>
      <c r="DS127" s="850"/>
      <c r="DT127" s="850"/>
      <c r="DU127" s="850"/>
      <c r="DV127" s="851" t="s">
        <v>462</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40834</v>
      </c>
      <c r="AB128" s="754"/>
      <c r="AC128" s="754"/>
      <c r="AD128" s="754"/>
      <c r="AE128" s="755"/>
      <c r="AF128" s="756">
        <v>44740</v>
      </c>
      <c r="AG128" s="754"/>
      <c r="AH128" s="754"/>
      <c r="AI128" s="754"/>
      <c r="AJ128" s="755"/>
      <c r="AK128" s="756">
        <v>46435</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18.45</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9114413</v>
      </c>
      <c r="AB129" s="814"/>
      <c r="AC129" s="814"/>
      <c r="AD129" s="814"/>
      <c r="AE129" s="815"/>
      <c r="AF129" s="816">
        <v>9552434</v>
      </c>
      <c r="AG129" s="814"/>
      <c r="AH129" s="814"/>
      <c r="AI129" s="814"/>
      <c r="AJ129" s="815"/>
      <c r="AK129" s="816">
        <v>9348663</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-0.4</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1300582</v>
      </c>
      <c r="AB130" s="814"/>
      <c r="AC130" s="814"/>
      <c r="AD130" s="814"/>
      <c r="AE130" s="815"/>
      <c r="AF130" s="816">
        <v>1329067</v>
      </c>
      <c r="AG130" s="814"/>
      <c r="AH130" s="814"/>
      <c r="AI130" s="814"/>
      <c r="AJ130" s="815"/>
      <c r="AK130" s="816">
        <v>1243211</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t="s">
        <v>471</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472</v>
      </c>
      <c r="X131" s="744"/>
      <c r="Y131" s="744"/>
      <c r="Z131" s="745"/>
      <c r="AA131" s="746">
        <v>7813831</v>
      </c>
      <c r="AB131" s="747"/>
      <c r="AC131" s="747"/>
      <c r="AD131" s="747"/>
      <c r="AE131" s="748"/>
      <c r="AF131" s="749">
        <v>8223367</v>
      </c>
      <c r="AG131" s="747"/>
      <c r="AH131" s="747"/>
      <c r="AI131" s="747"/>
      <c r="AJ131" s="748"/>
      <c r="AK131" s="749">
        <v>8105452</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473</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474</v>
      </c>
      <c r="W132" s="767"/>
      <c r="X132" s="767"/>
      <c r="Y132" s="767"/>
      <c r="Z132" s="768"/>
      <c r="AA132" s="769">
        <v>1.72373833</v>
      </c>
      <c r="AB132" s="770"/>
      <c r="AC132" s="770"/>
      <c r="AD132" s="770"/>
      <c r="AE132" s="771"/>
      <c r="AF132" s="772">
        <v>-1.263801068</v>
      </c>
      <c r="AG132" s="770"/>
      <c r="AH132" s="770"/>
      <c r="AI132" s="770"/>
      <c r="AJ132" s="771"/>
      <c r="AK132" s="772">
        <v>-1.7704744729999999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475</v>
      </c>
      <c r="W133" s="776"/>
      <c r="X133" s="776"/>
      <c r="Y133" s="776"/>
      <c r="Z133" s="777"/>
      <c r="AA133" s="778">
        <v>6.1</v>
      </c>
      <c r="AB133" s="779"/>
      <c r="AC133" s="779"/>
      <c r="AD133" s="779"/>
      <c r="AE133" s="780"/>
      <c r="AF133" s="778">
        <v>2.8</v>
      </c>
      <c r="AG133" s="779"/>
      <c r="AH133" s="779"/>
      <c r="AI133" s="779"/>
      <c r="AJ133" s="780"/>
      <c r="AK133" s="778">
        <v>-0.4</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4"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476</v>
      </c>
      <c r="B5" s="246"/>
      <c r="C5" s="246"/>
      <c r="D5" s="246"/>
      <c r="E5" s="246"/>
      <c r="F5" s="246"/>
      <c r="G5" s="246"/>
      <c r="H5" s="246"/>
      <c r="I5" s="246"/>
      <c r="J5" s="246"/>
      <c r="K5" s="246"/>
      <c r="L5" s="246"/>
      <c r="M5" s="246"/>
      <c r="N5" s="246"/>
      <c r="O5" s="247"/>
    </row>
    <row r="6" spans="1:16" x14ac:dyDescent="0.15">
      <c r="A6" s="248"/>
      <c r="B6" s="244"/>
      <c r="C6" s="244"/>
      <c r="D6" s="244"/>
      <c r="E6" s="244"/>
      <c r="F6" s="244"/>
      <c r="G6" s="249" t="s">
        <v>477</v>
      </c>
      <c r="H6" s="249"/>
      <c r="I6" s="249"/>
      <c r="J6" s="249"/>
      <c r="K6" s="244"/>
      <c r="L6" s="244"/>
      <c r="M6" s="244"/>
      <c r="N6" s="244"/>
    </row>
    <row r="7" spans="1:16" x14ac:dyDescent="0.15">
      <c r="A7" s="248"/>
      <c r="B7" s="244"/>
      <c r="C7" s="244"/>
      <c r="D7" s="244"/>
      <c r="E7" s="244"/>
      <c r="F7" s="244"/>
      <c r="G7" s="251"/>
      <c r="H7" s="252"/>
      <c r="I7" s="252"/>
      <c r="J7" s="253"/>
      <c r="K7" s="1152" t="s">
        <v>478</v>
      </c>
      <c r="L7" s="254"/>
      <c r="M7" s="255" t="s">
        <v>479</v>
      </c>
      <c r="N7" s="256"/>
    </row>
    <row r="8" spans="1:16" x14ac:dyDescent="0.15">
      <c r="A8" s="248"/>
      <c r="B8" s="244"/>
      <c r="C8" s="244"/>
      <c r="D8" s="244"/>
      <c r="E8" s="244"/>
      <c r="F8" s="244"/>
      <c r="G8" s="257"/>
      <c r="H8" s="258"/>
      <c r="I8" s="258"/>
      <c r="J8" s="259"/>
      <c r="K8" s="1153"/>
      <c r="L8" s="260" t="s">
        <v>480</v>
      </c>
      <c r="M8" s="261" t="s">
        <v>481</v>
      </c>
      <c r="N8" s="262" t="s">
        <v>482</v>
      </c>
    </row>
    <row r="9" spans="1:16" x14ac:dyDescent="0.15">
      <c r="A9" s="248"/>
      <c r="B9" s="244"/>
      <c r="C9" s="244"/>
      <c r="D9" s="244"/>
      <c r="E9" s="244"/>
      <c r="F9" s="244"/>
      <c r="G9" s="1166" t="s">
        <v>483</v>
      </c>
      <c r="H9" s="1167"/>
      <c r="I9" s="1167"/>
      <c r="J9" s="1168"/>
      <c r="K9" s="263">
        <v>2553946</v>
      </c>
      <c r="L9" s="264">
        <v>57685</v>
      </c>
      <c r="M9" s="265">
        <v>78171</v>
      </c>
      <c r="N9" s="266">
        <v>-26.2</v>
      </c>
    </row>
    <row r="10" spans="1:16" x14ac:dyDescent="0.15">
      <c r="A10" s="248"/>
      <c r="B10" s="244"/>
      <c r="C10" s="244"/>
      <c r="D10" s="244"/>
      <c r="E10" s="244"/>
      <c r="F10" s="244"/>
      <c r="G10" s="1166" t="s">
        <v>484</v>
      </c>
      <c r="H10" s="1167"/>
      <c r="I10" s="1167"/>
      <c r="J10" s="1168"/>
      <c r="K10" s="267">
        <v>261853</v>
      </c>
      <c r="L10" s="268">
        <v>5914</v>
      </c>
      <c r="M10" s="269">
        <v>7086</v>
      </c>
      <c r="N10" s="270">
        <v>-16.5</v>
      </c>
    </row>
    <row r="11" spans="1:16" ht="13.5" customHeight="1" x14ac:dyDescent="0.15">
      <c r="A11" s="248"/>
      <c r="B11" s="244"/>
      <c r="C11" s="244"/>
      <c r="D11" s="244"/>
      <c r="E11" s="244"/>
      <c r="F11" s="244"/>
      <c r="G11" s="1166" t="s">
        <v>485</v>
      </c>
      <c r="H11" s="1167"/>
      <c r="I11" s="1167"/>
      <c r="J11" s="1168"/>
      <c r="K11" s="267">
        <v>33227</v>
      </c>
      <c r="L11" s="268">
        <v>750</v>
      </c>
      <c r="M11" s="269">
        <v>8305</v>
      </c>
      <c r="N11" s="270">
        <v>-91</v>
      </c>
    </row>
    <row r="12" spans="1:16" ht="13.5" customHeight="1" x14ac:dyDescent="0.15">
      <c r="A12" s="248"/>
      <c r="B12" s="244"/>
      <c r="C12" s="244"/>
      <c r="D12" s="244"/>
      <c r="E12" s="244"/>
      <c r="F12" s="244"/>
      <c r="G12" s="1166" t="s">
        <v>486</v>
      </c>
      <c r="H12" s="1167"/>
      <c r="I12" s="1167"/>
      <c r="J12" s="1168"/>
      <c r="K12" s="267" t="s">
        <v>487</v>
      </c>
      <c r="L12" s="268" t="s">
        <v>487</v>
      </c>
      <c r="M12" s="269">
        <v>1019</v>
      </c>
      <c r="N12" s="270" t="s">
        <v>487</v>
      </c>
    </row>
    <row r="13" spans="1:16" ht="13.5" customHeight="1" x14ac:dyDescent="0.15">
      <c r="A13" s="248"/>
      <c r="B13" s="244"/>
      <c r="C13" s="244"/>
      <c r="D13" s="244"/>
      <c r="E13" s="244"/>
      <c r="F13" s="244"/>
      <c r="G13" s="1166" t="s">
        <v>488</v>
      </c>
      <c r="H13" s="1167"/>
      <c r="I13" s="1167"/>
      <c r="J13" s="1168"/>
      <c r="K13" s="267" t="s">
        <v>487</v>
      </c>
      <c r="L13" s="268" t="s">
        <v>487</v>
      </c>
      <c r="M13" s="269" t="s">
        <v>487</v>
      </c>
      <c r="N13" s="270" t="s">
        <v>487</v>
      </c>
    </row>
    <row r="14" spans="1:16" ht="13.5" customHeight="1" x14ac:dyDescent="0.15">
      <c r="A14" s="248"/>
      <c r="B14" s="244"/>
      <c r="C14" s="244"/>
      <c r="D14" s="244"/>
      <c r="E14" s="244"/>
      <c r="F14" s="244"/>
      <c r="G14" s="1166" t="s">
        <v>489</v>
      </c>
      <c r="H14" s="1167"/>
      <c r="I14" s="1167"/>
      <c r="J14" s="1168"/>
      <c r="K14" s="267">
        <v>119663</v>
      </c>
      <c r="L14" s="268">
        <v>2703</v>
      </c>
      <c r="M14" s="269">
        <v>3571</v>
      </c>
      <c r="N14" s="270">
        <v>-24.3</v>
      </c>
    </row>
    <row r="15" spans="1:16" ht="13.5" customHeight="1" x14ac:dyDescent="0.15">
      <c r="A15" s="248"/>
      <c r="B15" s="244"/>
      <c r="C15" s="244"/>
      <c r="D15" s="244"/>
      <c r="E15" s="244"/>
      <c r="F15" s="244"/>
      <c r="G15" s="1166" t="s">
        <v>490</v>
      </c>
      <c r="H15" s="1167"/>
      <c r="I15" s="1167"/>
      <c r="J15" s="1168"/>
      <c r="K15" s="267">
        <v>95896</v>
      </c>
      <c r="L15" s="268">
        <v>2166</v>
      </c>
      <c r="M15" s="269">
        <v>1563</v>
      </c>
      <c r="N15" s="270">
        <v>38.6</v>
      </c>
    </row>
    <row r="16" spans="1:16" x14ac:dyDescent="0.15">
      <c r="A16" s="248"/>
      <c r="B16" s="244"/>
      <c r="C16" s="244"/>
      <c r="D16" s="244"/>
      <c r="E16" s="244"/>
      <c r="F16" s="244"/>
      <c r="G16" s="1169" t="s">
        <v>491</v>
      </c>
      <c r="H16" s="1170"/>
      <c r="I16" s="1170"/>
      <c r="J16" s="1171"/>
      <c r="K16" s="268">
        <v>-288883</v>
      </c>
      <c r="L16" s="268">
        <v>-6525</v>
      </c>
      <c r="M16" s="269">
        <v>-7459</v>
      </c>
      <c r="N16" s="270">
        <v>-12.5</v>
      </c>
    </row>
    <row r="17" spans="1:16" x14ac:dyDescent="0.15">
      <c r="A17" s="248"/>
      <c r="B17" s="244"/>
      <c r="C17" s="244"/>
      <c r="D17" s="244"/>
      <c r="E17" s="244"/>
      <c r="F17" s="244"/>
      <c r="G17" s="1169" t="s">
        <v>167</v>
      </c>
      <c r="H17" s="1170"/>
      <c r="I17" s="1170"/>
      <c r="J17" s="1171"/>
      <c r="K17" s="268">
        <v>2775702</v>
      </c>
      <c r="L17" s="268">
        <v>62694</v>
      </c>
      <c r="M17" s="269">
        <v>92257</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492</v>
      </c>
      <c r="H19" s="244"/>
      <c r="I19" s="244"/>
      <c r="J19" s="244"/>
      <c r="K19" s="244"/>
      <c r="L19" s="244"/>
      <c r="M19" s="244"/>
      <c r="N19" s="244"/>
    </row>
    <row r="20" spans="1:16" x14ac:dyDescent="0.15">
      <c r="A20" s="248"/>
      <c r="B20" s="244"/>
      <c r="C20" s="244"/>
      <c r="D20" s="244"/>
      <c r="E20" s="244"/>
      <c r="F20" s="244"/>
      <c r="G20" s="272"/>
      <c r="H20" s="273"/>
      <c r="I20" s="273"/>
      <c r="J20" s="274"/>
      <c r="K20" s="275" t="s">
        <v>493</v>
      </c>
      <c r="L20" s="276" t="s">
        <v>494</v>
      </c>
      <c r="M20" s="277" t="s">
        <v>495</v>
      </c>
      <c r="N20" s="278"/>
    </row>
    <row r="21" spans="1:16" s="284" customFormat="1" x14ac:dyDescent="0.15">
      <c r="A21" s="279"/>
      <c r="B21" s="249"/>
      <c r="C21" s="249"/>
      <c r="D21" s="249"/>
      <c r="E21" s="249"/>
      <c r="F21" s="249"/>
      <c r="G21" s="1163" t="s">
        <v>496</v>
      </c>
      <c r="H21" s="1164"/>
      <c r="I21" s="1164"/>
      <c r="J21" s="1165"/>
      <c r="K21" s="280">
        <v>7.23</v>
      </c>
      <c r="L21" s="281">
        <v>8.7899999999999991</v>
      </c>
      <c r="M21" s="282">
        <v>-1.56</v>
      </c>
      <c r="N21" s="249"/>
      <c r="O21" s="283"/>
      <c r="P21" s="279"/>
    </row>
    <row r="22" spans="1:16" s="284" customFormat="1" x14ac:dyDescent="0.15">
      <c r="A22" s="279"/>
      <c r="B22" s="249"/>
      <c r="C22" s="249"/>
      <c r="D22" s="249"/>
      <c r="E22" s="249"/>
      <c r="F22" s="249"/>
      <c r="G22" s="1163" t="s">
        <v>497</v>
      </c>
      <c r="H22" s="1164"/>
      <c r="I22" s="1164"/>
      <c r="J22" s="1165"/>
      <c r="K22" s="285">
        <v>97.8</v>
      </c>
      <c r="L22" s="286">
        <v>97.6</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498</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499</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500</v>
      </c>
      <c r="H29" s="249"/>
      <c r="I29" s="249"/>
      <c r="J29" s="249"/>
      <c r="K29" s="244"/>
      <c r="L29" s="244"/>
      <c r="M29" s="244"/>
      <c r="N29" s="244"/>
      <c r="O29" s="293"/>
    </row>
    <row r="30" spans="1:16" x14ac:dyDescent="0.15">
      <c r="A30" s="248"/>
      <c r="B30" s="244"/>
      <c r="C30" s="244"/>
      <c r="D30" s="244"/>
      <c r="E30" s="244"/>
      <c r="F30" s="244"/>
      <c r="G30" s="251"/>
      <c r="H30" s="252"/>
      <c r="I30" s="252"/>
      <c r="J30" s="253"/>
      <c r="K30" s="1152" t="s">
        <v>478</v>
      </c>
      <c r="L30" s="254"/>
      <c r="M30" s="255" t="s">
        <v>479</v>
      </c>
      <c r="N30" s="256"/>
    </row>
    <row r="31" spans="1:16" x14ac:dyDescent="0.15">
      <c r="A31" s="248"/>
      <c r="B31" s="244"/>
      <c r="C31" s="244"/>
      <c r="D31" s="244"/>
      <c r="E31" s="244"/>
      <c r="F31" s="244"/>
      <c r="G31" s="257"/>
      <c r="H31" s="258"/>
      <c r="I31" s="258"/>
      <c r="J31" s="259"/>
      <c r="K31" s="1153"/>
      <c r="L31" s="260" t="s">
        <v>480</v>
      </c>
      <c r="M31" s="261" t="s">
        <v>481</v>
      </c>
      <c r="N31" s="262" t="s">
        <v>482</v>
      </c>
    </row>
    <row r="32" spans="1:16" ht="27" customHeight="1" x14ac:dyDescent="0.15">
      <c r="A32" s="248"/>
      <c r="B32" s="244"/>
      <c r="C32" s="244"/>
      <c r="D32" s="244"/>
      <c r="E32" s="244"/>
      <c r="F32" s="244"/>
      <c r="G32" s="1154" t="s">
        <v>501</v>
      </c>
      <c r="H32" s="1155"/>
      <c r="I32" s="1155"/>
      <c r="J32" s="1156"/>
      <c r="K32" s="294">
        <v>1005994</v>
      </c>
      <c r="L32" s="294">
        <v>22722</v>
      </c>
      <c r="M32" s="295">
        <v>53720</v>
      </c>
      <c r="N32" s="296">
        <v>-57.7</v>
      </c>
    </row>
    <row r="33" spans="1:16" ht="13.5" customHeight="1" x14ac:dyDescent="0.15">
      <c r="A33" s="248"/>
      <c r="B33" s="244"/>
      <c r="C33" s="244"/>
      <c r="D33" s="244"/>
      <c r="E33" s="244"/>
      <c r="F33" s="244"/>
      <c r="G33" s="1154" t="s">
        <v>502</v>
      </c>
      <c r="H33" s="1155"/>
      <c r="I33" s="1155"/>
      <c r="J33" s="1156"/>
      <c r="K33" s="294" t="s">
        <v>487</v>
      </c>
      <c r="L33" s="294" t="s">
        <v>487</v>
      </c>
      <c r="M33" s="295" t="s">
        <v>487</v>
      </c>
      <c r="N33" s="296" t="s">
        <v>487</v>
      </c>
    </row>
    <row r="34" spans="1:16" ht="27" customHeight="1" x14ac:dyDescent="0.15">
      <c r="A34" s="248"/>
      <c r="B34" s="244"/>
      <c r="C34" s="244"/>
      <c r="D34" s="244"/>
      <c r="E34" s="244"/>
      <c r="F34" s="244"/>
      <c r="G34" s="1154" t="s">
        <v>503</v>
      </c>
      <c r="H34" s="1155"/>
      <c r="I34" s="1155"/>
      <c r="J34" s="1156"/>
      <c r="K34" s="294" t="s">
        <v>487</v>
      </c>
      <c r="L34" s="294" t="s">
        <v>487</v>
      </c>
      <c r="M34" s="295">
        <v>10</v>
      </c>
      <c r="N34" s="296" t="s">
        <v>487</v>
      </c>
    </row>
    <row r="35" spans="1:16" ht="27" customHeight="1" x14ac:dyDescent="0.15">
      <c r="A35" s="248"/>
      <c r="B35" s="244"/>
      <c r="C35" s="244"/>
      <c r="D35" s="244"/>
      <c r="E35" s="244"/>
      <c r="F35" s="244"/>
      <c r="G35" s="1154" t="s">
        <v>504</v>
      </c>
      <c r="H35" s="1155"/>
      <c r="I35" s="1155"/>
      <c r="J35" s="1156"/>
      <c r="K35" s="294">
        <v>119631</v>
      </c>
      <c r="L35" s="294">
        <v>2702</v>
      </c>
      <c r="M35" s="295">
        <v>17157</v>
      </c>
      <c r="N35" s="296">
        <v>-84.3</v>
      </c>
    </row>
    <row r="36" spans="1:16" ht="27" customHeight="1" x14ac:dyDescent="0.15">
      <c r="A36" s="248"/>
      <c r="B36" s="244"/>
      <c r="C36" s="244"/>
      <c r="D36" s="244"/>
      <c r="E36" s="244"/>
      <c r="F36" s="244"/>
      <c r="G36" s="1154" t="s">
        <v>505</v>
      </c>
      <c r="H36" s="1155"/>
      <c r="I36" s="1155"/>
      <c r="J36" s="1156"/>
      <c r="K36" s="294">
        <v>6186</v>
      </c>
      <c r="L36" s="294">
        <v>140</v>
      </c>
      <c r="M36" s="295">
        <v>2855</v>
      </c>
      <c r="N36" s="296">
        <v>-95.1</v>
      </c>
    </row>
    <row r="37" spans="1:16" ht="13.5" customHeight="1" x14ac:dyDescent="0.15">
      <c r="A37" s="248"/>
      <c r="B37" s="244"/>
      <c r="C37" s="244"/>
      <c r="D37" s="244"/>
      <c r="E37" s="244"/>
      <c r="F37" s="244"/>
      <c r="G37" s="1154" t="s">
        <v>506</v>
      </c>
      <c r="H37" s="1155"/>
      <c r="I37" s="1155"/>
      <c r="J37" s="1156"/>
      <c r="K37" s="294">
        <v>14330</v>
      </c>
      <c r="L37" s="294">
        <v>324</v>
      </c>
      <c r="M37" s="295">
        <v>650</v>
      </c>
      <c r="N37" s="296">
        <v>-50.2</v>
      </c>
    </row>
    <row r="38" spans="1:16" ht="27" customHeight="1" x14ac:dyDescent="0.15">
      <c r="A38" s="248"/>
      <c r="B38" s="244"/>
      <c r="C38" s="244"/>
      <c r="D38" s="244"/>
      <c r="E38" s="244"/>
      <c r="F38" s="244"/>
      <c r="G38" s="1157" t="s">
        <v>507</v>
      </c>
      <c r="H38" s="1158"/>
      <c r="I38" s="1158"/>
      <c r="J38" s="1159"/>
      <c r="K38" s="297" t="s">
        <v>487</v>
      </c>
      <c r="L38" s="297" t="s">
        <v>487</v>
      </c>
      <c r="M38" s="298">
        <v>6</v>
      </c>
      <c r="N38" s="299" t="s">
        <v>487</v>
      </c>
      <c r="O38" s="293"/>
    </row>
    <row r="39" spans="1:16" x14ac:dyDescent="0.15">
      <c r="A39" s="248"/>
      <c r="B39" s="244"/>
      <c r="C39" s="244"/>
      <c r="D39" s="244"/>
      <c r="E39" s="244"/>
      <c r="F39" s="244"/>
      <c r="G39" s="1157" t="s">
        <v>508</v>
      </c>
      <c r="H39" s="1158"/>
      <c r="I39" s="1158"/>
      <c r="J39" s="1159"/>
      <c r="K39" s="300">
        <v>-46435</v>
      </c>
      <c r="L39" s="300">
        <v>-1049</v>
      </c>
      <c r="M39" s="301">
        <v>-6166</v>
      </c>
      <c r="N39" s="302">
        <v>-83</v>
      </c>
      <c r="O39" s="293"/>
    </row>
    <row r="40" spans="1:16" ht="27" customHeight="1" x14ac:dyDescent="0.15">
      <c r="A40" s="248"/>
      <c r="B40" s="244"/>
      <c r="C40" s="244"/>
      <c r="D40" s="244"/>
      <c r="E40" s="244"/>
      <c r="F40" s="244"/>
      <c r="G40" s="1154" t="s">
        <v>509</v>
      </c>
      <c r="H40" s="1155"/>
      <c r="I40" s="1155"/>
      <c r="J40" s="1156"/>
      <c r="K40" s="300">
        <v>-1243211</v>
      </c>
      <c r="L40" s="300">
        <v>-28080</v>
      </c>
      <c r="M40" s="301">
        <v>-46160</v>
      </c>
      <c r="N40" s="302">
        <v>-39.200000000000003</v>
      </c>
      <c r="O40" s="293"/>
    </row>
    <row r="41" spans="1:16" x14ac:dyDescent="0.15">
      <c r="A41" s="248"/>
      <c r="B41" s="244"/>
      <c r="C41" s="244"/>
      <c r="D41" s="244"/>
      <c r="E41" s="244"/>
      <c r="F41" s="244"/>
      <c r="G41" s="1160" t="s">
        <v>278</v>
      </c>
      <c r="H41" s="1161"/>
      <c r="I41" s="1161"/>
      <c r="J41" s="1162"/>
      <c r="K41" s="294">
        <v>-143505</v>
      </c>
      <c r="L41" s="300">
        <v>-3241</v>
      </c>
      <c r="M41" s="301">
        <v>22072</v>
      </c>
      <c r="N41" s="302">
        <v>-114.7</v>
      </c>
      <c r="O41" s="293"/>
    </row>
    <row r="42" spans="1:16" x14ac:dyDescent="0.15">
      <c r="A42" s="248"/>
      <c r="B42" s="244"/>
      <c r="C42" s="244"/>
      <c r="D42" s="244"/>
      <c r="E42" s="244"/>
      <c r="F42" s="244"/>
      <c r="G42" s="303" t="s">
        <v>510</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511</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512</v>
      </c>
      <c r="H48" s="308"/>
      <c r="I48" s="308"/>
      <c r="J48" s="308"/>
      <c r="K48" s="308"/>
      <c r="L48" s="308"/>
      <c r="M48" s="309"/>
      <c r="N48" s="308"/>
    </row>
    <row r="49" spans="1:14" ht="13.5" customHeight="1" x14ac:dyDescent="0.15">
      <c r="A49" s="248"/>
      <c r="B49" s="244"/>
      <c r="C49" s="244"/>
      <c r="D49" s="244"/>
      <c r="E49" s="244"/>
      <c r="F49" s="244"/>
      <c r="G49" s="310"/>
      <c r="H49" s="311"/>
      <c r="I49" s="1147" t="s">
        <v>478</v>
      </c>
      <c r="J49" s="1149" t="s">
        <v>513</v>
      </c>
      <c r="K49" s="1150"/>
      <c r="L49" s="1150"/>
      <c r="M49" s="1150"/>
      <c r="N49" s="1151"/>
    </row>
    <row r="50" spans="1:14" x14ac:dyDescent="0.15">
      <c r="A50" s="248"/>
      <c r="B50" s="244"/>
      <c r="C50" s="244"/>
      <c r="D50" s="244"/>
      <c r="E50" s="244"/>
      <c r="F50" s="244"/>
      <c r="G50" s="312"/>
      <c r="H50" s="313"/>
      <c r="I50" s="1148"/>
      <c r="J50" s="314" t="s">
        <v>514</v>
      </c>
      <c r="K50" s="315" t="s">
        <v>515</v>
      </c>
      <c r="L50" s="316" t="s">
        <v>516</v>
      </c>
      <c r="M50" s="317" t="s">
        <v>517</v>
      </c>
      <c r="N50" s="318" t="s">
        <v>518</v>
      </c>
    </row>
    <row r="51" spans="1:14" x14ac:dyDescent="0.15">
      <c r="A51" s="248"/>
      <c r="B51" s="244"/>
      <c r="C51" s="244"/>
      <c r="D51" s="244"/>
      <c r="E51" s="244"/>
      <c r="F51" s="244"/>
      <c r="G51" s="310" t="s">
        <v>519</v>
      </c>
      <c r="H51" s="311"/>
      <c r="I51" s="319">
        <v>1760190</v>
      </c>
      <c r="J51" s="320">
        <v>40436</v>
      </c>
      <c r="K51" s="321">
        <v>-46.7</v>
      </c>
      <c r="L51" s="322">
        <v>67201</v>
      </c>
      <c r="M51" s="323">
        <v>6.1</v>
      </c>
      <c r="N51" s="324">
        <v>-52.8</v>
      </c>
    </row>
    <row r="52" spans="1:14" x14ac:dyDescent="0.15">
      <c r="A52" s="248"/>
      <c r="B52" s="244"/>
      <c r="C52" s="244"/>
      <c r="D52" s="244"/>
      <c r="E52" s="244"/>
      <c r="F52" s="244"/>
      <c r="G52" s="325"/>
      <c r="H52" s="326" t="s">
        <v>520</v>
      </c>
      <c r="I52" s="327">
        <v>635517</v>
      </c>
      <c r="J52" s="328">
        <v>14600</v>
      </c>
      <c r="K52" s="329">
        <v>-48.4</v>
      </c>
      <c r="L52" s="330">
        <v>35210</v>
      </c>
      <c r="M52" s="331">
        <v>9</v>
      </c>
      <c r="N52" s="332">
        <v>-57.4</v>
      </c>
    </row>
    <row r="53" spans="1:14" x14ac:dyDescent="0.15">
      <c r="A53" s="248"/>
      <c r="B53" s="244"/>
      <c r="C53" s="244"/>
      <c r="D53" s="244"/>
      <c r="E53" s="244"/>
      <c r="F53" s="244"/>
      <c r="G53" s="310" t="s">
        <v>521</v>
      </c>
      <c r="H53" s="311"/>
      <c r="I53" s="319">
        <v>8248860</v>
      </c>
      <c r="J53" s="320">
        <v>189207</v>
      </c>
      <c r="K53" s="321">
        <v>367.9</v>
      </c>
      <c r="L53" s="322">
        <v>75709</v>
      </c>
      <c r="M53" s="323">
        <v>12.7</v>
      </c>
      <c r="N53" s="324">
        <v>355.2</v>
      </c>
    </row>
    <row r="54" spans="1:14" x14ac:dyDescent="0.15">
      <c r="A54" s="248"/>
      <c r="B54" s="244"/>
      <c r="C54" s="244"/>
      <c r="D54" s="244"/>
      <c r="E54" s="244"/>
      <c r="F54" s="244"/>
      <c r="G54" s="325"/>
      <c r="H54" s="326" t="s">
        <v>520</v>
      </c>
      <c r="I54" s="327">
        <v>624965</v>
      </c>
      <c r="J54" s="328">
        <v>14335</v>
      </c>
      <c r="K54" s="329">
        <v>-1.8</v>
      </c>
      <c r="L54" s="330">
        <v>35212</v>
      </c>
      <c r="M54" s="331">
        <v>0</v>
      </c>
      <c r="N54" s="332">
        <v>-1.8</v>
      </c>
    </row>
    <row r="55" spans="1:14" x14ac:dyDescent="0.15">
      <c r="A55" s="248"/>
      <c r="B55" s="244"/>
      <c r="C55" s="244"/>
      <c r="D55" s="244"/>
      <c r="E55" s="244"/>
      <c r="F55" s="244"/>
      <c r="G55" s="310" t="s">
        <v>522</v>
      </c>
      <c r="H55" s="311"/>
      <c r="I55" s="319">
        <v>10122767</v>
      </c>
      <c r="J55" s="320">
        <v>231177</v>
      </c>
      <c r="K55" s="321">
        <v>22.2</v>
      </c>
      <c r="L55" s="322">
        <v>90961</v>
      </c>
      <c r="M55" s="323">
        <v>20.100000000000001</v>
      </c>
      <c r="N55" s="324">
        <v>2.1</v>
      </c>
    </row>
    <row r="56" spans="1:14" x14ac:dyDescent="0.15">
      <c r="A56" s="248"/>
      <c r="B56" s="244"/>
      <c r="C56" s="244"/>
      <c r="D56" s="244"/>
      <c r="E56" s="244"/>
      <c r="F56" s="244"/>
      <c r="G56" s="325"/>
      <c r="H56" s="326" t="s">
        <v>520</v>
      </c>
      <c r="I56" s="327">
        <v>1009100</v>
      </c>
      <c r="J56" s="328">
        <v>23045</v>
      </c>
      <c r="K56" s="329">
        <v>60.8</v>
      </c>
      <c r="L56" s="330">
        <v>37720</v>
      </c>
      <c r="M56" s="331">
        <v>7.1</v>
      </c>
      <c r="N56" s="332">
        <v>53.7</v>
      </c>
    </row>
    <row r="57" spans="1:14" x14ac:dyDescent="0.15">
      <c r="A57" s="248"/>
      <c r="B57" s="244"/>
      <c r="C57" s="244"/>
      <c r="D57" s="244"/>
      <c r="E57" s="244"/>
      <c r="F57" s="244"/>
      <c r="G57" s="310" t="s">
        <v>523</v>
      </c>
      <c r="H57" s="311"/>
      <c r="I57" s="319">
        <v>12782810</v>
      </c>
      <c r="J57" s="320">
        <v>290050</v>
      </c>
      <c r="K57" s="321">
        <v>25.5</v>
      </c>
      <c r="L57" s="322">
        <v>106614</v>
      </c>
      <c r="M57" s="323">
        <v>17.2</v>
      </c>
      <c r="N57" s="324">
        <v>8.3000000000000007</v>
      </c>
    </row>
    <row r="58" spans="1:14" x14ac:dyDescent="0.15">
      <c r="A58" s="248"/>
      <c r="B58" s="244"/>
      <c r="C58" s="244"/>
      <c r="D58" s="244"/>
      <c r="E58" s="244"/>
      <c r="F58" s="244"/>
      <c r="G58" s="325"/>
      <c r="H58" s="326" t="s">
        <v>520</v>
      </c>
      <c r="I58" s="327">
        <v>804495</v>
      </c>
      <c r="J58" s="328">
        <v>18255</v>
      </c>
      <c r="K58" s="329">
        <v>-20.8</v>
      </c>
      <c r="L58" s="330">
        <v>45545</v>
      </c>
      <c r="M58" s="331">
        <v>20.7</v>
      </c>
      <c r="N58" s="332">
        <v>-41.5</v>
      </c>
    </row>
    <row r="59" spans="1:14" x14ac:dyDescent="0.15">
      <c r="A59" s="248"/>
      <c r="B59" s="244"/>
      <c r="C59" s="244"/>
      <c r="D59" s="244"/>
      <c r="E59" s="244"/>
      <c r="F59" s="244"/>
      <c r="G59" s="310" t="s">
        <v>524</v>
      </c>
      <c r="H59" s="311"/>
      <c r="I59" s="319">
        <v>6581749</v>
      </c>
      <c r="J59" s="320">
        <v>148659</v>
      </c>
      <c r="K59" s="321">
        <v>-48.7</v>
      </c>
      <c r="L59" s="322">
        <v>63727</v>
      </c>
      <c r="M59" s="323">
        <v>-40.200000000000003</v>
      </c>
      <c r="N59" s="324">
        <v>-8.5</v>
      </c>
    </row>
    <row r="60" spans="1:14" x14ac:dyDescent="0.15">
      <c r="A60" s="248"/>
      <c r="B60" s="244"/>
      <c r="C60" s="244"/>
      <c r="D60" s="244"/>
      <c r="E60" s="244"/>
      <c r="F60" s="244"/>
      <c r="G60" s="325"/>
      <c r="H60" s="326" t="s">
        <v>520</v>
      </c>
      <c r="I60" s="333">
        <v>1334378</v>
      </c>
      <c r="J60" s="328">
        <v>30139</v>
      </c>
      <c r="K60" s="329">
        <v>65.099999999999994</v>
      </c>
      <c r="L60" s="330">
        <v>34577</v>
      </c>
      <c r="M60" s="331">
        <v>-24.1</v>
      </c>
      <c r="N60" s="332">
        <v>89.2</v>
      </c>
    </row>
    <row r="61" spans="1:14" x14ac:dyDescent="0.15">
      <c r="A61" s="248"/>
      <c r="B61" s="244"/>
      <c r="C61" s="244"/>
      <c r="D61" s="244"/>
      <c r="E61" s="244"/>
      <c r="F61" s="244"/>
      <c r="G61" s="310" t="s">
        <v>525</v>
      </c>
      <c r="H61" s="334"/>
      <c r="I61" s="335">
        <v>7899275</v>
      </c>
      <c r="J61" s="336">
        <v>179906</v>
      </c>
      <c r="K61" s="337">
        <v>64</v>
      </c>
      <c r="L61" s="338">
        <v>80842</v>
      </c>
      <c r="M61" s="339">
        <v>3.2</v>
      </c>
      <c r="N61" s="324">
        <v>60.8</v>
      </c>
    </row>
    <row r="62" spans="1:14" x14ac:dyDescent="0.15">
      <c r="A62" s="248"/>
      <c r="B62" s="244"/>
      <c r="C62" s="244"/>
      <c r="D62" s="244"/>
      <c r="E62" s="244"/>
      <c r="F62" s="244"/>
      <c r="G62" s="325"/>
      <c r="H62" s="326" t="s">
        <v>520</v>
      </c>
      <c r="I62" s="327">
        <v>881691</v>
      </c>
      <c r="J62" s="328">
        <v>20075</v>
      </c>
      <c r="K62" s="329">
        <v>11</v>
      </c>
      <c r="L62" s="330">
        <v>37653</v>
      </c>
      <c r="M62" s="331">
        <v>2.5</v>
      </c>
      <c r="N62" s="332">
        <v>8.5</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527</v>
      </c>
      <c r="G46" s="8" t="s">
        <v>528</v>
      </c>
      <c r="H46" s="8" t="s">
        <v>529</v>
      </c>
      <c r="I46" s="8" t="s">
        <v>530</v>
      </c>
      <c r="J46" s="9" t="s">
        <v>531</v>
      </c>
    </row>
    <row r="47" spans="2:10" ht="57.75" customHeight="1" x14ac:dyDescent="0.15">
      <c r="B47" s="10"/>
      <c r="C47" s="1172" t="s">
        <v>3</v>
      </c>
      <c r="D47" s="1172"/>
      <c r="E47" s="1173"/>
      <c r="F47" s="11">
        <v>29.17</v>
      </c>
      <c r="G47" s="12">
        <v>69.45</v>
      </c>
      <c r="H47" s="12">
        <v>69.209999999999994</v>
      </c>
      <c r="I47" s="12">
        <v>77.349999999999994</v>
      </c>
      <c r="J47" s="13">
        <v>57.88</v>
      </c>
    </row>
    <row r="48" spans="2:10" ht="57.75" customHeight="1" x14ac:dyDescent="0.15">
      <c r="B48" s="14"/>
      <c r="C48" s="1174" t="s">
        <v>4</v>
      </c>
      <c r="D48" s="1174"/>
      <c r="E48" s="1175"/>
      <c r="F48" s="15">
        <v>27.98</v>
      </c>
      <c r="G48" s="16">
        <v>11.02</v>
      </c>
      <c r="H48" s="16">
        <v>25.37</v>
      </c>
      <c r="I48" s="16">
        <v>18.329999999999998</v>
      </c>
      <c r="J48" s="17">
        <v>13.78</v>
      </c>
    </row>
    <row r="49" spans="2:10" ht="57.75" customHeight="1" thickBot="1" x14ac:dyDescent="0.2">
      <c r="B49" s="18"/>
      <c r="C49" s="1176" t="s">
        <v>5</v>
      </c>
      <c r="D49" s="1176"/>
      <c r="E49" s="1177"/>
      <c r="F49" s="19">
        <v>15.47</v>
      </c>
      <c r="G49" s="20">
        <v>8.5</v>
      </c>
      <c r="H49" s="20">
        <v>9.69</v>
      </c>
      <c r="I49" s="20" t="s">
        <v>532</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2017-04-24T08:53:25Z</cp:lastPrinted>
  <dcterms:created xsi:type="dcterms:W3CDTF">2017-02-15T15:35:07Z</dcterms:created>
  <dcterms:modified xsi:type="dcterms:W3CDTF">2017-04-26T04:33:58Z</dcterms:modified>
  <cp:category/>
</cp:coreProperties>
</file>