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U37" i="9"/>
  <c r="CO36" i="9"/>
  <c r="BW36" i="9"/>
  <c r="AM36" i="9"/>
  <c r="CO35" i="9"/>
  <c r="CO34"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l="1"/>
  <c r="BE35" i="9" s="1"/>
  <c r="BE36" i="9" s="1"/>
  <c r="BE37" i="9" s="1"/>
  <c r="AM34" i="9"/>
  <c r="AM35" i="9" s="1"/>
  <c r="BW34" i="9" l="1"/>
  <c r="BW35" i="9" s="1"/>
</calcChain>
</file>

<file path=xl/sharedStrings.xml><?xml version="1.0" encoding="utf-8"?>
<sst xmlns="http://schemas.openxmlformats.org/spreadsheetml/2006/main" count="1003" uniqueCount="551">
  <si>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</si>
  <si>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</si>
  <si>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</si>
  <si>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</si>
  <si>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</si>
  <si>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</si>
  <si>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</si>
  <si>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</si>
  <si>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</si>
  <si>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</si>
  <si>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</si>
  <si>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</si>
  <si>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</si>
  <si>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</si>
  <si>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</si>
  <si>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</si>
  <si>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</si>
  <si>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</si>
  <si>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</si>
  <si>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</si>
  <si>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</si>
  <si>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</si>
  <si>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</si>
  <si>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</si>
  <si>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</si>
  <si>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</si>
  <si>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</si>
  <si>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</si>
  <si>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</si>
  <si>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</si>
  <si>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</si>
  <si>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</si>
  <si>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</si>
  <si>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</si>
  <si>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</si>
  <si>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</si>
  <si>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</si>
  <si>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</si>
  <si>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</si>
  <si>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</si>
  <si>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</si>
  <si>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</si>
  <si>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</si>
  <si>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</si>
  <si>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</si>
  <si>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</si>
  <si>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</si>
  <si>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</si>
  <si>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</si>
  <si>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</si>
  <si>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</si>
  <si>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</si>
  <si>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</si>
  <si>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</si>
  <si>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</si>
  <si>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</si>
  <si>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</si>
  <si>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</si>
  <si>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</si>
  <si>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</si>
  <si>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</si>
  <si>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</si>
  <si>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</si>
  <si>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</si>
  <si>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</si>
  <si>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</si>
  <si>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</si>
  <si>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</si>
  <si>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</si>
  <si>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</si>
  <si>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</si>
  <si>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</si>
  <si>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</si>
  <si>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</si>
  <si>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</si>
  <si>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</si>
  <si>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</si>
  <si>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</si>
  <si>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</si>
  <si>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</si>
  <si>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</si>
  <si>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塩竈市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</si>
  <si>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</si>
  <si>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</si>
  <si>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</si>
  <si>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</si>
  <si>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</si>
  <si>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</si>
  <si>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</si>
  <si>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</si>
  <si>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</si>
  <si>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</si>
  <si>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</si>
  <si>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</si>
  <si>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</si>
  <si>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</si>
  <si>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</si>
  <si>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</si>
  <si>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</si>
  <si>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</si>
  <si>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</si>
  <si>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</si>
  <si>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</si>
  <si>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</si>
  <si>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</si>
  <si>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</si>
  <si>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</si>
  <si>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</si>
  <si>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</si>
  <si>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</si>
  <si>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</si>
  <si>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</si>
  <si>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</si>
  <si>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</si>
  <si>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</si>
  <si>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</si>
  <si>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</si>
  <si>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</si>
  <si>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</si>
  <si>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</si>
  <si>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</si>
  <si>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</si>
  <si>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</si>
  <si>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</si>
  <si>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</si>
  <si>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</si>
  <si>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</si>
  <si>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</si>
  <si>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</si>
  <si>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</si>
  <si>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</si>
  <si>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</si>
  <si>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</si>
  <si>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</si>
  <si>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</si>
  <si>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</si>
  <si>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</si>
  <si>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</si>
  <si>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</si>
  <si>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</si>
  <si>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</si>
  <si>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</si>
  <si>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</si>
  <si>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</si>
  <si>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</si>
  <si>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</si>
  <si>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</si>
  <si>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</si>
  <si>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</si>
  <si>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</si>
  <si>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</si>
  <si>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</si>
  <si>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</si>
  <si>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</si>
  <si>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</si>
  <si>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</si>
  <si>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</si>
  <si>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</si>
  <si>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</si>
  <si>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</si>
  <si>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</si>
  <si>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</si>
  <si>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</si>
  <si>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</si>
  <si>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</si>
  <si>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</si>
  <si>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</si>
  <si>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</si>
  <si>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</si>
  <si>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</si>
  <si>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</si>
  <si>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</si>
  <si>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</si>
  <si>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</si>
  <si>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</si>
  <si>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</si>
  <si>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</si>
  <si>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</si>
  <si>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</si>
  <si>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</si>
  <si>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</si>
  <si>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</si>
  <si>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</si>
  <si>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</si>
  <si>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</si>
  <si>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</si>
  <si>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</si>
  <si>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</si>
  <si>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</si>
  <si>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</si>
  <si>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</si>
  <si>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宮城県塩竈市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</si>
  <si>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</si>
  <si>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</si>
  <si>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</si>
  <si>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</si>
  <si>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</si>
  <si>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</si>
  <si>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</si>
  <si>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</si>
  <si>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</si>
  <si>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</si>
  <si>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</si>
  <si>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</si>
  <si>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</si>
  <si>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</si>
  <si>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</si>
  <si>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</si>
  <si>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</si>
  <si>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</si>
  <si>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</si>
  <si>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</si>
  <si>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</si>
  <si>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</si>
  <si>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</si>
  <si>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</si>
  <si>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</si>
  <si>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</si>
  <si>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</si>
  <si>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</si>
  <si>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</si>
  <si>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</si>
  <si>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</si>
  <si>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</si>
  <si>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</si>
  <si>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</si>
  <si>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</si>
  <si>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</si>
  <si>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</si>
  <si>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</si>
  <si>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</si>
  <si>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</si>
  <si>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</si>
  <si>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</si>
  <si>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</si>
  <si>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</si>
  <si>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</si>
  <si>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</si>
  <si>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</si>
  <si>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</si>
  <si>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</si>
  <si>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</si>
  <si>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</si>
  <si>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</si>
  <si>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</si>
  <si>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</si>
  <si>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</si>
  <si>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</si>
  <si>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</si>
  <si>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</si>
  <si>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</si>
  <si>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</si>
  <si>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</si>
  <si>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</si>
  <si>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</si>
  <si>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</si>
  <si>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</si>
  <si>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</si>
  <si>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</si>
  <si>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</si>
  <si>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</si>
  <si>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</si>
  <si>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</si>
  <si>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</si>
  <si>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</si>
  <si>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</si>
  <si>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</si>
  <si>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</si>
  <si>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</si>
  <si>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</si>
  <si>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</si>
  <si>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</si>
  <si>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</si>
  <si>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</si>
  <si>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</si>
  <si>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</si>
  <si>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</si>
  <si>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</si>
  <si>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</si>
  <si>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</si>
  <si>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</si>
  <si>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</si>
  <si>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</si>
  <si>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</si>
  <si>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</si>
  <si>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</si>
  <si>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</si>
  <si>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</si>
  <si>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</si>
  <si>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</si>
  <si>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</si>
  <si>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</si>
  <si>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</si>
  <si>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</si>
  <si>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</si>
  <si>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</si>
  <si>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</si>
  <si>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</si>
  <si>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</si>
  <si>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</si>
  <si>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</si>
  <si>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</si>
  <si>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</si>
  <si>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</si>
  <si>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</si>
  <si>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</si>
  <si>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</si>
  <si>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</si>
  <si>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</si>
  <si>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</si>
  <si>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</si>
  <si>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</si>
  <si>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</si>
  <si>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交通</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</si>
  <si>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</si>
  <si>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</si>
  <si>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</si>
  <si>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</si>
  <si>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</si>
  <si>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</si>
  <si>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</si>
  <si>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</si>
  <si>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</si>
  <si>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</si>
  <si>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</si>
  <si>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</si>
  <si>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</si>
  <si>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</si>
  <si>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</si>
  <si>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</si>
  <si>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</si>
  <si>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</si>
  <si>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</si>
  <si>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</si>
  <si>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</si>
  <si>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</si>
  <si>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</si>
  <si>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</si>
  <si>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</si>
  <si>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宮城県塩竈市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</si>
  <si>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</si>
  <si>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</si>
  <si>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</si>
  <si>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</si>
  <si>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</si>
  <si>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</si>
  <si>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</si>
  <si>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</si>
  <si>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</si>
  <si>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</si>
  <si>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</si>
  <si>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</si>
  <si>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</si>
  <si>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</si>
  <si>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</si>
  <si>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</si>
  <si>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</si>
  <si>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</si>
  <si>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</si>
  <si>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</si>
  <si>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塩竈市公共用地先行取得事業特別会計</t>
    <phoneticPr fontId="5"/>
  </si>
  <si>
    <t>塩竈市北浜地区復興土地区画整理事業特別会計</t>
    <phoneticPr fontId="5"/>
  </si>
  <si>
    <t>塩竈市藤倉地区復興土地区画整理事業特別会計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</si>
  <si>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</si>
  <si>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</si>
  <si>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</si>
  <si>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</si>
  <si>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</si>
  <si>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</si>
  <si>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</si>
  <si>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</si>
  <si>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</si>
  <si>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</si>
  <si>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</si>
  <si>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</si>
  <si>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</si>
  <si>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塩竈市国民健康保険事業特別会計</t>
    <phoneticPr fontId="5"/>
  </si>
  <si>
    <t>塩竈市介護保険事業特別会計</t>
    <phoneticPr fontId="5"/>
  </si>
  <si>
    <t>塩竈市後期高齢者医療事業特別会計</t>
    <phoneticPr fontId="5"/>
  </si>
  <si>
    <t>塩竈市水道事業会計</t>
    <phoneticPr fontId="5"/>
  </si>
  <si>
    <t>法適用企業</t>
    <phoneticPr fontId="5"/>
  </si>
  <si>
    <t>塩竈市立病院事業会計</t>
    <phoneticPr fontId="5"/>
  </si>
  <si>
    <t>塩竈市交通事業特別会計</t>
    <phoneticPr fontId="5"/>
  </si>
  <si>
    <t>法非適用企業</t>
    <phoneticPr fontId="5"/>
  </si>
  <si>
    <t>塩竈市魚市場事業特別会計</t>
    <phoneticPr fontId="5"/>
  </si>
  <si>
    <t>塩竈市下水道事業特別会計</t>
    <phoneticPr fontId="5"/>
  </si>
  <si>
    <t>塩竈市漁業集落排水事業特別会計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</si>
  <si>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</si>
  <si>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</si>
  <si>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</si>
  <si>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</si>
  <si>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</si>
  <si>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</si>
  <si>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</si>
  <si>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</si>
  <si>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</si>
  <si>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</si>
  <si>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</si>
  <si>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</si>
  <si>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</si>
  <si>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</si>
  <si>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</si>
  <si>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</si>
  <si>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</si>
  <si>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</si>
  <si>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</si>
  <si>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</si>
  <si>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</si>
  <si>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</si>
  <si>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</si>
  <si>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</si>
  <si>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</si>
  <si>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</si>
  <si>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</si>
  <si>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</si>
  <si>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</si>
  <si>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</si>
  <si>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</si>
  <si>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</si>
  <si>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</si>
  <si>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</si>
  <si>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</si>
  <si>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</si>
  <si>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</si>
  <si>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</si>
  <si>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</si>
  <si>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</si>
  <si>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</si>
  <si>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</si>
  <si>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</si>
  <si>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</si>
  <si>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</si>
  <si>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</si>
  <si>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</si>
  <si>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</si>
  <si>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</si>
  <si>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</si>
  <si>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</si>
  <si>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</si>
  <si>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</si>
  <si>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</si>
  <si>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</si>
  <si>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</si>
  <si>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</si>
  <si>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</si>
  <si>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</si>
  <si>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</si>
  <si>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</si>
  <si>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</si>
  <si>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</si>
  <si>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</si>
  <si>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</si>
  <si>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</si>
  <si>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</si>
  <si>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</si>
  <si>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</si>
  <si>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</si>
  <si>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</si>
  <si>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</si>
  <si>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</si>
  <si>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</si>
  <si>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</si>
  <si>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</si>
  <si>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</si>
  <si>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</si>
  <si>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</si>
  <si>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</si>
  <si>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</si>
  <si>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</si>
  <si>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</si>
  <si>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</si>
  <si>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</si>
  <si>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</si>
  <si>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</si>
  <si>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</si>
  <si>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</si>
  <si>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</si>
  <si>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</si>
  <si>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</si>
  <si>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</si>
  <si>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</si>
  <si>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</si>
  <si>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</si>
  <si>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</si>
  <si>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</si>
  <si>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</si>
  <si>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</si>
  <si>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</si>
  <si>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</si>
  <si>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</si>
  <si>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</si>
  <si>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</si>
  <si>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</si>
  <si>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</si>
  <si>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</si>
  <si>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</si>
  <si>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</si>
  <si>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</si>
  <si>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</si>
  <si>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</si>
  <si>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</si>
  <si>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</si>
  <si>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</si>
  <si>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</si>
  <si>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</si>
  <si>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</si>
  <si>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</si>
  <si>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</si>
  <si>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</si>
  <si>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</si>
  <si>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</si>
  <si>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</si>
  <si>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</si>
  <si>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</si>
  <si>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</si>
  <si>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</si>
  <si>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</si>
  <si>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</si>
  <si>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</si>
  <si>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</si>
  <si>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</si>
  <si>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1.18</t>
  </si>
  <si>
    <t>▲ 4.76</t>
  </si>
  <si>
    <t>一般会計</t>
  </si>
  <si>
    <t>塩竈市水道事業会計</t>
  </si>
  <si>
    <t>塩竈市国民健康保険事業特別会計</t>
  </si>
  <si>
    <t>塩竈市後期高齢者医療事業特別会計</t>
  </si>
  <si>
    <t>塩竈市立病院事業会計</t>
  </si>
  <si>
    <t>▲ 0.71</t>
  </si>
  <si>
    <t>塩竈市介護保険事業特別会計</t>
  </si>
  <si>
    <t>塩竈市公共用地先行取得事業特別会計</t>
  </si>
  <si>
    <t>塩竈市北浜地区復興土地区画整理事業特別会計</t>
  </si>
  <si>
    <t>その他会計（赤字）</t>
  </si>
  <si>
    <t>その他会計（黒字）</t>
  </si>
  <si>
    <t>基金からの繰入金</t>
    <rPh sb="0" eb="2">
      <t>キキン</t>
    </rPh>
    <rPh sb="5" eb="7">
      <t>クリイレ</t>
    </rPh>
    <rPh sb="7" eb="8">
      <t>キン</t>
    </rPh>
    <phoneticPr fontId="2"/>
  </si>
  <si>
    <t>-</t>
    <phoneticPr fontId="2"/>
  </si>
  <si>
    <t>塩釜地区消防事務組合</t>
    <rPh sb="0" eb="2">
      <t>シオガマ</t>
    </rPh>
    <rPh sb="2" eb="4">
      <t>チク</t>
    </rPh>
    <rPh sb="4" eb="6">
      <t>ショウボウ</t>
    </rPh>
    <rPh sb="6" eb="8">
      <t>ジム</t>
    </rPh>
    <rPh sb="8" eb="10">
      <t>クミアイ</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</si>
  <si>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</si>
  <si>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</si>
  <si>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</si>
  <si>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</si>
  <si>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</si>
  <si>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</si>
  <si>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</si>
  <si>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</si>
  <si>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</si>
  <si>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</si>
  <si>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</si>
  <si>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</si>
  <si>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</si>
  <si>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類似団体平均と比較して将来負担比率は下回っているが、実質公債比率は高い数値で推移している。
地方債の発行抑制により起債残高、公債費ともに年々減少傾向となっているが、本市は病院事業会計や交通会計など公営企業会計を多く抱えており、各比率の分子部分が大きくなっている。特に下水道事業特別会計においては、本市の面積の2/3が埋立地で形成されているため地盤沈下が激しく、他市町村に比べ管渠の建設単価が割高となっており、各比率へ影響を与えている。
また、平成23年度に寄附金を財源とした基金の創設をしており、将来負担比率は震災以後大幅に減小している。</t>
    <rPh sb="0" eb="2">
      <t>ルイジ</t>
    </rPh>
    <rPh sb="2" eb="4">
      <t>ダンタイ</t>
    </rPh>
    <rPh sb="4" eb="6">
      <t>ヘイキン</t>
    </rPh>
    <rPh sb="7" eb="9">
      <t>ヒカク</t>
    </rPh>
    <rPh sb="11" eb="13">
      <t>ショウライ</t>
    </rPh>
    <rPh sb="13" eb="15">
      <t>フタン</t>
    </rPh>
    <rPh sb="15" eb="17">
      <t>ヒリツ</t>
    </rPh>
    <rPh sb="18" eb="20">
      <t>シタマワ</t>
    </rPh>
    <rPh sb="26" eb="28">
      <t>ジッシツ</t>
    </rPh>
    <rPh sb="28" eb="30">
      <t>コウサイ</t>
    </rPh>
    <rPh sb="30" eb="32">
      <t>ヒリツ</t>
    </rPh>
    <rPh sb="33" eb="34">
      <t>タカ</t>
    </rPh>
    <rPh sb="35" eb="37">
      <t>スウチ</t>
    </rPh>
    <rPh sb="38" eb="40">
      <t>スイイ</t>
    </rPh>
    <rPh sb="46" eb="48">
      <t>チホウ</t>
    </rPh>
    <rPh sb="48" eb="49">
      <t>サイ</t>
    </rPh>
    <rPh sb="50" eb="52">
      <t>ハッコウ</t>
    </rPh>
    <rPh sb="52" eb="54">
      <t>ヨクセイ</t>
    </rPh>
    <rPh sb="57" eb="59">
      <t>キサイ</t>
    </rPh>
    <rPh sb="59" eb="61">
      <t>ザンダカ</t>
    </rPh>
    <rPh sb="68" eb="70">
      <t>ネンネン</t>
    </rPh>
    <rPh sb="70" eb="72">
      <t>ゲンショウ</t>
    </rPh>
    <rPh sb="72" eb="74">
      <t>ケイコウ</t>
    </rPh>
    <rPh sb="131" eb="132">
      <t>トク</t>
    </rPh>
    <rPh sb="133" eb="136">
      <t>ゲスイドウ</t>
    </rPh>
    <rPh sb="136" eb="138">
      <t>ジギョウ</t>
    </rPh>
    <rPh sb="138" eb="140">
      <t>トクベツ</t>
    </rPh>
    <rPh sb="140" eb="142">
      <t>カイケイ</t>
    </rPh>
    <rPh sb="151" eb="153">
      <t>メンセキ</t>
    </rPh>
    <rPh sb="158" eb="161">
      <t>ウメタテチ</t>
    </rPh>
    <rPh sb="162" eb="164">
      <t>ケイセイ</t>
    </rPh>
    <rPh sb="171" eb="173">
      <t>ジバン</t>
    </rPh>
    <rPh sb="173" eb="175">
      <t>チンカ</t>
    </rPh>
    <rPh sb="176" eb="177">
      <t>ハゲ</t>
    </rPh>
    <rPh sb="180" eb="181">
      <t>タ</t>
    </rPh>
    <rPh sb="181" eb="184">
      <t>シチョウソン</t>
    </rPh>
    <rPh sb="185" eb="186">
      <t>クラ</t>
    </rPh>
    <rPh sb="187" eb="189">
      <t>カンキョ</t>
    </rPh>
    <rPh sb="190" eb="192">
      <t>ケンセツ</t>
    </rPh>
    <rPh sb="192" eb="194">
      <t>タンカ</t>
    </rPh>
    <rPh sb="195" eb="197">
      <t>ワリダカ</t>
    </rPh>
    <rPh sb="204" eb="205">
      <t>カク</t>
    </rPh>
    <rPh sb="205" eb="207">
      <t>ヒリツ</t>
    </rPh>
    <rPh sb="208" eb="210">
      <t>エイキョウ</t>
    </rPh>
    <rPh sb="211" eb="212">
      <t>アタ</t>
    </rPh>
    <rPh sb="221" eb="223">
      <t>ヘイセイ</t>
    </rPh>
    <rPh sb="225" eb="226">
      <t>ネン</t>
    </rPh>
    <rPh sb="226" eb="227">
      <t>ド</t>
    </rPh>
    <rPh sb="228" eb="231">
      <t>キフキン</t>
    </rPh>
    <rPh sb="232" eb="234">
      <t>ザイゲン</t>
    </rPh>
    <rPh sb="237" eb="239">
      <t>キキン</t>
    </rPh>
    <rPh sb="240" eb="242">
      <t>ソウセツ</t>
    </rPh>
    <rPh sb="248" eb="250">
      <t>ショウライ</t>
    </rPh>
    <rPh sb="250" eb="252">
      <t>フタン</t>
    </rPh>
    <rPh sb="252" eb="254">
      <t>ヒリツ</t>
    </rPh>
    <rPh sb="255" eb="257">
      <t>シンサイ</t>
    </rPh>
    <rPh sb="257" eb="259">
      <t>イゴ</t>
    </rPh>
    <rPh sb="259" eb="261">
      <t>オオハバ</t>
    </rPh>
    <rPh sb="262" eb="263">
      <t>ゲン</t>
    </rPh>
    <rPh sb="263" eb="264">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</si>
</sst>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33364</c:v>
                </c:pt>
                <c:pt idx="1">
                  <c:v>36396</c:v>
                </c:pt>
                <c:pt idx="2">
                  <c:v>62256</c:v>
                </c:pt>
                <c:pt idx="3">
                  <c:v>53896</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9728</c:v>
                </c:pt>
                <c:pt idx="1">
                  <c:v>17471</c:v>
                </c:pt>
                <c:pt idx="2">
                  <c:v>128531</c:v>
                </c:pt>
                <c:pt idx="3">
                  <c:v>202922</c:v>
                </c:pt>
                <c:pt idx="4">
                  <c:v>208391</c:v>
                </c:pt>
              </c:numCache>
            </c:numRef>
          </c:val>
          <c:smooth val="0"/>
        </c:ser>
        <c:dLbls>
          <c:showLegendKey val="0"/>
          <c:showVal val="0"/>
          <c:showCatName val="0"/>
          <c:showSerName val="0"/>
          <c:showPercent val="0"/>
          <c:showBubbleSize val="0"/>
        </c:dLbls>
        <c:marker val="1"/>
        <c:smooth val="0"/>
        <c:axId val="126632320"/>
        <c:axId val="126634240"/>
      </c:lineChart>
      <c:catAx>
        <c:axId val="126632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634240"/>
        <c:crosses val="autoZero"/>
        <c:auto val="1"/>
        <c:lblAlgn val="ctr"/>
        <c:lblOffset val="100"/>
        <c:tickLblSkip val="1"/>
        <c:tickMarkSkip val="1"/>
        <c:noMultiLvlLbl val="0"/>
      </c:catAx>
      <c:valAx>
        <c:axId val="12663424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632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4.12</c:v>
                </c:pt>
                <c:pt idx="1">
                  <c:v>9.4499999999999993</c:v>
                </c:pt>
                <c:pt idx="2">
                  <c:v>11.47</c:v>
                </c:pt>
                <c:pt idx="3">
                  <c:v>12.25</c:v>
                </c:pt>
                <c:pt idx="4">
                  <c:v>17.55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5.55</c:v>
                </c:pt>
                <c:pt idx="1">
                  <c:v>5.67</c:v>
                </c:pt>
                <c:pt idx="2">
                  <c:v>8.41</c:v>
                </c:pt>
                <c:pt idx="3">
                  <c:v>9.06</c:v>
                </c:pt>
                <c:pt idx="4">
                  <c:v>14.7</c:v>
                </c:pt>
              </c:numCache>
            </c:numRef>
          </c:val>
        </c:ser>
        <c:dLbls>
          <c:showLegendKey val="0"/>
          <c:showVal val="0"/>
          <c:showCatName val="0"/>
          <c:showSerName val="0"/>
          <c:showPercent val="0"/>
          <c:showBubbleSize val="0"/>
        </c:dLbls>
        <c:gapWidth val="250"/>
        <c:overlap val="100"/>
        <c:axId val="103754752"/>
        <c:axId val="141255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-1.18</c:v>
                </c:pt>
                <c:pt idx="1">
                  <c:v>3.26</c:v>
                </c:pt>
                <c:pt idx="2">
                  <c:v>2.0299999999999998</c:v>
                </c:pt>
                <c:pt idx="3">
                  <c:v>-4.76</c:v>
                </c:pt>
                <c:pt idx="4">
                  <c:v>4.97</c:v>
                </c:pt>
              </c:numCache>
            </c:numRef>
          </c:val>
          <c:smooth val="0"/>
        </c:ser>
        <c:dLbls>
          <c:showLegendKey val="0"/>
          <c:showVal val="0"/>
          <c:showCatName val="0"/>
          <c:showSerName val="0"/>
          <c:showPercent val="0"/>
          <c:showBubbleSize val="0"/>
        </c:dLbls>
        <c:marker val="1"/>
        <c:smooth val="0"/>
        <c:axId val="103754752"/>
        <c:axId val="141255808"/>
      </c:lineChart>
      <c:catAx>
        <c:axId val="10375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255808"/>
        <c:crosses val="autoZero"/>
        <c:auto val="1"/>
        <c:lblAlgn val="ctr"/>
        <c:lblOffset val="100"/>
        <c:tickLblSkip val="1"/>
        <c:tickMarkSkip val="1"/>
        <c:noMultiLvlLbl val="0"/>
      </c:catAx>
      <c:valAx>
        <c:axId val="141255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75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塩竈市北浜地区復興土地区画整理事業特別会計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ser>
        <c:ser>
          <c:idx val="3"/>
          <c:order val="3"/>
          <c:tx>
            <c:strRef>
              <c:f>データシート!$A$30</c:f>
              <c:strCache>
                <c:ptCount val="1"/>
                <c:pt idx="0">
                  <c:v>塩竈市公共用地先行取得事業特別会計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塩竈市介護保険事業特別会計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0.02</c:v>
                </c:pt>
                <c:pt idx="4">
                  <c:v>#N/A</c:v>
                </c:pt>
                <c:pt idx="5">
                  <c:v>0.01</c:v>
                </c:pt>
                <c:pt idx="6">
                  <c:v>#N/A</c:v>
                </c:pt>
                <c:pt idx="7">
                  <c:v>0.01</c:v>
                </c:pt>
                <c:pt idx="8">
                  <c:v>#N/A</c:v>
                </c:pt>
                <c:pt idx="9">
                  <c:v>0.02</c:v>
                </c:pt>
              </c:numCache>
            </c:numRef>
          </c:val>
        </c:ser>
        <c:ser>
          <c:idx val="5"/>
          <c:order val="5"/>
          <c:tx>
            <c:strRef>
              <c:f>データシート!$A$32</c:f>
              <c:strCache>
                <c:ptCount val="1"/>
                <c:pt idx="0">
                  <c:v>塩竈市立病院事業会計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0.71</c:v>
                </c:pt>
                <c:pt idx="1">
                  <c:v>#N/A</c:v>
                </c:pt>
                <c:pt idx="2">
                  <c:v>0.71</c:v>
                </c:pt>
                <c:pt idx="3">
                  <c:v>#N/A</c:v>
                </c:pt>
                <c:pt idx="4">
                  <c:v>#N/A</c:v>
                </c:pt>
                <c:pt idx="5">
                  <c:v>0</c:v>
                </c:pt>
                <c:pt idx="6">
                  <c:v>#N/A</c:v>
                </c:pt>
                <c:pt idx="7">
                  <c:v>0</c:v>
                </c:pt>
                <c:pt idx="8">
                  <c:v>#N/A</c:v>
                </c:pt>
                <c:pt idx="9">
                  <c:v>7.0000000000000007E-2</c:v>
                </c:pt>
              </c:numCache>
            </c:numRef>
          </c:val>
        </c:ser>
        <c:ser>
          <c:idx val="6"/>
          <c:order val="6"/>
          <c:tx>
            <c:strRef>
              <c:f>データシート!$A$33</c:f>
              <c:strCache>
                <c:ptCount val="1"/>
                <c:pt idx="0">
                  <c:v>塩竈市後期高齢者医療事業特別会計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0.08</c:v>
                </c:pt>
                <c:pt idx="2">
                  <c:v>#N/A</c:v>
                </c:pt>
                <c:pt idx="3">
                  <c:v>0.11</c:v>
                </c:pt>
                <c:pt idx="4">
                  <c:v>#N/A</c:v>
                </c:pt>
                <c:pt idx="5">
                  <c:v>0.09</c:v>
                </c:pt>
                <c:pt idx="6">
                  <c:v>#N/A</c:v>
                </c:pt>
                <c:pt idx="7">
                  <c:v>0.06</c:v>
                </c:pt>
                <c:pt idx="8">
                  <c:v>#N/A</c:v>
                </c:pt>
                <c:pt idx="9">
                  <c:v>0.11</c:v>
                </c:pt>
              </c:numCache>
            </c:numRef>
          </c:val>
        </c:ser>
        <c:ser>
          <c:idx val="7"/>
          <c:order val="7"/>
          <c:tx>
            <c:strRef>
              <c:f>データシート!$A$34</c:f>
              <c:strCache>
                <c:ptCount val="1"/>
                <c:pt idx="0">
                  <c:v>塩竈市国民健康保険事業特別会計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0.91</c:v>
                </c:pt>
                <c:pt idx="2">
                  <c:v>#N/A</c:v>
                </c:pt>
                <c:pt idx="3">
                  <c:v>1.17</c:v>
                </c:pt>
                <c:pt idx="4">
                  <c:v>#N/A</c:v>
                </c:pt>
                <c:pt idx="5">
                  <c:v>1.1000000000000001</c:v>
                </c:pt>
                <c:pt idx="6">
                  <c:v>#N/A</c:v>
                </c:pt>
                <c:pt idx="7">
                  <c:v>2.92</c:v>
                </c:pt>
                <c:pt idx="8">
                  <c:v>#N/A</c:v>
                </c:pt>
                <c:pt idx="9">
                  <c:v>1.53</c:v>
                </c:pt>
              </c:numCache>
            </c:numRef>
          </c:val>
        </c:ser>
        <c:ser>
          <c:idx val="8"/>
          <c:order val="8"/>
          <c:tx>
            <c:strRef>
              <c:f>データシート!$A$35</c:f>
              <c:strCache>
                <c:ptCount val="1"/>
                <c:pt idx="0">
                  <c:v>塩竈市水道事業会計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7.43</c:v>
                </c:pt>
                <c:pt idx="2">
                  <c:v>#N/A</c:v>
                </c:pt>
                <c:pt idx="3">
                  <c:v>9.3000000000000007</c:v>
                </c:pt>
                <c:pt idx="4">
                  <c:v>#N/A</c:v>
                </c:pt>
                <c:pt idx="5">
                  <c:v>10.39</c:v>
                </c:pt>
                <c:pt idx="6">
                  <c:v>#N/A</c:v>
                </c:pt>
                <c:pt idx="7">
                  <c:v>11.37</c:v>
                </c:pt>
                <c:pt idx="8">
                  <c:v>#N/A</c:v>
                </c:pt>
                <c:pt idx="9">
                  <c:v>11.9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4.1100000000000003</c:v>
                </c:pt>
                <c:pt idx="2">
                  <c:v>#N/A</c:v>
                </c:pt>
                <c:pt idx="3">
                  <c:v>9.4499999999999993</c:v>
                </c:pt>
                <c:pt idx="4">
                  <c:v>#N/A</c:v>
                </c:pt>
                <c:pt idx="5">
                  <c:v>11.47</c:v>
                </c:pt>
                <c:pt idx="6">
                  <c:v>#N/A</c:v>
                </c:pt>
                <c:pt idx="7">
                  <c:v>12.24</c:v>
                </c:pt>
                <c:pt idx="8">
                  <c:v>#N/A</c:v>
                </c:pt>
                <c:pt idx="9">
                  <c:v>17.55</c:v>
                </c:pt>
              </c:numCache>
            </c:numRef>
          </c:val>
        </c:ser>
        <c:dLbls>
          <c:showLegendKey val="0"/>
          <c:showVal val="0"/>
          <c:showCatName val="0"/>
          <c:showSerName val="0"/>
          <c:showPercent val="0"/>
          <c:showBubbleSize val="0"/>
        </c:dLbls>
        <c:gapWidth val="150"/>
        <c:overlap val="100"/>
        <c:axId val="141423360"/>
        <c:axId val="141424896"/>
      </c:barChart>
      <c:catAx>
        <c:axId val="14142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424896"/>
        <c:crosses val="autoZero"/>
        <c:auto val="1"/>
        <c:lblAlgn val="ctr"/>
        <c:lblOffset val="100"/>
        <c:tickLblSkip val="1"/>
        <c:tickMarkSkip val="1"/>
        <c:noMultiLvlLbl val="0"/>
      </c:catAx>
      <c:valAx>
        <c:axId val="141424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423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2733</c:v>
                </c:pt>
                <c:pt idx="5">
                  <c:v>2741</c:v>
                </c:pt>
                <c:pt idx="8">
                  <c:v>2691</c:v>
                </c:pt>
                <c:pt idx="11">
                  <c:v>2644</c:v>
                </c:pt>
                <c:pt idx="14">
                  <c:v>2480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15</c:v>
                </c:pt>
                <c:pt idx="3">
                  <c:v>14</c:v>
                </c:pt>
                <c:pt idx="6">
                  <c:v>15</c:v>
                </c:pt>
                <c:pt idx="9">
                  <c:v>14</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125</c:v>
                </c:pt>
                <c:pt idx="3">
                  <c:v>124</c:v>
                </c:pt>
                <c:pt idx="6">
                  <c:v>105</c:v>
                </c:pt>
                <c:pt idx="9">
                  <c:v>12</c:v>
                </c:pt>
                <c:pt idx="12">
                  <c:v>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1338</c:v>
                </c:pt>
                <c:pt idx="3">
                  <c:v>1365</c:v>
                </c:pt>
                <c:pt idx="6">
                  <c:v>1407</c:v>
                </c:pt>
                <c:pt idx="9">
                  <c:v>1251</c:v>
                </c:pt>
                <c:pt idx="12">
                  <c:v>1294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c:v>
                </c:pt>
                <c:pt idx="3">
                  <c:v>3</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2585</c:v>
                </c:pt>
                <c:pt idx="3">
                  <c:v>2474</c:v>
                </c:pt>
                <c:pt idx="6">
                  <c:v>2405</c:v>
                </c:pt>
                <c:pt idx="9">
                  <c:v>2299</c:v>
                </c:pt>
                <c:pt idx="12">
                  <c:v>2284</c:v>
                </c:pt>
              </c:numCache>
            </c:numRef>
          </c:val>
        </c:ser>
        <c:dLbls>
          <c:showLegendKey val="0"/>
          <c:showVal val="0"/>
          <c:showCatName val="0"/>
          <c:showSerName val="0"/>
          <c:showPercent val="0"/>
          <c:showBubbleSize val="0"/>
        </c:dLbls>
        <c:gapWidth val="100"/>
        <c:overlap val="100"/>
        <c:axId val="141087104"/>
        <c:axId val="141089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1333</c:v>
                </c:pt>
                <c:pt idx="2">
                  <c:v>#N/A</c:v>
                </c:pt>
                <c:pt idx="3">
                  <c:v>#N/A</c:v>
                </c:pt>
                <c:pt idx="4">
                  <c:v>1239</c:v>
                </c:pt>
                <c:pt idx="5">
                  <c:v>#N/A</c:v>
                </c:pt>
                <c:pt idx="6">
                  <c:v>#N/A</c:v>
                </c:pt>
                <c:pt idx="7">
                  <c:v>1241</c:v>
                </c:pt>
                <c:pt idx="8">
                  <c:v>#N/A</c:v>
                </c:pt>
                <c:pt idx="9">
                  <c:v>#N/A</c:v>
                </c:pt>
                <c:pt idx="10">
                  <c:v>932</c:v>
                </c:pt>
                <c:pt idx="11">
                  <c:v>#N/A</c:v>
                </c:pt>
                <c:pt idx="12">
                  <c:v>#N/A</c:v>
                </c:pt>
                <c:pt idx="13">
                  <c:v>1123</c:v>
                </c:pt>
                <c:pt idx="14">
                  <c:v>#N/A</c:v>
                </c:pt>
              </c:numCache>
            </c:numRef>
          </c:val>
          <c:smooth val="0"/>
        </c:ser>
        <c:dLbls>
          <c:showLegendKey val="0"/>
          <c:showVal val="0"/>
          <c:showCatName val="0"/>
          <c:showSerName val="0"/>
          <c:showPercent val="0"/>
          <c:showBubbleSize val="0"/>
        </c:dLbls>
        <c:marker val="1"/>
        <c:smooth val="0"/>
        <c:axId val="141087104"/>
        <c:axId val="141089024"/>
      </c:lineChart>
      <c:catAx>
        <c:axId val="14108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089024"/>
        <c:crosses val="autoZero"/>
        <c:auto val="1"/>
        <c:lblAlgn val="ctr"/>
        <c:lblOffset val="100"/>
        <c:tickLblSkip val="1"/>
        <c:tickMarkSkip val="1"/>
        <c:noMultiLvlLbl val="0"/>
      </c:catAx>
      <c:valAx>
        <c:axId val="141089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08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30206</c:v>
                </c:pt>
                <c:pt idx="5">
                  <c:v>29641</c:v>
                </c:pt>
                <c:pt idx="8">
                  <c:v>29300</c:v>
                </c:pt>
                <c:pt idx="11">
                  <c:v>28581</c:v>
                </c:pt>
                <c:pt idx="14">
                  <c:v>27775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7320</c:v>
                </c:pt>
                <c:pt idx="5">
                  <c:v>7112</c:v>
                </c:pt>
                <c:pt idx="8">
                  <c:v>6200</c:v>
                </c:pt>
                <c:pt idx="11">
                  <c:v>6098</c:v>
                </c:pt>
                <c:pt idx="14">
                  <c:v>5652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2784</c:v>
                </c:pt>
                <c:pt idx="5">
                  <c:v>4686</c:v>
                </c:pt>
                <c:pt idx="8">
                  <c:v>5621</c:v>
                </c:pt>
                <c:pt idx="11">
                  <c:v>5494</c:v>
                </c:pt>
                <c:pt idx="14">
                  <c:v>6689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78</c:v>
                </c:pt>
                <c:pt idx="3">
                  <c:v>157</c:v>
                </c:pt>
                <c:pt idx="6">
                  <c:v>202</c:v>
                </c:pt>
                <c:pt idx="9">
                  <c:v>205</c:v>
                </c:pt>
                <c:pt idx="12">
                  <c:v>54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4035</c:v>
                </c:pt>
                <c:pt idx="3">
                  <c:v>3929</c:v>
                </c:pt>
                <c:pt idx="6">
                  <c:v>3665</c:v>
                </c:pt>
                <c:pt idx="9">
                  <c:v>4749</c:v>
                </c:pt>
                <c:pt idx="12">
                  <c:v>4349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291</c:v>
                </c:pt>
                <c:pt idx="3">
                  <c:v>165</c:v>
                </c:pt>
                <c:pt idx="6">
                  <c:v>68</c:v>
                </c:pt>
                <c:pt idx="9">
                  <c:v>73</c:v>
                </c:pt>
                <c:pt idx="12">
                  <c:v>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19584</c:v>
                </c:pt>
                <c:pt idx="3">
                  <c:v>19379</c:v>
                </c:pt>
                <c:pt idx="6">
                  <c:v>18542</c:v>
                </c:pt>
                <c:pt idx="9">
                  <c:v>17710</c:v>
                </c:pt>
                <c:pt idx="12">
                  <c:v>16800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108</c:v>
                </c:pt>
                <c:pt idx="3">
                  <c:v>68</c:v>
                </c:pt>
                <c:pt idx="6">
                  <c:v>54</c:v>
                </c:pt>
                <c:pt idx="9">
                  <c:v>40</c:v>
                </c:pt>
                <c:pt idx="12">
                  <c:v>29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23077</c:v>
                </c:pt>
                <c:pt idx="3">
                  <c:v>22421</c:v>
                </c:pt>
                <c:pt idx="6">
                  <c:v>21818</c:v>
                </c:pt>
                <c:pt idx="9">
                  <c:v>21610</c:v>
                </c:pt>
                <c:pt idx="12">
                  <c:v>20645</c:v>
                </c:pt>
              </c:numCache>
            </c:numRef>
          </c:val>
        </c:ser>
        <c:dLbls>
          <c:showLegendKey val="0"/>
          <c:showVal val="0"/>
          <c:showCatName val="0"/>
          <c:showSerName val="0"/>
          <c:showPercent val="0"/>
          <c:showBubbleSize val="0"/>
        </c:dLbls>
        <c:gapWidth val="100"/>
        <c:overlap val="100"/>
        <c:axId val="114806784"/>
        <c:axId val="114808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6863</c:v>
                </c:pt>
                <c:pt idx="2">
                  <c:v>#N/A</c:v>
                </c:pt>
                <c:pt idx="3">
                  <c:v>#N/A</c:v>
                </c:pt>
                <c:pt idx="4">
                  <c:v>4680</c:v>
                </c:pt>
                <c:pt idx="5">
                  <c:v>#N/A</c:v>
                </c:pt>
                <c:pt idx="6">
                  <c:v>#N/A</c:v>
                </c:pt>
                <c:pt idx="7">
                  <c:v>3228</c:v>
                </c:pt>
                <c:pt idx="8">
                  <c:v>#N/A</c:v>
                </c:pt>
                <c:pt idx="9">
                  <c:v>#N/A</c:v>
                </c:pt>
                <c:pt idx="10">
                  <c:v>4214</c:v>
                </c:pt>
                <c:pt idx="11">
                  <c:v>#N/A</c:v>
                </c:pt>
                <c:pt idx="12">
                  <c:v>#N/A</c:v>
                </c:pt>
                <c:pt idx="13">
                  <c:v>1835</c:v>
                </c:pt>
                <c:pt idx="14">
                  <c:v>#N/A</c:v>
                </c:pt>
              </c:numCache>
            </c:numRef>
          </c:val>
          <c:smooth val="0"/>
        </c:ser>
        <c:dLbls>
          <c:showLegendKey val="0"/>
          <c:showVal val="0"/>
          <c:showCatName val="0"/>
          <c:showSerName val="0"/>
          <c:showPercent val="0"/>
          <c:showBubbleSize val="0"/>
        </c:dLbls>
        <c:marker val="1"/>
        <c:smooth val="0"/>
        <c:axId val="114806784"/>
        <c:axId val="114808704"/>
      </c:lineChart>
      <c:catAx>
        <c:axId val="11480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808704"/>
        <c:crosses val="autoZero"/>
        <c:auto val="1"/>
        <c:lblAlgn val="ctr"/>
        <c:lblOffset val="100"/>
        <c:tickLblSkip val="1"/>
        <c:tickMarkSkip val="1"/>
        <c:noMultiLvlLbl val="0"/>
      </c:catAx>
      <c:valAx>
        <c:axId val="114808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806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{DCA82364-E5A4-4FFD-905E-8880AACC9A5A}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{62A1F57E-882A-4C50-BE6B-47C6D7CE8FF7}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{B7093783-2813-440B-81DA-1A5333F571F4}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{8C516904-971C-4E6A-B451-DD4576A9FE2E}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{7FD6DB54-17AD-40A6-ADE7-43C092CB8CD9}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{A8C46459-5557-4EC7-A75B-94D685DA0382}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{C794B725-053D-484E-9A4E-3AA6DEA78337}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{D93BE34D-81E6-4774-B8A2-639909F732B3}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{3F5EA5E6-6B56-44F0-9CE0-69B919461DD5}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{422FC6D0-450D-4393-B546-9BCC336D3F90}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1315456"/>
        <c:axId val="141350400"/>
      </c:scatterChart>
      <c:valAx>
        <c:axId val="1413154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1350400"/>
        <c:crosses val="autoZero"/>
        <c:crossBetween val="midCat"/>
      </c:valAx>
      <c:valAx>
        <c:axId val="1413504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1315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{30427D53-2900-4C33-9ECC-2915FEF06A6C}</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{03E917E1-D05D-4502-A5FD-22850BAA539E}</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{9AABF1B7-2C67-4C64-997A-42332491CC5F}</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{D20E9FCB-0E3A-48EF-B65D-D5582FE44D32}</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{94C3574F-2C31-49BE-89B2-69E4C61B6FA5}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12.4</c:v>
                </c:pt>
                <c:pt idx="1">
                  <c:v>12.9</c:v>
                </c:pt>
                <c:pt idx="2">
                  <c:v>12.8</c:v>
                </c:pt>
                <c:pt idx="3">
                  <c:v>11.5</c:v>
                </c:pt>
                <c:pt idx="4">
                  <c:v>11</c:v>
                </c:pt>
              </c:numCache>
            </c:numRef>
          </c:xVal>
          <c:yVal>
            <c:numRef>
              <c:f>公会計指標分析・財政指標組合せ分析表!$K$73:$O$73</c:f>
              <c:numCache>
                <c:formatCode>#,##0.0;"▲ "#,##0.0</c:formatCode>
                <c:ptCount val="5"/>
                <c:pt idx="0">
                  <c:v>69.3</c:v>
                </c:pt>
                <c:pt idx="1">
                  <c:v>47.9</c:v>
                </c:pt>
                <c:pt idx="2">
                  <c:v>32.299999999999997</c:v>
                </c:pt>
                <c:pt idx="3">
                  <c:v>42.9</c:v>
                </c:pt>
                <c:pt idx="4">
                  <c:v>18.399999999999999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{1CA9D192-2642-4416-8861-AFB321F5EE39}</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{B3721356-9A68-44C5-9749-7A3E28F08F8E}</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{60CABE9E-BFAB-404F-9B64-8C409788C24C}</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{3DEC3854-0EC3-49E5-8AF6-6453449DC06C}</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{67566C0A-6270-4055-9CDF-D073794DC04B}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10.6</c:v>
                </c:pt>
                <c:pt idx="1">
                  <c:v>10.199999999999999</c:v>
                </c:pt>
                <c:pt idx="2">
                  <c:v>9.6</c:v>
                </c:pt>
                <c:pt idx="3">
                  <c:v>9.3000000000000007</c:v>
                </c:pt>
                <c:pt idx="4">
                  <c:v>7</c:v>
                </c:pt>
              </c:numCache>
            </c:numRef>
          </c:xVal>
          <c:yVal>
            <c:numRef>
              <c:f>公会計指標分析・財政指標組合せ分析表!$K$77:$O$77</c:f>
              <c:numCache>
                <c:formatCode>#,##0.0;"▲ "#,##0.0</c:formatCode>
                <c:ptCount val="5"/>
                <c:pt idx="0">
                  <c:v>79.5</c:v>
                </c:pt>
                <c:pt idx="1">
                  <c:v>67.900000000000006</c:v>
                </c:pt>
                <c:pt idx="2">
                  <c:v>56.6</c:v>
                </c:pt>
                <c:pt idx="3">
                  <c:v>61.3</c:v>
                </c:pt>
                <c:pt idx="4">
                  <c:v>33.6</c:v>
                </c:pt>
              </c:numCache>
            </c:numRef>
          </c:yVal>
          <c:smooth val="0"/>
        </c:ser>
        <c:dLbls>
          <c:showLegendKey val="0"/>
          <c:showVal val="0"/>
          <c:showCatName val="0"/>
          <c:showSerName val="0"/>
          <c:showPercent val="0"/>
          <c:showBubbleSize val="0"/>
        </c:dLbls>
        <c:axId val="142066816"/>
        <c:axId val="142068736"/>
      </c:scatterChart>
      <c:valAx>
        <c:axId val="142066816"/>
        <c:scaling>
          <c:orientation val="minMax"/>
          <c:max val="13.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068736"/>
        <c:crosses val="autoZero"/>
        <c:crossBetween val="midCat"/>
      </c:valAx>
      <c:valAx>
        <c:axId val="142068736"/>
        <c:scaling>
          <c:orientation val="minMax"/>
          <c:max val="90"/>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20668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は、元利償還金の減少しているものの、下水道事業債などの元利償還金に対する繰入金の増、さらに、一部事務組合の統合による元利償還金に対する負担金の増や、災害復旧費等の算入公債費等の減により、実質公債費比率の分子部分は前年度より増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地方債現在高の減や公営企業債等繰入見込額の減、退職手当負担見込額の減により将来負担額は減少傾向にある。</a:t>
          </a:r>
        </a:p>
        <a:p>
          <a:r>
            <a:rPr kumimoji="1" lang="ja-JP" altLang="en-US" sz="1400">
              <a:latin typeface="ＭＳ ゴシック" pitchFamily="49" charset="-128"/>
              <a:ea typeface="ＭＳ ゴシック" pitchFamily="49" charset="-128"/>
            </a:rPr>
            <a:t>　また、充当可能財源では、寄附金、義援金を財源としたふるさとしおがま復興基金を平成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年度に創設したため大幅に増えているが、基準財政需要額算入見込額は公債費の償還終了に伴い減少傾向となっている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宮城県塩竈市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55,506
55,131
17.37
46,164,406
41,681,202
2,130,365
12,138,752
20,645,302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18.4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宮城県塩竈市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55,506
55,131
17.37
46,164,406
41,681,202
2,130,365
12,138,752
20,645,302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18.4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宮城県塩竈市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55,506
55,131
17.37
46,164,406
41,681,202
2,130,365
12,138,752
20,645,302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18.4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宮城県塩竈市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55,506
55,131
17.37
46,164,406
41,681,202
2,130,365
12,138,752
20,645,302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18.4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東日本大震災の影響により減少してきた市税が回復傾向となっているが、指数が</a:t>
          </a:r>
          <a:r>
            <a:rPr kumimoji="1" lang="en-US" altLang="ja-JP" sz="1300">
              <a:latin typeface="ＭＳ Ｐゴシック"/>
            </a:rPr>
            <a:t>0.49</a:t>
          </a:r>
          <a:r>
            <a:rPr kumimoji="1" lang="ja-JP" altLang="en-US" sz="1300">
              <a:latin typeface="ＭＳ Ｐゴシック"/>
            </a:rPr>
            <a:t>と類似団体比較においても下位に位置している。投資的経費の抑制など歳出の見直しを実施するとともに、さらに収納率の向上や市有財産の有効活用などを図りながら自主財源の確保に努める。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119380</xdr:rowOff>
    </xdr:from>
    <xdr:to>
      <xdr:col>7</xdr:col>
      <xdr:colOff>152400</xdr:colOff>
      <xdr:row>43</xdr:row>
      <xdr:rowOff>167640</xdr:rowOff>
    </xdr:to>
    <xdr:cxnSp macro="">
      <xdr:nvCxnSpPr>
        <xdr:cNvPr id="66" name="直線コネクタ 65"/>
        <xdr:cNvCxnSpPr/>
      </xdr:nvCxnSpPr>
      <xdr:spPr>
        <a:xfrm flipV="1">
          <a:off x="4114800" y="749173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68597</xdr:rowOff>
    </xdr:from>
    <xdr:ext cx="762000" cy="259045"/>
    <xdr:sp macro="" textlink="">
      <xdr:nvSpPr>
        <xdr:cNvPr id="67" name="財政力平均値テキスト"/>
        <xdr:cNvSpPr txBox="1"/>
      </xdr:nvSpPr>
      <xdr:spPr>
        <a:xfrm>
          <a:off x="5041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167640</xdr:rowOff>
    </xdr:from>
    <xdr:to>
      <xdr:col>6</xdr:col>
      <xdr:colOff>0</xdr:colOff>
      <xdr:row>43</xdr:row>
      <xdr:rowOff>167640</xdr:rowOff>
    </xdr:to>
    <xdr:cxnSp macro="">
      <xdr:nvCxnSpPr>
        <xdr:cNvPr id="69" name="直線コネクタ 68"/>
        <xdr:cNvCxnSpPr/>
      </xdr:nvCxnSpPr>
      <xdr:spPr>
        <a:xfrm>
          <a:off x="3225800" y="7539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97790</xdr:rowOff>
    </xdr:from>
    <xdr:to>
      <xdr:col>6</xdr:col>
      <xdr:colOff>50800</xdr:colOff>
      <xdr:row>42</xdr:row>
      <xdr:rowOff>27940</xdr:rowOff>
    </xdr:to>
    <xdr:sp macro="" textlink="">
      <xdr:nvSpPr>
        <xdr:cNvPr id="70" name="フローチャート : 判断 69"/>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38117</xdr:rowOff>
    </xdr:from>
    <xdr:ext cx="736600" cy="259045"/>
    <xdr:sp macro="" textlink="">
      <xdr:nvSpPr>
        <xdr:cNvPr id="71" name="テキスト ボックス 70"/>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167640</xdr:rowOff>
    </xdr:from>
    <xdr:to>
      <xdr:col>4</xdr:col>
      <xdr:colOff>482600</xdr:colOff>
      <xdr:row>43</xdr:row>
      <xdr:rowOff>167640</xdr:rowOff>
    </xdr:to>
    <xdr:cxnSp macro="">
      <xdr:nvCxnSpPr>
        <xdr:cNvPr id="72" name="直線コネクタ 71"/>
        <xdr:cNvCxnSpPr/>
      </xdr:nvCxnSpPr>
      <xdr:spPr>
        <a:xfrm>
          <a:off x="2336800" y="7539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167640</xdr:rowOff>
    </xdr:to>
    <xdr:cxnSp macro="">
      <xdr:nvCxnSpPr>
        <xdr:cNvPr id="75" name="直線コネクタ 74"/>
        <xdr:cNvCxnSpPr/>
      </xdr:nvCxnSpPr>
      <xdr:spPr>
        <a:xfrm>
          <a:off x="1447800" y="74676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79" name="テキスト ボックス 7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68580</xdr:rowOff>
    </xdr:from>
    <xdr:to>
      <xdr:col>7</xdr:col>
      <xdr:colOff>203200</xdr:colOff>
      <xdr:row>43</xdr:row>
      <xdr:rowOff>170180</xdr:rowOff>
    </xdr:to>
    <xdr:sp macro="" textlink="">
      <xdr:nvSpPr>
        <xdr:cNvPr id="85" name="円/楕円 84"/>
        <xdr:cNvSpPr/>
      </xdr:nvSpPr>
      <xdr:spPr>
        <a:xfrm>
          <a:off x="4902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40657</xdr:rowOff>
    </xdr:from>
    <xdr:ext cx="762000" cy="259045"/>
    <xdr:sp macro="" textlink="">
      <xdr:nvSpPr>
        <xdr:cNvPr id="86" name="財政力該当値テキスト"/>
        <xdr:cNvSpPr txBox="1"/>
      </xdr:nvSpPr>
      <xdr:spPr>
        <a:xfrm>
          <a:off x="5041900" y="741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116840</xdr:rowOff>
    </xdr:from>
    <xdr:to>
      <xdr:col>6</xdr:col>
      <xdr:colOff>50800</xdr:colOff>
      <xdr:row>44</xdr:row>
      <xdr:rowOff>46990</xdr:rowOff>
    </xdr:to>
    <xdr:sp macro="" textlink="">
      <xdr:nvSpPr>
        <xdr:cNvPr id="87" name="円/楕円 86"/>
        <xdr:cNvSpPr/>
      </xdr:nvSpPr>
      <xdr:spPr>
        <a:xfrm>
          <a:off x="4064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31767</xdr:rowOff>
    </xdr:from>
    <xdr:ext cx="736600" cy="259045"/>
    <xdr:sp macro="" textlink="">
      <xdr:nvSpPr>
        <xdr:cNvPr id="88" name="テキスト ボックス 87"/>
        <xdr:cNvSpPr txBox="1"/>
      </xdr:nvSpPr>
      <xdr:spPr>
        <a:xfrm>
          <a:off x="3733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116840</xdr:rowOff>
    </xdr:from>
    <xdr:to>
      <xdr:col>4</xdr:col>
      <xdr:colOff>533400</xdr:colOff>
      <xdr:row>44</xdr:row>
      <xdr:rowOff>46990</xdr:rowOff>
    </xdr:to>
    <xdr:sp macro="" textlink="">
      <xdr:nvSpPr>
        <xdr:cNvPr id="89" name="円/楕円 88"/>
        <xdr:cNvSpPr/>
      </xdr:nvSpPr>
      <xdr:spPr>
        <a:xfrm>
          <a:off x="3175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31767</xdr:rowOff>
    </xdr:from>
    <xdr:ext cx="762000" cy="259045"/>
    <xdr:sp macro="" textlink="">
      <xdr:nvSpPr>
        <xdr:cNvPr id="90" name="テキスト ボックス 89"/>
        <xdr:cNvSpPr txBox="1"/>
      </xdr:nvSpPr>
      <xdr:spPr>
        <a:xfrm>
          <a:off x="2844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116840</xdr:rowOff>
    </xdr:from>
    <xdr:to>
      <xdr:col>3</xdr:col>
      <xdr:colOff>330200</xdr:colOff>
      <xdr:row>44</xdr:row>
      <xdr:rowOff>46990</xdr:rowOff>
    </xdr:to>
    <xdr:sp macro="" textlink="">
      <xdr:nvSpPr>
        <xdr:cNvPr id="91" name="円/楕円 90"/>
        <xdr:cNvSpPr/>
      </xdr:nvSpPr>
      <xdr:spPr>
        <a:xfrm>
          <a:off x="2286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31767</xdr:rowOff>
    </xdr:from>
    <xdr:ext cx="762000" cy="259045"/>
    <xdr:sp macro="" textlink="">
      <xdr:nvSpPr>
        <xdr:cNvPr id="92" name="テキスト ボックス 91"/>
        <xdr:cNvSpPr txBox="1"/>
      </xdr:nvSpPr>
      <xdr:spPr>
        <a:xfrm>
          <a:off x="1955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3" name="円/楕円 92"/>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4" name="テキスト ボックス 93"/>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年度は東日本大震災の影響により</a:t>
          </a:r>
          <a:r>
            <a:rPr kumimoji="1" lang="en-US" altLang="ja-JP" sz="1300">
              <a:latin typeface="ＭＳ Ｐゴシック"/>
            </a:rPr>
            <a:t>10.0</a:t>
          </a:r>
          <a:r>
            <a:rPr kumimoji="1" lang="ja-JP" altLang="en-US" sz="1300">
              <a:latin typeface="ＭＳ Ｐゴシック"/>
            </a:rPr>
            <a:t>ポイントの大幅な増となったが、平成</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年度と回復傾向にあった。しかしながら平成</a:t>
          </a:r>
          <a:r>
            <a:rPr kumimoji="1" lang="en-US" altLang="ja-JP" sz="1300">
              <a:latin typeface="ＭＳ Ｐゴシック"/>
            </a:rPr>
            <a:t>26</a:t>
          </a:r>
          <a:r>
            <a:rPr kumimoji="1" lang="ja-JP" altLang="en-US" sz="1300">
              <a:latin typeface="ＭＳ Ｐゴシック"/>
            </a:rPr>
            <a:t>年度では人件費の増や市税の減等により</a:t>
          </a:r>
          <a:r>
            <a:rPr kumimoji="1" lang="en-US" altLang="ja-JP" sz="1300">
              <a:latin typeface="ＭＳ Ｐゴシック"/>
            </a:rPr>
            <a:t>3.5</a:t>
          </a:r>
          <a:r>
            <a:rPr kumimoji="1" lang="ja-JP" altLang="en-US" sz="1300">
              <a:latin typeface="ＭＳ Ｐゴシック"/>
            </a:rPr>
            <a:t>ポイント増加している。平成</a:t>
          </a:r>
          <a:r>
            <a:rPr kumimoji="1" lang="en-US" altLang="ja-JP" sz="1300">
              <a:latin typeface="ＭＳ Ｐゴシック"/>
            </a:rPr>
            <a:t>27</a:t>
          </a:r>
          <a:r>
            <a:rPr kumimoji="1" lang="ja-JP" altLang="en-US" sz="1300">
              <a:latin typeface="ＭＳ Ｐゴシック"/>
            </a:rPr>
            <a:t>年度においては、市税の増や地方消費税交付金の増などにより再び回復傾向となったものの、類似団体比較では依然として下位に位置している。</a:t>
          </a:r>
        </a:p>
        <a:p>
          <a:r>
            <a:rPr kumimoji="1" lang="ja-JP" altLang="en-US" sz="1300">
              <a:latin typeface="ＭＳ Ｐゴシック"/>
            </a:rPr>
            <a:t>　中心市街地の再開発や本市施設の復旧・復興など、産業基盤の復興やまちの賑いを取戻し、かつ定住人口の増加を目指すことで更なる税収確保に努める。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29935</xdr:rowOff>
    </xdr:from>
    <xdr:to>
      <xdr:col>7</xdr:col>
      <xdr:colOff>152400</xdr:colOff>
      <xdr:row>65</xdr:row>
      <xdr:rowOff>154033</xdr:rowOff>
    </xdr:to>
    <xdr:cxnSp macro="">
      <xdr:nvCxnSpPr>
        <xdr:cNvPr id="131" name="直線コネクタ 130"/>
        <xdr:cNvCxnSpPr/>
      </xdr:nvCxnSpPr>
      <xdr:spPr>
        <a:xfrm flipV="1">
          <a:off x="4114800" y="11174185"/>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75673</xdr:rowOff>
    </xdr:from>
    <xdr:ext cx="762000" cy="259045"/>
    <xdr:sp macro="" textlink="">
      <xdr:nvSpPr>
        <xdr:cNvPr id="132" name="財政構造の弾力性平均値テキスト"/>
        <xdr:cNvSpPr txBox="1"/>
      </xdr:nvSpPr>
      <xdr:spPr>
        <a:xfrm>
          <a:off x="5041900" y="1053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84183</xdr:rowOff>
    </xdr:from>
    <xdr:to>
      <xdr:col>6</xdr:col>
      <xdr:colOff>0</xdr:colOff>
      <xdr:row>65</xdr:row>
      <xdr:rowOff>154033</xdr:rowOff>
    </xdr:to>
    <xdr:cxnSp macro="">
      <xdr:nvCxnSpPr>
        <xdr:cNvPr id="134" name="直線コネクタ 133"/>
        <xdr:cNvCxnSpPr/>
      </xdr:nvCxnSpPr>
      <xdr:spPr>
        <a:xfrm>
          <a:off x="3225800" y="1105698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81643</xdr:rowOff>
    </xdr:from>
    <xdr:to>
      <xdr:col>6</xdr:col>
      <xdr:colOff>50800</xdr:colOff>
      <xdr:row>65</xdr:row>
      <xdr:rowOff>11793</xdr:rowOff>
    </xdr:to>
    <xdr:sp macro="" textlink="">
      <xdr:nvSpPr>
        <xdr:cNvPr id="135" name="フローチャート : 判断 134"/>
        <xdr:cNvSpPr/>
      </xdr:nvSpPr>
      <xdr:spPr>
        <a:xfrm>
          <a:off x="4064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21970</xdr:rowOff>
    </xdr:from>
    <xdr:ext cx="736600" cy="259045"/>
    <xdr:sp macro="" textlink="">
      <xdr:nvSpPr>
        <xdr:cNvPr id="136" name="テキスト ボックス 135"/>
        <xdr:cNvSpPr txBox="1"/>
      </xdr:nvSpPr>
      <xdr:spPr>
        <a:xfrm>
          <a:off x="3733800" y="1082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84183</xdr:rowOff>
    </xdr:from>
    <xdr:to>
      <xdr:col>4</xdr:col>
      <xdr:colOff>482600</xdr:colOff>
      <xdr:row>65</xdr:row>
      <xdr:rowOff>50619</xdr:rowOff>
    </xdr:to>
    <xdr:cxnSp macro="">
      <xdr:nvCxnSpPr>
        <xdr:cNvPr id="137" name="直線コネクタ 136"/>
        <xdr:cNvCxnSpPr/>
      </xdr:nvCxnSpPr>
      <xdr:spPr>
        <a:xfrm flipV="1">
          <a:off x="2336800" y="1105698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25581</xdr:rowOff>
    </xdr:from>
    <xdr:to>
      <xdr:col>4</xdr:col>
      <xdr:colOff>533400</xdr:colOff>
      <xdr:row>63</xdr:row>
      <xdr:rowOff>127181</xdr:rowOff>
    </xdr:to>
    <xdr:sp macro="" textlink="">
      <xdr:nvSpPr>
        <xdr:cNvPr id="138" name="フローチャート : 判断 137"/>
        <xdr:cNvSpPr/>
      </xdr:nvSpPr>
      <xdr:spPr>
        <a:xfrm>
          <a:off x="3175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137358</xdr:rowOff>
    </xdr:from>
    <xdr:ext cx="762000" cy="259045"/>
    <xdr:sp macro="" textlink="">
      <xdr:nvSpPr>
        <xdr:cNvPr id="139" name="テキスト ボックス 138"/>
        <xdr:cNvSpPr txBox="1"/>
      </xdr:nvSpPr>
      <xdr:spPr>
        <a:xfrm>
          <a:off x="2844800" y="1059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50619</xdr:rowOff>
    </xdr:from>
    <xdr:to>
      <xdr:col>3</xdr:col>
      <xdr:colOff>279400</xdr:colOff>
      <xdr:row>66</xdr:row>
      <xdr:rowOff>134257</xdr:rowOff>
    </xdr:to>
    <xdr:cxnSp macro="">
      <xdr:nvCxnSpPr>
        <xdr:cNvPr id="140" name="直線コネクタ 139"/>
        <xdr:cNvCxnSpPr/>
      </xdr:nvCxnSpPr>
      <xdr:spPr>
        <a:xfrm flipV="1">
          <a:off x="1447800" y="11194869"/>
          <a:ext cx="889000" cy="25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115207</xdr:rowOff>
    </xdr:from>
    <xdr:to>
      <xdr:col>3</xdr:col>
      <xdr:colOff>330200</xdr:colOff>
      <xdr:row>64</xdr:row>
      <xdr:rowOff>45357</xdr:rowOff>
    </xdr:to>
    <xdr:sp macro="" textlink="">
      <xdr:nvSpPr>
        <xdr:cNvPr id="141" name="フローチャート : 判断 140"/>
        <xdr:cNvSpPr/>
      </xdr:nvSpPr>
      <xdr:spPr>
        <a:xfrm>
          <a:off x="2286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55534</xdr:rowOff>
    </xdr:from>
    <xdr:ext cx="762000" cy="259045"/>
    <xdr:sp macro="" textlink="">
      <xdr:nvSpPr>
        <xdr:cNvPr id="142" name="テキスト ボックス 141"/>
        <xdr:cNvSpPr txBox="1"/>
      </xdr:nvSpPr>
      <xdr:spPr>
        <a:xfrm>
          <a:off x="1955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142784</xdr:rowOff>
    </xdr:from>
    <xdr:to>
      <xdr:col>2</xdr:col>
      <xdr:colOff>127000</xdr:colOff>
      <xdr:row>64</xdr:row>
      <xdr:rowOff>72934</xdr:rowOff>
    </xdr:to>
    <xdr:sp macro="" textlink="">
      <xdr:nvSpPr>
        <xdr:cNvPr id="143" name="フローチャート : 判断 142"/>
        <xdr:cNvSpPr/>
      </xdr:nvSpPr>
      <xdr:spPr>
        <a:xfrm>
          <a:off x="1397000" y="1094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83111</xdr:rowOff>
    </xdr:from>
    <xdr:ext cx="762000" cy="259045"/>
    <xdr:sp macro="" textlink="">
      <xdr:nvSpPr>
        <xdr:cNvPr id="144" name="テキスト ボックス 143"/>
        <xdr:cNvSpPr txBox="1"/>
      </xdr:nvSpPr>
      <xdr:spPr>
        <a:xfrm>
          <a:off x="1066800" y="1071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150585</xdr:rowOff>
    </xdr:from>
    <xdr:to>
      <xdr:col>7</xdr:col>
      <xdr:colOff>203200</xdr:colOff>
      <xdr:row>65</xdr:row>
      <xdr:rowOff>80735</xdr:rowOff>
    </xdr:to>
    <xdr:sp macro="" textlink="">
      <xdr:nvSpPr>
        <xdr:cNvPr id="150" name="円/楕円 149"/>
        <xdr:cNvSpPr/>
      </xdr:nvSpPr>
      <xdr:spPr>
        <a:xfrm>
          <a:off x="49022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122662</xdr:rowOff>
    </xdr:from>
    <xdr:ext cx="762000" cy="259045"/>
    <xdr:sp macro="" textlink="">
      <xdr:nvSpPr>
        <xdr:cNvPr id="151" name="財政構造の弾力性該当値テキスト"/>
        <xdr:cNvSpPr txBox="1"/>
      </xdr:nvSpPr>
      <xdr:spPr>
        <a:xfrm>
          <a:off x="5041900" y="1109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103233</xdr:rowOff>
    </xdr:from>
    <xdr:to>
      <xdr:col>6</xdr:col>
      <xdr:colOff>50800</xdr:colOff>
      <xdr:row>66</xdr:row>
      <xdr:rowOff>33383</xdr:rowOff>
    </xdr:to>
    <xdr:sp macro="" textlink="">
      <xdr:nvSpPr>
        <xdr:cNvPr id="152" name="円/楕円 151"/>
        <xdr:cNvSpPr/>
      </xdr:nvSpPr>
      <xdr:spPr>
        <a:xfrm>
          <a:off x="4064000" y="112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18160</xdr:rowOff>
    </xdr:from>
    <xdr:ext cx="736600" cy="259045"/>
    <xdr:sp macro="" textlink="">
      <xdr:nvSpPr>
        <xdr:cNvPr id="153" name="テキスト ボックス 152"/>
        <xdr:cNvSpPr txBox="1"/>
      </xdr:nvSpPr>
      <xdr:spPr>
        <a:xfrm>
          <a:off x="3733800" y="11333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33383</xdr:rowOff>
    </xdr:from>
    <xdr:to>
      <xdr:col>4</xdr:col>
      <xdr:colOff>533400</xdr:colOff>
      <xdr:row>64</xdr:row>
      <xdr:rowOff>134983</xdr:rowOff>
    </xdr:to>
    <xdr:sp macro="" textlink="">
      <xdr:nvSpPr>
        <xdr:cNvPr id="154" name="円/楕円 153"/>
        <xdr:cNvSpPr/>
      </xdr:nvSpPr>
      <xdr:spPr>
        <a:xfrm>
          <a:off x="31750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119760</xdr:rowOff>
    </xdr:from>
    <xdr:ext cx="762000" cy="259045"/>
    <xdr:sp macro="" textlink="">
      <xdr:nvSpPr>
        <xdr:cNvPr id="155" name="テキスト ボックス 154"/>
        <xdr:cNvSpPr txBox="1"/>
      </xdr:nvSpPr>
      <xdr:spPr>
        <a:xfrm>
          <a:off x="2844800" y="1109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171269</xdr:rowOff>
    </xdr:from>
    <xdr:to>
      <xdr:col>3</xdr:col>
      <xdr:colOff>330200</xdr:colOff>
      <xdr:row>65</xdr:row>
      <xdr:rowOff>101419</xdr:rowOff>
    </xdr:to>
    <xdr:sp macro="" textlink="">
      <xdr:nvSpPr>
        <xdr:cNvPr id="156" name="円/楕円 155"/>
        <xdr:cNvSpPr/>
      </xdr:nvSpPr>
      <xdr:spPr>
        <a:xfrm>
          <a:off x="2286000" y="111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86196</xdr:rowOff>
    </xdr:from>
    <xdr:ext cx="762000" cy="259045"/>
    <xdr:sp macro="" textlink="">
      <xdr:nvSpPr>
        <xdr:cNvPr id="157" name="テキスト ボックス 156"/>
        <xdr:cNvSpPr txBox="1"/>
      </xdr:nvSpPr>
      <xdr:spPr>
        <a:xfrm>
          <a:off x="1955800" y="1123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83457</xdr:rowOff>
    </xdr:from>
    <xdr:to>
      <xdr:col>2</xdr:col>
      <xdr:colOff>127000</xdr:colOff>
      <xdr:row>67</xdr:row>
      <xdr:rowOff>13607</xdr:rowOff>
    </xdr:to>
    <xdr:sp macro="" textlink="">
      <xdr:nvSpPr>
        <xdr:cNvPr id="158" name="円/楕円 157"/>
        <xdr:cNvSpPr/>
      </xdr:nvSpPr>
      <xdr:spPr>
        <a:xfrm>
          <a:off x="1397000" y="1139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169834</xdr:rowOff>
    </xdr:from>
    <xdr:ext cx="762000" cy="259045"/>
    <xdr:sp macro="" textlink="">
      <xdr:nvSpPr>
        <xdr:cNvPr id="159" name="テキスト ボックス 158"/>
        <xdr:cNvSpPr txBox="1"/>
      </xdr:nvSpPr>
      <xdr:spPr>
        <a:xfrm>
          <a:off x="1066800" y="1148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[105,575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年度は、東日本大震災の影響により災害廃棄物処理事業等の物件費が大幅に増加した。</a:t>
          </a:r>
          <a:r>
            <a:rPr kumimoji="1" lang="en-US" altLang="ja-JP" sz="1300">
              <a:latin typeface="ＭＳ Ｐゴシック"/>
            </a:rPr>
            <a:t>27</a:t>
          </a:r>
          <a:r>
            <a:rPr kumimoji="1" lang="ja-JP" altLang="en-US" sz="1300">
              <a:latin typeface="ＭＳ Ｐゴシック"/>
            </a:rPr>
            <a:t>年度の決算額は前年度と比べて増となっているが、全国平均、県平均、類似団体平均を下回っている。</a:t>
          </a:r>
        </a:p>
        <a:p>
          <a:r>
            <a:rPr kumimoji="1" lang="ja-JP" altLang="en-US" sz="1300">
              <a:latin typeface="ＭＳ Ｐゴシック"/>
            </a:rPr>
            <a:t>　しかしながら、今後、復旧・復興関連事業により数値が上回る可能性も想定されることから、更なる適正化に努める。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43070</xdr:rowOff>
    </xdr:from>
    <xdr:to>
      <xdr:col>7</xdr:col>
      <xdr:colOff>152400</xdr:colOff>
      <xdr:row>88</xdr:row>
      <xdr:rowOff>18672</xdr:rowOff>
    </xdr:to>
    <xdr:cxnSp macro="">
      <xdr:nvCxnSpPr>
        <xdr:cNvPr id="191" name="直線コネクタ 190"/>
        <xdr:cNvCxnSpPr/>
      </xdr:nvCxnSpPr>
      <xdr:spPr>
        <a:xfrm flipV="1">
          <a:off x="4953000" y="13930520"/>
          <a:ext cx="0" cy="11757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162199</xdr:rowOff>
    </xdr:from>
    <xdr:ext cx="762000" cy="259045"/>
    <xdr:sp macro="" textlink="">
      <xdr:nvSpPr>
        <xdr:cNvPr id="192" name="人件費・物件費等の状況最小値テキスト"/>
        <xdr:cNvSpPr txBox="1"/>
      </xdr:nvSpPr>
      <xdr:spPr>
        <a:xfrm>
          <a:off x="5041900" y="1507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88</xdr:row>
      <xdr:rowOff>18672</xdr:rowOff>
    </xdr:from>
    <xdr:to>
      <xdr:col>7</xdr:col>
      <xdr:colOff>241300</xdr:colOff>
      <xdr:row>88</xdr:row>
      <xdr:rowOff>18672</xdr:rowOff>
    </xdr:to>
    <xdr:cxnSp macro="">
      <xdr:nvCxnSpPr>
        <xdr:cNvPr id="193" name="直線コネクタ 192"/>
        <xdr:cNvCxnSpPr/>
      </xdr:nvCxnSpPr>
      <xdr:spPr>
        <a:xfrm>
          <a:off x="4864100" y="151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129447</xdr:rowOff>
    </xdr:from>
    <xdr:ext cx="762000" cy="259045"/>
    <xdr:sp macro="" textlink="">
      <xdr:nvSpPr>
        <xdr:cNvPr id="194" name="人件費・物件費等の状況最大値テキスト"/>
        <xdr:cNvSpPr txBox="1"/>
      </xdr:nvSpPr>
      <xdr:spPr>
        <a:xfrm>
          <a:off x="5041900" y="1367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43070</xdr:rowOff>
    </xdr:from>
    <xdr:to>
      <xdr:col>7</xdr:col>
      <xdr:colOff>241300</xdr:colOff>
      <xdr:row>81</xdr:row>
      <xdr:rowOff>43070</xdr:rowOff>
    </xdr:to>
    <xdr:cxnSp macro="">
      <xdr:nvCxnSpPr>
        <xdr:cNvPr id="195" name="直線コネクタ 194"/>
        <xdr:cNvCxnSpPr/>
      </xdr:nvCxnSpPr>
      <xdr:spPr>
        <a:xfrm>
          <a:off x="4864100" y="139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23535</xdr:rowOff>
    </xdr:from>
    <xdr:to>
      <xdr:col>7</xdr:col>
      <xdr:colOff>152400</xdr:colOff>
      <xdr:row>83</xdr:row>
      <xdr:rowOff>36544</xdr:rowOff>
    </xdr:to>
    <xdr:cxnSp macro="">
      <xdr:nvCxnSpPr>
        <xdr:cNvPr id="196" name="直線コネクタ 195"/>
        <xdr:cNvCxnSpPr/>
      </xdr:nvCxnSpPr>
      <xdr:spPr>
        <a:xfrm>
          <a:off x="4114800" y="14253885"/>
          <a:ext cx="838200" cy="1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134326</xdr:rowOff>
    </xdr:from>
    <xdr:ext cx="762000" cy="259045"/>
    <xdr:sp macro="" textlink="">
      <xdr:nvSpPr>
        <xdr:cNvPr id="197" name="人件費・物件費等の状況平均値テキスト"/>
        <xdr:cNvSpPr txBox="1"/>
      </xdr:nvSpPr>
      <xdr:spPr>
        <a:xfrm>
          <a:off x="5041900" y="14193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162249</xdr:rowOff>
    </xdr:from>
    <xdr:to>
      <xdr:col>7</xdr:col>
      <xdr:colOff>203200</xdr:colOff>
      <xdr:row>83</xdr:row>
      <xdr:rowOff>92399</xdr:rowOff>
    </xdr:to>
    <xdr:sp macro="" textlink="">
      <xdr:nvSpPr>
        <xdr:cNvPr id="198" name="フローチャート : 判断 197"/>
        <xdr:cNvSpPr/>
      </xdr:nvSpPr>
      <xdr:spPr>
        <a:xfrm>
          <a:off x="4902200" y="1422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146380</xdr:rowOff>
    </xdr:from>
    <xdr:to>
      <xdr:col>6</xdr:col>
      <xdr:colOff>0</xdr:colOff>
      <xdr:row>83</xdr:row>
      <xdr:rowOff>23535</xdr:rowOff>
    </xdr:to>
    <xdr:cxnSp macro="">
      <xdr:nvCxnSpPr>
        <xdr:cNvPr id="199" name="直線コネクタ 198"/>
        <xdr:cNvCxnSpPr/>
      </xdr:nvCxnSpPr>
      <xdr:spPr>
        <a:xfrm>
          <a:off x="3225800" y="14205280"/>
          <a:ext cx="889000" cy="4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35669</xdr:rowOff>
    </xdr:from>
    <xdr:to>
      <xdr:col>6</xdr:col>
      <xdr:colOff>50800</xdr:colOff>
      <xdr:row>83</xdr:row>
      <xdr:rowOff>137269</xdr:rowOff>
    </xdr:to>
    <xdr:sp macro="" textlink="">
      <xdr:nvSpPr>
        <xdr:cNvPr id="200" name="フローチャート : 判断 199"/>
        <xdr:cNvSpPr/>
      </xdr:nvSpPr>
      <xdr:spPr>
        <a:xfrm>
          <a:off x="4064000" y="1426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122046</xdr:rowOff>
    </xdr:from>
    <xdr:ext cx="736600" cy="259045"/>
    <xdr:sp macro="" textlink="">
      <xdr:nvSpPr>
        <xdr:cNvPr id="201" name="テキスト ボックス 200"/>
        <xdr:cNvSpPr txBox="1"/>
      </xdr:nvSpPr>
      <xdr:spPr>
        <a:xfrm>
          <a:off x="3733800" y="14352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146380</xdr:rowOff>
    </xdr:from>
    <xdr:to>
      <xdr:col>4</xdr:col>
      <xdr:colOff>482600</xdr:colOff>
      <xdr:row>85</xdr:row>
      <xdr:rowOff>163109</xdr:rowOff>
    </xdr:to>
    <xdr:cxnSp macro="">
      <xdr:nvCxnSpPr>
        <xdr:cNvPr id="202" name="直線コネクタ 201"/>
        <xdr:cNvCxnSpPr/>
      </xdr:nvCxnSpPr>
      <xdr:spPr>
        <a:xfrm flipV="1">
          <a:off x="2336800" y="14205280"/>
          <a:ext cx="889000" cy="53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169131</xdr:rowOff>
    </xdr:from>
    <xdr:to>
      <xdr:col>4</xdr:col>
      <xdr:colOff>533400</xdr:colOff>
      <xdr:row>83</xdr:row>
      <xdr:rowOff>99281</xdr:rowOff>
    </xdr:to>
    <xdr:sp macro="" textlink="">
      <xdr:nvSpPr>
        <xdr:cNvPr id="203" name="フローチャート : 判断 202"/>
        <xdr:cNvSpPr/>
      </xdr:nvSpPr>
      <xdr:spPr>
        <a:xfrm>
          <a:off x="3175000" y="1422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84058</xdr:rowOff>
    </xdr:from>
    <xdr:ext cx="762000" cy="259045"/>
    <xdr:sp macro="" textlink="">
      <xdr:nvSpPr>
        <xdr:cNvPr id="204" name="テキスト ボックス 203"/>
        <xdr:cNvSpPr txBox="1"/>
      </xdr:nvSpPr>
      <xdr:spPr>
        <a:xfrm>
          <a:off x="2844800" y="1431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163109</xdr:rowOff>
    </xdr:from>
    <xdr:to>
      <xdr:col>3</xdr:col>
      <xdr:colOff>279400</xdr:colOff>
      <xdr:row>89</xdr:row>
      <xdr:rowOff>113871</xdr:rowOff>
    </xdr:to>
    <xdr:cxnSp macro="">
      <xdr:nvCxnSpPr>
        <xdr:cNvPr id="205" name="直線コネクタ 204"/>
        <xdr:cNvCxnSpPr/>
      </xdr:nvCxnSpPr>
      <xdr:spPr>
        <a:xfrm flipV="1">
          <a:off x="1447800" y="14736359"/>
          <a:ext cx="889000" cy="63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51640</xdr:rowOff>
    </xdr:from>
    <xdr:to>
      <xdr:col>3</xdr:col>
      <xdr:colOff>330200</xdr:colOff>
      <xdr:row>83</xdr:row>
      <xdr:rowOff>153240</xdr:rowOff>
    </xdr:to>
    <xdr:sp macro="" textlink="">
      <xdr:nvSpPr>
        <xdr:cNvPr id="206" name="フローチャート : 判断 205"/>
        <xdr:cNvSpPr/>
      </xdr:nvSpPr>
      <xdr:spPr>
        <a:xfrm>
          <a:off x="2286000" y="142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163417</xdr:rowOff>
    </xdr:from>
    <xdr:ext cx="762000" cy="259045"/>
    <xdr:sp macro="" textlink="">
      <xdr:nvSpPr>
        <xdr:cNvPr id="207" name="テキスト ボックス 206"/>
        <xdr:cNvSpPr txBox="1"/>
      </xdr:nvSpPr>
      <xdr:spPr>
        <a:xfrm>
          <a:off x="1955800" y="14050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111,310</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91075</xdr:rowOff>
    </xdr:from>
    <xdr:to>
      <xdr:col>2</xdr:col>
      <xdr:colOff>127000</xdr:colOff>
      <xdr:row>85</xdr:row>
      <xdr:rowOff>21225</xdr:rowOff>
    </xdr:to>
    <xdr:sp macro="" textlink="">
      <xdr:nvSpPr>
        <xdr:cNvPr id="208" name="フローチャート : 判断 207"/>
        <xdr:cNvSpPr/>
      </xdr:nvSpPr>
      <xdr:spPr>
        <a:xfrm>
          <a:off x="1397000" y="14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31402</xdr:rowOff>
    </xdr:from>
    <xdr:ext cx="762000" cy="259045"/>
    <xdr:sp macro="" textlink="">
      <xdr:nvSpPr>
        <xdr:cNvPr id="209" name="テキスト ボックス 208"/>
        <xdr:cNvSpPr txBox="1"/>
      </xdr:nvSpPr>
      <xdr:spPr>
        <a:xfrm>
          <a:off x="1066800" y="142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129,663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157194</xdr:rowOff>
    </xdr:from>
    <xdr:to>
      <xdr:col>7</xdr:col>
      <xdr:colOff>203200</xdr:colOff>
      <xdr:row>83</xdr:row>
      <xdr:rowOff>87344</xdr:rowOff>
    </xdr:to>
    <xdr:sp macro="" textlink="">
      <xdr:nvSpPr>
        <xdr:cNvPr id="215" name="円/楕円 214"/>
        <xdr:cNvSpPr/>
      </xdr:nvSpPr>
      <xdr:spPr>
        <a:xfrm>
          <a:off x="4902200" y="1421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2271</xdr:rowOff>
    </xdr:from>
    <xdr:ext cx="762000" cy="259045"/>
    <xdr:sp macro="" textlink="">
      <xdr:nvSpPr>
        <xdr:cNvPr id="216" name="人件費・物件費等の状況該当値テキスト"/>
        <xdr:cNvSpPr txBox="1"/>
      </xdr:nvSpPr>
      <xdr:spPr>
        <a:xfrm>
          <a:off x="5041900" y="1406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105,575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144185</xdr:rowOff>
    </xdr:from>
    <xdr:to>
      <xdr:col>6</xdr:col>
      <xdr:colOff>50800</xdr:colOff>
      <xdr:row>83</xdr:row>
      <xdr:rowOff>74335</xdr:rowOff>
    </xdr:to>
    <xdr:sp macro="" textlink="">
      <xdr:nvSpPr>
        <xdr:cNvPr id="217" name="円/楕円 216"/>
        <xdr:cNvSpPr/>
      </xdr:nvSpPr>
      <xdr:spPr>
        <a:xfrm>
          <a:off x="4064000" y="142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84512</xdr:rowOff>
    </xdr:from>
    <xdr:ext cx="736600" cy="259045"/>
    <xdr:sp macro="" textlink="">
      <xdr:nvSpPr>
        <xdr:cNvPr id="218" name="テキスト ボックス 217"/>
        <xdr:cNvSpPr txBox="1"/>
      </xdr:nvSpPr>
      <xdr:spPr>
        <a:xfrm>
          <a:off x="3733800" y="1397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104,443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95580</xdr:rowOff>
    </xdr:from>
    <xdr:to>
      <xdr:col>4</xdr:col>
      <xdr:colOff>533400</xdr:colOff>
      <xdr:row>83</xdr:row>
      <xdr:rowOff>25730</xdr:rowOff>
    </xdr:to>
    <xdr:sp macro="" textlink="">
      <xdr:nvSpPr>
        <xdr:cNvPr id="219" name="円/楕円 218"/>
        <xdr:cNvSpPr/>
      </xdr:nvSpPr>
      <xdr:spPr>
        <a:xfrm>
          <a:off x="3175000" y="1415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35907</xdr:rowOff>
    </xdr:from>
    <xdr:ext cx="762000" cy="259045"/>
    <xdr:sp macro="" textlink="">
      <xdr:nvSpPr>
        <xdr:cNvPr id="220" name="テキスト ボックス 219"/>
        <xdr:cNvSpPr txBox="1"/>
      </xdr:nvSpPr>
      <xdr:spPr>
        <a:xfrm>
          <a:off x="2844800" y="1392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100,213</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112309</xdr:rowOff>
    </xdr:from>
    <xdr:to>
      <xdr:col>3</xdr:col>
      <xdr:colOff>330200</xdr:colOff>
      <xdr:row>86</xdr:row>
      <xdr:rowOff>42459</xdr:rowOff>
    </xdr:to>
    <xdr:sp macro="" textlink="">
      <xdr:nvSpPr>
        <xdr:cNvPr id="221" name="円/楕円 220"/>
        <xdr:cNvSpPr/>
      </xdr:nvSpPr>
      <xdr:spPr>
        <a:xfrm>
          <a:off x="2286000" y="1468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27236</xdr:rowOff>
    </xdr:from>
    <xdr:ext cx="762000" cy="259045"/>
    <xdr:sp macro="" textlink="">
      <xdr:nvSpPr>
        <xdr:cNvPr id="222" name="テキスト ボックス 221"/>
        <xdr:cNvSpPr txBox="1"/>
      </xdr:nvSpPr>
      <xdr:spPr>
        <a:xfrm>
          <a:off x="1955800" y="1477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146,432</a:t>
          </a:r>
          <a:endParaRPr kumimoji="1" lang="ja-JP" altLang="en-US" sz="1000" b="1">
            <a:solidFill>
              <a:srgbClr val="FF0000"/>
            </a:solidFill>
            <a:latin typeface="ＭＳ Ｐゴシック"/>
          </a:endParaRPr>
        </a:p>
      </xdr:txBody>
    </xdr:sp>
    <xdr:clientData/>
  </xdr:oneCellAnchor>
  <xdr:twoCellAnchor>
    <xdr:from>
      <xdr:col>2</xdr:col>
      <xdr:colOff>25400</xdr:colOff>
      <xdr:row>89</xdr:row>
      <xdr:rowOff>63071</xdr:rowOff>
    </xdr:from>
    <xdr:to>
      <xdr:col>2</xdr:col>
      <xdr:colOff>127000</xdr:colOff>
      <xdr:row>89</xdr:row>
      <xdr:rowOff>164671</xdr:rowOff>
    </xdr:to>
    <xdr:sp macro="" textlink="">
      <xdr:nvSpPr>
        <xdr:cNvPr id="223" name="円/楕円 222"/>
        <xdr:cNvSpPr/>
      </xdr:nvSpPr>
      <xdr:spPr>
        <a:xfrm>
          <a:off x="1397000" y="1532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89</xdr:row>
      <xdr:rowOff>149448</xdr:rowOff>
    </xdr:from>
    <xdr:ext cx="762000" cy="259045"/>
    <xdr:sp macro="" textlink="">
      <xdr:nvSpPr>
        <xdr:cNvPr id="224" name="テキスト ボックス 223"/>
        <xdr:cNvSpPr txBox="1"/>
      </xdr:nvSpPr>
      <xdr:spPr>
        <a:xfrm>
          <a:off x="1066800" y="1540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201,831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ラスパイレス指数は類似団体平均、全国市平均いずれも下回っている。今後も給与の適正化に努める。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88</xdr:row>
      <xdr:rowOff>26811</xdr:rowOff>
    </xdr:to>
    <xdr:cxnSp macro="">
      <xdr:nvCxnSpPr>
        <xdr:cNvPr id="253" name="直線コネクタ 252"/>
        <xdr:cNvCxnSpPr/>
      </xdr:nvCxnSpPr>
      <xdr:spPr>
        <a:xfrm flipV="1">
          <a:off x="17018000" y="13760450"/>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170338</xdr:rowOff>
    </xdr:from>
    <xdr:ext cx="762000" cy="259045"/>
    <xdr:sp macro="" textlink="">
      <xdr:nvSpPr>
        <xdr:cNvPr id="254" name="給与水準   （国との比較）最小値テキスト"/>
        <xdr:cNvSpPr txBox="1"/>
      </xdr:nvSpPr>
      <xdr:spPr>
        <a:xfrm>
          <a:off x="17106900" y="150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88</xdr:row>
      <xdr:rowOff>26811</xdr:rowOff>
    </xdr:from>
    <xdr:to>
      <xdr:col>24</xdr:col>
      <xdr:colOff>647700</xdr:colOff>
      <xdr:row>88</xdr:row>
      <xdr:rowOff>26811</xdr:rowOff>
    </xdr:to>
    <xdr:cxnSp macro="">
      <xdr:nvCxnSpPr>
        <xdr:cNvPr id="255" name="直線コネクタ 254"/>
        <xdr:cNvCxnSpPr/>
      </xdr:nvCxnSpPr>
      <xdr:spPr>
        <a:xfrm>
          <a:off x="16929100" y="1511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7" name="直線コネクタ 25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103716</xdr:rowOff>
    </xdr:from>
    <xdr:to>
      <xdr:col>24</xdr:col>
      <xdr:colOff>558800</xdr:colOff>
      <xdr:row>83</xdr:row>
      <xdr:rowOff>52916</xdr:rowOff>
    </xdr:to>
    <xdr:cxnSp macro="">
      <xdr:nvCxnSpPr>
        <xdr:cNvPr id="258" name="直線コネクタ 257"/>
        <xdr:cNvCxnSpPr/>
      </xdr:nvCxnSpPr>
      <xdr:spPr>
        <a:xfrm>
          <a:off x="16179800" y="1416261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84261</xdr:rowOff>
    </xdr:from>
    <xdr:ext cx="762000" cy="259045"/>
    <xdr:sp macro="" textlink="">
      <xdr:nvSpPr>
        <xdr:cNvPr id="259"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60" name="フローチャート : 判断 259"/>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103716</xdr:rowOff>
    </xdr:from>
    <xdr:to>
      <xdr:col>23</xdr:col>
      <xdr:colOff>406400</xdr:colOff>
      <xdr:row>82</xdr:row>
      <xdr:rowOff>103716</xdr:rowOff>
    </xdr:to>
    <xdr:cxnSp macro="">
      <xdr:nvCxnSpPr>
        <xdr:cNvPr id="261" name="直線コネクタ 260"/>
        <xdr:cNvCxnSpPr/>
      </xdr:nvCxnSpPr>
      <xdr:spPr>
        <a:xfrm>
          <a:off x="15290800" y="14162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149578</xdr:rowOff>
    </xdr:from>
    <xdr:to>
      <xdr:col>23</xdr:col>
      <xdr:colOff>457200</xdr:colOff>
      <xdr:row>84</xdr:row>
      <xdr:rowOff>79728</xdr:rowOff>
    </xdr:to>
    <xdr:sp macro="" textlink="">
      <xdr:nvSpPr>
        <xdr:cNvPr id="262" name="フローチャート : 判断 261"/>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64505</xdr:rowOff>
    </xdr:from>
    <xdr:ext cx="736600" cy="259045"/>
    <xdr:sp macro="" textlink="">
      <xdr:nvSpPr>
        <xdr:cNvPr id="263" name="テキスト ボックス 262"/>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103716</xdr:rowOff>
    </xdr:from>
    <xdr:to>
      <xdr:col>22</xdr:col>
      <xdr:colOff>203200</xdr:colOff>
      <xdr:row>88</xdr:row>
      <xdr:rowOff>80434</xdr:rowOff>
    </xdr:to>
    <xdr:cxnSp macro="">
      <xdr:nvCxnSpPr>
        <xdr:cNvPr id="264" name="直線コネクタ 263"/>
        <xdr:cNvCxnSpPr/>
      </xdr:nvCxnSpPr>
      <xdr:spPr>
        <a:xfrm flipV="1">
          <a:off x="14401800" y="14162616"/>
          <a:ext cx="889000" cy="100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4939</xdr:rowOff>
    </xdr:from>
    <xdr:to>
      <xdr:col>22</xdr:col>
      <xdr:colOff>254000</xdr:colOff>
      <xdr:row>84</xdr:row>
      <xdr:rowOff>106539</xdr:rowOff>
    </xdr:to>
    <xdr:sp macro="" textlink="">
      <xdr:nvSpPr>
        <xdr:cNvPr id="265" name="フローチャート : 判断 264"/>
        <xdr:cNvSpPr/>
      </xdr:nvSpPr>
      <xdr:spPr>
        <a:xfrm>
          <a:off x="15240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91316</xdr:rowOff>
    </xdr:from>
    <xdr:ext cx="762000" cy="259045"/>
    <xdr:sp macro="" textlink="">
      <xdr:nvSpPr>
        <xdr:cNvPr id="266" name="テキスト ボックス 265"/>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80434</xdr:rowOff>
    </xdr:from>
    <xdr:to>
      <xdr:col>21</xdr:col>
      <xdr:colOff>0</xdr:colOff>
      <xdr:row>88</xdr:row>
      <xdr:rowOff>120650</xdr:rowOff>
    </xdr:to>
    <xdr:cxnSp macro="">
      <xdr:nvCxnSpPr>
        <xdr:cNvPr id="267" name="直線コネクタ 266"/>
        <xdr:cNvCxnSpPr/>
      </xdr:nvCxnSpPr>
      <xdr:spPr>
        <a:xfrm flipV="1">
          <a:off x="13512800" y="151680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21872</xdr:rowOff>
    </xdr:from>
    <xdr:to>
      <xdr:col>21</xdr:col>
      <xdr:colOff>50800</xdr:colOff>
      <xdr:row>90</xdr:row>
      <xdr:rowOff>123472</xdr:rowOff>
    </xdr:to>
    <xdr:sp macro="" textlink="">
      <xdr:nvSpPr>
        <xdr:cNvPr id="268" name="フローチャート : 判断 267"/>
        <xdr:cNvSpPr/>
      </xdr:nvSpPr>
      <xdr:spPr>
        <a:xfrm>
          <a:off x="14351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108249</xdr:rowOff>
    </xdr:from>
    <xdr:ext cx="762000" cy="259045"/>
    <xdr:sp macro="" textlink="">
      <xdr:nvSpPr>
        <xdr:cNvPr id="269" name="テキスト ボックス 268"/>
        <xdr:cNvSpPr txBox="1"/>
      </xdr:nvSpPr>
      <xdr:spPr>
        <a:xfrm>
          <a:off x="14020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21872</xdr:rowOff>
    </xdr:from>
    <xdr:to>
      <xdr:col>19</xdr:col>
      <xdr:colOff>533400</xdr:colOff>
      <xdr:row>90</xdr:row>
      <xdr:rowOff>123472</xdr:rowOff>
    </xdr:to>
    <xdr:sp macro="" textlink="">
      <xdr:nvSpPr>
        <xdr:cNvPr id="270" name="フローチャート : 判断 269"/>
        <xdr:cNvSpPr/>
      </xdr:nvSpPr>
      <xdr:spPr>
        <a:xfrm>
          <a:off x="13462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108249</xdr:rowOff>
    </xdr:from>
    <xdr:ext cx="762000" cy="259045"/>
    <xdr:sp macro="" textlink="">
      <xdr:nvSpPr>
        <xdr:cNvPr id="271" name="テキスト ボックス 270"/>
        <xdr:cNvSpPr txBox="1"/>
      </xdr:nvSpPr>
      <xdr:spPr>
        <a:xfrm>
          <a:off x="13131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7" name="円/楕円 276"/>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18643</xdr:rowOff>
    </xdr:from>
    <xdr:ext cx="762000" cy="259045"/>
    <xdr:sp macro="" textlink="">
      <xdr:nvSpPr>
        <xdr:cNvPr id="278"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52916</xdr:rowOff>
    </xdr:from>
    <xdr:to>
      <xdr:col>23</xdr:col>
      <xdr:colOff>457200</xdr:colOff>
      <xdr:row>82</xdr:row>
      <xdr:rowOff>154516</xdr:rowOff>
    </xdr:to>
    <xdr:sp macro="" textlink="">
      <xdr:nvSpPr>
        <xdr:cNvPr id="279" name="円/楕円 278"/>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164693</xdr:rowOff>
    </xdr:from>
    <xdr:ext cx="736600" cy="259045"/>
    <xdr:sp macro="" textlink="">
      <xdr:nvSpPr>
        <xdr:cNvPr id="280" name="テキスト ボックス 279"/>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52916</xdr:rowOff>
    </xdr:from>
    <xdr:to>
      <xdr:col>22</xdr:col>
      <xdr:colOff>254000</xdr:colOff>
      <xdr:row>82</xdr:row>
      <xdr:rowOff>154516</xdr:rowOff>
    </xdr:to>
    <xdr:sp macro="" textlink="">
      <xdr:nvSpPr>
        <xdr:cNvPr id="281" name="円/楕円 280"/>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164693</xdr:rowOff>
    </xdr:from>
    <xdr:ext cx="762000" cy="259045"/>
    <xdr:sp macro="" textlink="">
      <xdr:nvSpPr>
        <xdr:cNvPr id="282" name="テキスト ボックス 281"/>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29634</xdr:rowOff>
    </xdr:from>
    <xdr:to>
      <xdr:col>21</xdr:col>
      <xdr:colOff>50800</xdr:colOff>
      <xdr:row>88</xdr:row>
      <xdr:rowOff>131234</xdr:rowOff>
    </xdr:to>
    <xdr:sp macro="" textlink="">
      <xdr:nvSpPr>
        <xdr:cNvPr id="283" name="円/楕円 282"/>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84" name="テキスト ボックス 283"/>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69850</xdr:rowOff>
    </xdr:from>
    <xdr:to>
      <xdr:col>19</xdr:col>
      <xdr:colOff>533400</xdr:colOff>
      <xdr:row>89</xdr:row>
      <xdr:rowOff>0</xdr:rowOff>
    </xdr:to>
    <xdr:sp macro="" textlink="">
      <xdr:nvSpPr>
        <xdr:cNvPr id="285" name="円/楕円 284"/>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10177</xdr:rowOff>
    </xdr:from>
    <xdr:ext cx="762000" cy="259045"/>
    <xdr:sp macro="" textlink="">
      <xdr:nvSpPr>
        <xdr:cNvPr id="286" name="テキスト ボックス 285"/>
        <xdr:cNvSpPr txBox="1"/>
      </xdr:nvSpPr>
      <xdr:spPr>
        <a:xfrm>
          <a:off x="13131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a:t>
          </a:r>
          <a:r>
            <a:rPr kumimoji="1" lang="en-US" altLang="ja-JP" sz="1300">
              <a:latin typeface="ＭＳ Ｐゴシック"/>
            </a:rPr>
            <a:t>0.74</a:t>
          </a:r>
          <a:r>
            <a:rPr kumimoji="1" lang="ja-JP" altLang="en-US" sz="1300">
              <a:latin typeface="ＭＳ Ｐゴシック"/>
            </a:rPr>
            <a:t>ポイント上回っているが、全国平均、県平均は下回っている。今後も「定員適正化計画」に基づき職員数の適正化に努める。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107315</xdr:rowOff>
    </xdr:from>
    <xdr:to>
      <xdr:col>24</xdr:col>
      <xdr:colOff>558800</xdr:colOff>
      <xdr:row>61</xdr:row>
      <xdr:rowOff>109326</xdr:rowOff>
    </xdr:to>
    <xdr:cxnSp macro="">
      <xdr:nvCxnSpPr>
        <xdr:cNvPr id="321" name="直線コネクタ 320"/>
        <xdr:cNvCxnSpPr/>
      </xdr:nvCxnSpPr>
      <xdr:spPr>
        <a:xfrm flipV="1">
          <a:off x="16179800" y="10565765"/>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95690</xdr:rowOff>
    </xdr:from>
    <xdr:ext cx="762000" cy="259045"/>
    <xdr:sp macro="" textlink="">
      <xdr:nvSpPr>
        <xdr:cNvPr id="322" name="定員管理の状況平均値テキスト"/>
        <xdr:cNvSpPr txBox="1"/>
      </xdr:nvSpPr>
      <xdr:spPr>
        <a:xfrm>
          <a:off x="17106900" y="10211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109326</xdr:rowOff>
    </xdr:from>
    <xdr:to>
      <xdr:col>23</xdr:col>
      <xdr:colOff>406400</xdr:colOff>
      <xdr:row>61</xdr:row>
      <xdr:rowOff>125413</xdr:rowOff>
    </xdr:to>
    <xdr:cxnSp macro="">
      <xdr:nvCxnSpPr>
        <xdr:cNvPr id="324" name="直線コネクタ 323"/>
        <xdr:cNvCxnSpPr/>
      </xdr:nvCxnSpPr>
      <xdr:spPr>
        <a:xfrm flipV="1">
          <a:off x="15290800" y="1056777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18309</xdr:rowOff>
    </xdr:from>
    <xdr:to>
      <xdr:col>23</xdr:col>
      <xdr:colOff>457200</xdr:colOff>
      <xdr:row>61</xdr:row>
      <xdr:rowOff>119909</xdr:rowOff>
    </xdr:to>
    <xdr:sp macro="" textlink="">
      <xdr:nvSpPr>
        <xdr:cNvPr id="325" name="フローチャート : 判断 324"/>
        <xdr:cNvSpPr/>
      </xdr:nvSpPr>
      <xdr:spPr>
        <a:xfrm>
          <a:off x="16129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130086</xdr:rowOff>
    </xdr:from>
    <xdr:ext cx="736600" cy="259045"/>
    <xdr:sp macro="" textlink="">
      <xdr:nvSpPr>
        <xdr:cNvPr id="326" name="テキスト ボックス 325"/>
        <xdr:cNvSpPr txBox="1"/>
      </xdr:nvSpPr>
      <xdr:spPr>
        <a:xfrm>
          <a:off x="15798800" y="10245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93239</xdr:rowOff>
    </xdr:from>
    <xdr:to>
      <xdr:col>22</xdr:col>
      <xdr:colOff>203200</xdr:colOff>
      <xdr:row>61</xdr:row>
      <xdr:rowOff>125413</xdr:rowOff>
    </xdr:to>
    <xdr:cxnSp macro="">
      <xdr:nvCxnSpPr>
        <xdr:cNvPr id="327" name="直線コネクタ 326"/>
        <xdr:cNvCxnSpPr/>
      </xdr:nvCxnSpPr>
      <xdr:spPr>
        <a:xfrm>
          <a:off x="14401800" y="1055168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24342</xdr:rowOff>
    </xdr:from>
    <xdr:to>
      <xdr:col>22</xdr:col>
      <xdr:colOff>254000</xdr:colOff>
      <xdr:row>61</xdr:row>
      <xdr:rowOff>125942</xdr:rowOff>
    </xdr:to>
    <xdr:sp macro="" textlink="">
      <xdr:nvSpPr>
        <xdr:cNvPr id="328" name="フローチャート : 判断 327"/>
        <xdr:cNvSpPr/>
      </xdr:nvSpPr>
      <xdr:spPr>
        <a:xfrm>
          <a:off x="15240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136119</xdr:rowOff>
    </xdr:from>
    <xdr:ext cx="762000" cy="259045"/>
    <xdr:sp macro="" textlink="">
      <xdr:nvSpPr>
        <xdr:cNvPr id="329" name="テキスト ボックス 328"/>
        <xdr:cNvSpPr txBox="1"/>
      </xdr:nvSpPr>
      <xdr:spPr>
        <a:xfrm>
          <a:off x="14909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93239</xdr:rowOff>
    </xdr:from>
    <xdr:to>
      <xdr:col>21</xdr:col>
      <xdr:colOff>0</xdr:colOff>
      <xdr:row>61</xdr:row>
      <xdr:rowOff>105304</xdr:rowOff>
    </xdr:to>
    <xdr:cxnSp macro="">
      <xdr:nvCxnSpPr>
        <xdr:cNvPr id="330" name="直線コネクタ 329"/>
        <xdr:cNvCxnSpPr/>
      </xdr:nvCxnSpPr>
      <xdr:spPr>
        <a:xfrm flipV="1">
          <a:off x="13512800" y="1055168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38418</xdr:rowOff>
    </xdr:from>
    <xdr:to>
      <xdr:col>21</xdr:col>
      <xdr:colOff>50800</xdr:colOff>
      <xdr:row>61</xdr:row>
      <xdr:rowOff>140018</xdr:rowOff>
    </xdr:to>
    <xdr:sp macro="" textlink="">
      <xdr:nvSpPr>
        <xdr:cNvPr id="331" name="フローチャート : 判断 330"/>
        <xdr:cNvSpPr/>
      </xdr:nvSpPr>
      <xdr:spPr>
        <a:xfrm>
          <a:off x="14351000" y="1049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150195</xdr:rowOff>
    </xdr:from>
    <xdr:ext cx="762000" cy="259045"/>
    <xdr:sp macro="" textlink="">
      <xdr:nvSpPr>
        <xdr:cNvPr id="332" name="テキスト ボックス 331"/>
        <xdr:cNvSpPr txBox="1"/>
      </xdr:nvSpPr>
      <xdr:spPr>
        <a:xfrm>
          <a:off x="14020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52494</xdr:rowOff>
    </xdr:from>
    <xdr:to>
      <xdr:col>19</xdr:col>
      <xdr:colOff>533400</xdr:colOff>
      <xdr:row>61</xdr:row>
      <xdr:rowOff>154094</xdr:rowOff>
    </xdr:to>
    <xdr:sp macro="" textlink="">
      <xdr:nvSpPr>
        <xdr:cNvPr id="333" name="フローチャート : 判断 332"/>
        <xdr:cNvSpPr/>
      </xdr:nvSpPr>
      <xdr:spPr>
        <a:xfrm>
          <a:off x="13462000" y="105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164271</xdr:rowOff>
    </xdr:from>
    <xdr:ext cx="762000" cy="259045"/>
    <xdr:sp macro="" textlink="">
      <xdr:nvSpPr>
        <xdr:cNvPr id="334" name="テキスト ボックス 333"/>
        <xdr:cNvSpPr txBox="1"/>
      </xdr:nvSpPr>
      <xdr:spPr>
        <a:xfrm>
          <a:off x="13131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56515</xdr:rowOff>
    </xdr:from>
    <xdr:to>
      <xdr:col>24</xdr:col>
      <xdr:colOff>609600</xdr:colOff>
      <xdr:row>61</xdr:row>
      <xdr:rowOff>158115</xdr:rowOff>
    </xdr:to>
    <xdr:sp macro="" textlink="">
      <xdr:nvSpPr>
        <xdr:cNvPr id="340" name="円/楕円 339"/>
        <xdr:cNvSpPr/>
      </xdr:nvSpPr>
      <xdr:spPr>
        <a:xfrm>
          <a:off x="16967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28592</xdr:rowOff>
    </xdr:from>
    <xdr:ext cx="762000" cy="259045"/>
    <xdr:sp macro="" textlink="">
      <xdr:nvSpPr>
        <xdr:cNvPr id="341" name="定員管理の状況該当値テキスト"/>
        <xdr:cNvSpPr txBox="1"/>
      </xdr:nvSpPr>
      <xdr:spPr>
        <a:xfrm>
          <a:off x="17106900" y="1048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58526</xdr:rowOff>
    </xdr:from>
    <xdr:to>
      <xdr:col>23</xdr:col>
      <xdr:colOff>457200</xdr:colOff>
      <xdr:row>61</xdr:row>
      <xdr:rowOff>160126</xdr:rowOff>
    </xdr:to>
    <xdr:sp macro="" textlink="">
      <xdr:nvSpPr>
        <xdr:cNvPr id="342" name="円/楕円 341"/>
        <xdr:cNvSpPr/>
      </xdr:nvSpPr>
      <xdr:spPr>
        <a:xfrm>
          <a:off x="16129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144903</xdr:rowOff>
    </xdr:from>
    <xdr:ext cx="736600" cy="259045"/>
    <xdr:sp macro="" textlink="">
      <xdr:nvSpPr>
        <xdr:cNvPr id="343" name="テキスト ボックス 342"/>
        <xdr:cNvSpPr txBox="1"/>
      </xdr:nvSpPr>
      <xdr:spPr>
        <a:xfrm>
          <a:off x="15798800" y="1060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74613</xdr:rowOff>
    </xdr:from>
    <xdr:to>
      <xdr:col>22</xdr:col>
      <xdr:colOff>254000</xdr:colOff>
      <xdr:row>62</xdr:row>
      <xdr:rowOff>4763</xdr:rowOff>
    </xdr:to>
    <xdr:sp macro="" textlink="">
      <xdr:nvSpPr>
        <xdr:cNvPr id="344" name="円/楕円 343"/>
        <xdr:cNvSpPr/>
      </xdr:nvSpPr>
      <xdr:spPr>
        <a:xfrm>
          <a:off x="15240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160990</xdr:rowOff>
    </xdr:from>
    <xdr:ext cx="762000" cy="259045"/>
    <xdr:sp macro="" textlink="">
      <xdr:nvSpPr>
        <xdr:cNvPr id="345" name="テキスト ボックス 344"/>
        <xdr:cNvSpPr txBox="1"/>
      </xdr:nvSpPr>
      <xdr:spPr>
        <a:xfrm>
          <a:off x="14909800" y="1061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42439</xdr:rowOff>
    </xdr:from>
    <xdr:to>
      <xdr:col>21</xdr:col>
      <xdr:colOff>50800</xdr:colOff>
      <xdr:row>61</xdr:row>
      <xdr:rowOff>144039</xdr:rowOff>
    </xdr:to>
    <xdr:sp macro="" textlink="">
      <xdr:nvSpPr>
        <xdr:cNvPr id="346" name="円/楕円 345"/>
        <xdr:cNvSpPr/>
      </xdr:nvSpPr>
      <xdr:spPr>
        <a:xfrm>
          <a:off x="14351000" y="1050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128816</xdr:rowOff>
    </xdr:from>
    <xdr:ext cx="762000" cy="259045"/>
    <xdr:sp macro="" textlink="">
      <xdr:nvSpPr>
        <xdr:cNvPr id="347" name="テキスト ボックス 346"/>
        <xdr:cNvSpPr txBox="1"/>
      </xdr:nvSpPr>
      <xdr:spPr>
        <a:xfrm>
          <a:off x="14020800" y="1058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54504</xdr:rowOff>
    </xdr:from>
    <xdr:to>
      <xdr:col>19</xdr:col>
      <xdr:colOff>533400</xdr:colOff>
      <xdr:row>61</xdr:row>
      <xdr:rowOff>156104</xdr:rowOff>
    </xdr:to>
    <xdr:sp macro="" textlink="">
      <xdr:nvSpPr>
        <xdr:cNvPr id="348" name="円/楕円 347"/>
        <xdr:cNvSpPr/>
      </xdr:nvSpPr>
      <xdr:spPr>
        <a:xfrm>
          <a:off x="13462000" y="105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140881</xdr:rowOff>
    </xdr:from>
    <xdr:ext cx="762000" cy="259045"/>
    <xdr:sp macro="" textlink="">
      <xdr:nvSpPr>
        <xdr:cNvPr id="349" name="テキスト ボックス 348"/>
        <xdr:cNvSpPr txBox="1"/>
      </xdr:nvSpPr>
      <xdr:spPr>
        <a:xfrm>
          <a:off x="13131800" y="1059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0.5</a:t>
          </a:r>
          <a:r>
            <a:rPr kumimoji="1" lang="ja-JP" altLang="en-US" sz="1300">
              <a:latin typeface="ＭＳ Ｐゴシック"/>
            </a:rPr>
            <a:t>ポイント減となっているが、類似団体平均を上回っている。普通建設事業の抑制により公債費は減少しているが、市税が東日本大震災の影響による減収から回復しきっていないため、標準税収入額が減となっていることが主な要因である。</a:t>
          </a:r>
        </a:p>
        <a:p>
          <a:r>
            <a:rPr kumimoji="1" lang="ja-JP" altLang="en-US" sz="1300">
              <a:latin typeface="ＭＳ Ｐゴシック"/>
            </a:rPr>
            <a:t>　引き続き、普通建設事業の抑制に努めるとともに、収納体制の強化を図り税収確保に努める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15875</xdr:rowOff>
    </xdr:from>
    <xdr:to>
      <xdr:col>24</xdr:col>
      <xdr:colOff>558800</xdr:colOff>
      <xdr:row>41</xdr:row>
      <xdr:rowOff>46038</xdr:rowOff>
    </xdr:to>
    <xdr:cxnSp macro="">
      <xdr:nvCxnSpPr>
        <xdr:cNvPr id="379" name="直線コネクタ 378"/>
        <xdr:cNvCxnSpPr/>
      </xdr:nvCxnSpPr>
      <xdr:spPr>
        <a:xfrm flipV="1">
          <a:off x="16179800" y="704532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83202</xdr:rowOff>
    </xdr:from>
    <xdr:ext cx="762000" cy="259045"/>
    <xdr:sp macro="" textlink="">
      <xdr:nvSpPr>
        <xdr:cNvPr id="380" name="公債費負担の状況平均値テキスト"/>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46038</xdr:rowOff>
    </xdr:from>
    <xdr:to>
      <xdr:col>23</xdr:col>
      <xdr:colOff>406400</xdr:colOff>
      <xdr:row>41</xdr:row>
      <xdr:rowOff>124460</xdr:rowOff>
    </xdr:to>
    <xdr:cxnSp macro="">
      <xdr:nvCxnSpPr>
        <xdr:cNvPr id="382" name="直線コネクタ 381"/>
        <xdr:cNvCxnSpPr/>
      </xdr:nvCxnSpPr>
      <xdr:spPr>
        <a:xfrm flipV="1">
          <a:off x="15290800" y="707548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33972</xdr:rowOff>
    </xdr:from>
    <xdr:to>
      <xdr:col>23</xdr:col>
      <xdr:colOff>457200</xdr:colOff>
      <xdr:row>40</xdr:row>
      <xdr:rowOff>135572</xdr:rowOff>
    </xdr:to>
    <xdr:sp macro="" textlink="">
      <xdr:nvSpPr>
        <xdr:cNvPr id="383" name="フローチャート : 判断 382"/>
        <xdr:cNvSpPr/>
      </xdr:nvSpPr>
      <xdr:spPr>
        <a:xfrm>
          <a:off x="16129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145749</xdr:rowOff>
    </xdr:from>
    <xdr:ext cx="736600" cy="259045"/>
    <xdr:sp macro="" textlink="">
      <xdr:nvSpPr>
        <xdr:cNvPr id="384" name="テキスト ボックス 383"/>
        <xdr:cNvSpPr txBox="1"/>
      </xdr:nvSpPr>
      <xdr:spPr>
        <a:xfrm>
          <a:off x="15798800" y="666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124460</xdr:rowOff>
    </xdr:from>
    <xdr:to>
      <xdr:col>22</xdr:col>
      <xdr:colOff>203200</xdr:colOff>
      <xdr:row>41</xdr:row>
      <xdr:rowOff>130493</xdr:rowOff>
    </xdr:to>
    <xdr:cxnSp macro="">
      <xdr:nvCxnSpPr>
        <xdr:cNvPr id="385" name="直線コネクタ 384"/>
        <xdr:cNvCxnSpPr/>
      </xdr:nvCxnSpPr>
      <xdr:spPr>
        <a:xfrm flipV="1">
          <a:off x="14401800" y="715391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41</xdr:row>
      <xdr:rowOff>130493</xdr:rowOff>
    </xdr:to>
    <xdr:cxnSp macro="">
      <xdr:nvCxnSpPr>
        <xdr:cNvPr id="388" name="直線コネクタ 387"/>
        <xdr:cNvCxnSpPr/>
      </xdr:nvCxnSpPr>
      <xdr:spPr>
        <a:xfrm>
          <a:off x="13512800" y="712978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88265</xdr:rowOff>
    </xdr:from>
    <xdr:to>
      <xdr:col>21</xdr:col>
      <xdr:colOff>50800</xdr:colOff>
      <xdr:row>41</xdr:row>
      <xdr:rowOff>18415</xdr:rowOff>
    </xdr:to>
    <xdr:sp macro="" textlink="">
      <xdr:nvSpPr>
        <xdr:cNvPr id="389" name="フローチャート : 判断 388"/>
        <xdr:cNvSpPr/>
      </xdr:nvSpPr>
      <xdr:spPr>
        <a:xfrm>
          <a:off x="14351000" y="69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28592</xdr:rowOff>
    </xdr:from>
    <xdr:ext cx="762000" cy="259045"/>
    <xdr:sp macro="" textlink="">
      <xdr:nvSpPr>
        <xdr:cNvPr id="390" name="テキスト ボックス 389"/>
        <xdr:cNvSpPr txBox="1"/>
      </xdr:nvSpPr>
      <xdr:spPr>
        <a:xfrm>
          <a:off x="14020800" y="671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112395</xdr:rowOff>
    </xdr:from>
    <xdr:to>
      <xdr:col>19</xdr:col>
      <xdr:colOff>533400</xdr:colOff>
      <xdr:row>41</xdr:row>
      <xdr:rowOff>42545</xdr:rowOff>
    </xdr:to>
    <xdr:sp macro="" textlink="">
      <xdr:nvSpPr>
        <xdr:cNvPr id="391" name="フローチャート : 判断 390"/>
        <xdr:cNvSpPr/>
      </xdr:nvSpPr>
      <xdr:spPr>
        <a:xfrm>
          <a:off x="13462000" y="697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52722</xdr:rowOff>
    </xdr:from>
    <xdr:ext cx="762000" cy="259045"/>
    <xdr:sp macro="" textlink="">
      <xdr:nvSpPr>
        <xdr:cNvPr id="392" name="テキスト ボックス 391"/>
        <xdr:cNvSpPr txBox="1"/>
      </xdr:nvSpPr>
      <xdr:spPr>
        <a:xfrm>
          <a:off x="13131800" y="673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136525</xdr:rowOff>
    </xdr:from>
    <xdr:to>
      <xdr:col>24</xdr:col>
      <xdr:colOff>609600</xdr:colOff>
      <xdr:row>41</xdr:row>
      <xdr:rowOff>66675</xdr:rowOff>
    </xdr:to>
    <xdr:sp macro="" textlink="">
      <xdr:nvSpPr>
        <xdr:cNvPr id="398" name="円/楕円 397"/>
        <xdr:cNvSpPr/>
      </xdr:nvSpPr>
      <xdr:spPr>
        <a:xfrm>
          <a:off x="16967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108602</xdr:rowOff>
    </xdr:from>
    <xdr:ext cx="762000" cy="259045"/>
    <xdr:sp macro="" textlink="">
      <xdr:nvSpPr>
        <xdr:cNvPr id="399" name="公債費負担の状況該当値テキスト"/>
        <xdr:cNvSpPr txBox="1"/>
      </xdr:nvSpPr>
      <xdr:spPr>
        <a:xfrm>
          <a:off x="17106900" y="696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166688</xdr:rowOff>
    </xdr:from>
    <xdr:to>
      <xdr:col>23</xdr:col>
      <xdr:colOff>457200</xdr:colOff>
      <xdr:row>41</xdr:row>
      <xdr:rowOff>96838</xdr:rowOff>
    </xdr:to>
    <xdr:sp macro="" textlink="">
      <xdr:nvSpPr>
        <xdr:cNvPr id="400" name="円/楕円 399"/>
        <xdr:cNvSpPr/>
      </xdr:nvSpPr>
      <xdr:spPr>
        <a:xfrm>
          <a:off x="16129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81615</xdr:rowOff>
    </xdr:from>
    <xdr:ext cx="736600" cy="259045"/>
    <xdr:sp macro="" textlink="">
      <xdr:nvSpPr>
        <xdr:cNvPr id="401" name="テキスト ボックス 400"/>
        <xdr:cNvSpPr txBox="1"/>
      </xdr:nvSpPr>
      <xdr:spPr>
        <a:xfrm>
          <a:off x="15798800" y="71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73660</xdr:rowOff>
    </xdr:from>
    <xdr:to>
      <xdr:col>22</xdr:col>
      <xdr:colOff>254000</xdr:colOff>
      <xdr:row>42</xdr:row>
      <xdr:rowOff>3810</xdr:rowOff>
    </xdr:to>
    <xdr:sp macro="" textlink="">
      <xdr:nvSpPr>
        <xdr:cNvPr id="402" name="円/楕円 401"/>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403" name="テキスト ボックス 402"/>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79693</xdr:rowOff>
    </xdr:from>
    <xdr:to>
      <xdr:col>21</xdr:col>
      <xdr:colOff>50800</xdr:colOff>
      <xdr:row>42</xdr:row>
      <xdr:rowOff>9843</xdr:rowOff>
    </xdr:to>
    <xdr:sp macro="" textlink="">
      <xdr:nvSpPr>
        <xdr:cNvPr id="404" name="円/楕円 403"/>
        <xdr:cNvSpPr/>
      </xdr:nvSpPr>
      <xdr:spPr>
        <a:xfrm>
          <a:off x="14351000" y="71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405" name="テキスト ボックス 404"/>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49530</xdr:rowOff>
    </xdr:from>
    <xdr:to>
      <xdr:col>19</xdr:col>
      <xdr:colOff>533400</xdr:colOff>
      <xdr:row>41</xdr:row>
      <xdr:rowOff>151130</xdr:rowOff>
    </xdr:to>
    <xdr:sp macro="" textlink="">
      <xdr:nvSpPr>
        <xdr:cNvPr id="406" name="円/楕円 405"/>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135907</xdr:rowOff>
    </xdr:from>
    <xdr:ext cx="762000" cy="259045"/>
    <xdr:sp macro="" textlink="">
      <xdr:nvSpPr>
        <xdr:cNvPr id="407" name="テキスト ボックス 406"/>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地方債残高の減や財政調整基金等の積立による充当可能基金の増額等の要因により将来負担比率は前年度と比較して</a:t>
          </a:r>
          <a:r>
            <a:rPr kumimoji="1" lang="en-US" altLang="ja-JP" sz="1300">
              <a:latin typeface="ＭＳ Ｐゴシック"/>
            </a:rPr>
            <a:t>24.5</a:t>
          </a:r>
          <a:r>
            <a:rPr kumimoji="1" lang="ja-JP" altLang="en-US" sz="1300">
              <a:latin typeface="ＭＳ Ｐゴシック"/>
            </a:rPr>
            <a:t>ポイントの大幅減となった。</a:t>
          </a:r>
          <a:endParaRPr kumimoji="1" lang="en-US" altLang="ja-JP" sz="1300">
            <a:latin typeface="ＭＳ Ｐゴシック"/>
          </a:endParaRPr>
        </a:p>
        <a:p>
          <a:r>
            <a:rPr kumimoji="1" lang="ja-JP" altLang="en-US" sz="1300">
              <a:latin typeface="ＭＳ Ｐゴシック"/>
            </a:rPr>
            <a:t>　今後も公債費等の義務的経費の削減に取り組み、財政の健全化に努める。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6" name="直線コネクタ 435"/>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7"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8" name="直線コネクタ 437"/>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118364</xdr:rowOff>
    </xdr:from>
    <xdr:to>
      <xdr:col>24</xdr:col>
      <xdr:colOff>558800</xdr:colOff>
      <xdr:row>15</xdr:row>
      <xdr:rowOff>143976</xdr:rowOff>
    </xdr:to>
    <xdr:cxnSp macro="">
      <xdr:nvCxnSpPr>
        <xdr:cNvPr id="441" name="直線コネクタ 440"/>
        <xdr:cNvCxnSpPr/>
      </xdr:nvCxnSpPr>
      <xdr:spPr>
        <a:xfrm flipV="1">
          <a:off x="16179800" y="2518664"/>
          <a:ext cx="8382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161900</xdr:rowOff>
    </xdr:from>
    <xdr:ext cx="762000" cy="259045"/>
    <xdr:sp macro="" textlink="">
      <xdr:nvSpPr>
        <xdr:cNvPr id="442" name="将来負担の状況平均値テキスト"/>
        <xdr:cNvSpPr txBox="1"/>
      </xdr:nvSpPr>
      <xdr:spPr>
        <a:xfrm>
          <a:off x="17106900" y="256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3" name="フローチャート : 判断 442"/>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58716</xdr:rowOff>
    </xdr:from>
    <xdr:to>
      <xdr:col>23</xdr:col>
      <xdr:colOff>406400</xdr:colOff>
      <xdr:row>15</xdr:row>
      <xdr:rowOff>143976</xdr:rowOff>
    </xdr:to>
    <xdr:cxnSp macro="">
      <xdr:nvCxnSpPr>
        <xdr:cNvPr id="444" name="直線コネクタ 443"/>
        <xdr:cNvCxnSpPr/>
      </xdr:nvCxnSpPr>
      <xdr:spPr>
        <a:xfrm>
          <a:off x="15290800" y="2630466"/>
          <a:ext cx="889000" cy="8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69723</xdr:rowOff>
    </xdr:from>
    <xdr:to>
      <xdr:col>23</xdr:col>
      <xdr:colOff>457200</xdr:colOff>
      <xdr:row>16</xdr:row>
      <xdr:rowOff>171323</xdr:rowOff>
    </xdr:to>
    <xdr:sp macro="" textlink="">
      <xdr:nvSpPr>
        <xdr:cNvPr id="445" name="フローチャート : 判断 444"/>
        <xdr:cNvSpPr/>
      </xdr:nvSpPr>
      <xdr:spPr>
        <a:xfrm>
          <a:off x="16129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156100</xdr:rowOff>
    </xdr:from>
    <xdr:ext cx="736600" cy="259045"/>
    <xdr:sp macro="" textlink="">
      <xdr:nvSpPr>
        <xdr:cNvPr id="446" name="テキスト ボックス 445"/>
        <xdr:cNvSpPr txBox="1"/>
      </xdr:nvSpPr>
      <xdr:spPr>
        <a:xfrm>
          <a:off x="15798800" y="289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58716</xdr:rowOff>
    </xdr:from>
    <xdr:to>
      <xdr:col>22</xdr:col>
      <xdr:colOff>203200</xdr:colOff>
      <xdr:row>16</xdr:row>
      <xdr:rowOff>12742</xdr:rowOff>
    </xdr:to>
    <xdr:cxnSp macro="">
      <xdr:nvCxnSpPr>
        <xdr:cNvPr id="447" name="直線コネクタ 446"/>
        <xdr:cNvCxnSpPr/>
      </xdr:nvCxnSpPr>
      <xdr:spPr>
        <a:xfrm flipV="1">
          <a:off x="14401800" y="263046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31919</xdr:rowOff>
    </xdr:from>
    <xdr:to>
      <xdr:col>22</xdr:col>
      <xdr:colOff>254000</xdr:colOff>
      <xdr:row>16</xdr:row>
      <xdr:rowOff>133519</xdr:rowOff>
    </xdr:to>
    <xdr:sp macro="" textlink="">
      <xdr:nvSpPr>
        <xdr:cNvPr id="448" name="フローチャート : 判断 447"/>
        <xdr:cNvSpPr/>
      </xdr:nvSpPr>
      <xdr:spPr>
        <a:xfrm>
          <a:off x="15240000" y="27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118296</xdr:rowOff>
    </xdr:from>
    <xdr:ext cx="762000" cy="259045"/>
    <xdr:sp macro="" textlink="">
      <xdr:nvSpPr>
        <xdr:cNvPr id="449" name="テキスト ボックス 448"/>
        <xdr:cNvSpPr txBox="1"/>
      </xdr:nvSpPr>
      <xdr:spPr>
        <a:xfrm>
          <a:off x="14909800" y="286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12742</xdr:rowOff>
    </xdr:from>
    <xdr:to>
      <xdr:col>21</xdr:col>
      <xdr:colOff>0</xdr:colOff>
      <xdr:row>17</xdr:row>
      <xdr:rowOff>13420</xdr:rowOff>
    </xdr:to>
    <xdr:cxnSp macro="">
      <xdr:nvCxnSpPr>
        <xdr:cNvPr id="450" name="直線コネクタ 449"/>
        <xdr:cNvCxnSpPr/>
      </xdr:nvCxnSpPr>
      <xdr:spPr>
        <a:xfrm flipV="1">
          <a:off x="13512800" y="2755942"/>
          <a:ext cx="889000" cy="17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122809</xdr:rowOff>
    </xdr:from>
    <xdr:to>
      <xdr:col>21</xdr:col>
      <xdr:colOff>50800</xdr:colOff>
      <xdr:row>17</xdr:row>
      <xdr:rowOff>52959</xdr:rowOff>
    </xdr:to>
    <xdr:sp macro="" textlink="">
      <xdr:nvSpPr>
        <xdr:cNvPr id="451" name="フローチャート : 判断 450"/>
        <xdr:cNvSpPr/>
      </xdr:nvSpPr>
      <xdr:spPr>
        <a:xfrm>
          <a:off x="14351000" y="286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37736</xdr:rowOff>
    </xdr:from>
    <xdr:ext cx="762000" cy="259045"/>
    <xdr:sp macro="" textlink="">
      <xdr:nvSpPr>
        <xdr:cNvPr id="452" name="テキスト ボックス 451"/>
        <xdr:cNvSpPr txBox="1"/>
      </xdr:nvSpPr>
      <xdr:spPr>
        <a:xfrm>
          <a:off x="14020800" y="295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44662</xdr:rowOff>
    </xdr:from>
    <xdr:to>
      <xdr:col>19</xdr:col>
      <xdr:colOff>533400</xdr:colOff>
      <xdr:row>17</xdr:row>
      <xdr:rowOff>146262</xdr:rowOff>
    </xdr:to>
    <xdr:sp macro="" textlink="">
      <xdr:nvSpPr>
        <xdr:cNvPr id="453" name="フローチャート : 判断 452"/>
        <xdr:cNvSpPr/>
      </xdr:nvSpPr>
      <xdr:spPr>
        <a:xfrm>
          <a:off x="13462000" y="29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131039</xdr:rowOff>
    </xdr:from>
    <xdr:ext cx="762000" cy="259045"/>
    <xdr:sp macro="" textlink="">
      <xdr:nvSpPr>
        <xdr:cNvPr id="454" name="テキスト ボックス 453"/>
        <xdr:cNvSpPr txBox="1"/>
      </xdr:nvSpPr>
      <xdr:spPr>
        <a:xfrm>
          <a:off x="13131800" y="304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67564</xdr:rowOff>
    </xdr:from>
    <xdr:to>
      <xdr:col>24</xdr:col>
      <xdr:colOff>609600</xdr:colOff>
      <xdr:row>14</xdr:row>
      <xdr:rowOff>169164</xdr:rowOff>
    </xdr:to>
    <xdr:sp macro="" textlink="">
      <xdr:nvSpPr>
        <xdr:cNvPr id="460" name="円/楕円 459"/>
        <xdr:cNvSpPr/>
      </xdr:nvSpPr>
      <xdr:spPr>
        <a:xfrm>
          <a:off x="16967200" y="24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84091</xdr:rowOff>
    </xdr:from>
    <xdr:ext cx="762000" cy="259045"/>
    <xdr:sp macro="" textlink="">
      <xdr:nvSpPr>
        <xdr:cNvPr id="461" name="将来負担の状況該当値テキスト"/>
        <xdr:cNvSpPr txBox="1"/>
      </xdr:nvSpPr>
      <xdr:spPr>
        <a:xfrm>
          <a:off x="17106900" y="231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93176</xdr:rowOff>
    </xdr:from>
    <xdr:to>
      <xdr:col>23</xdr:col>
      <xdr:colOff>457200</xdr:colOff>
      <xdr:row>16</xdr:row>
      <xdr:rowOff>23326</xdr:rowOff>
    </xdr:to>
    <xdr:sp macro="" textlink="">
      <xdr:nvSpPr>
        <xdr:cNvPr id="462" name="円/楕円 461"/>
        <xdr:cNvSpPr/>
      </xdr:nvSpPr>
      <xdr:spPr>
        <a:xfrm>
          <a:off x="16129000" y="266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33503</xdr:rowOff>
    </xdr:from>
    <xdr:ext cx="736600" cy="259045"/>
    <xdr:sp macro="" textlink="">
      <xdr:nvSpPr>
        <xdr:cNvPr id="463" name="テキスト ボックス 462"/>
        <xdr:cNvSpPr txBox="1"/>
      </xdr:nvSpPr>
      <xdr:spPr>
        <a:xfrm>
          <a:off x="15798800" y="2433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7916</xdr:rowOff>
    </xdr:from>
    <xdr:to>
      <xdr:col>22</xdr:col>
      <xdr:colOff>254000</xdr:colOff>
      <xdr:row>15</xdr:row>
      <xdr:rowOff>109516</xdr:rowOff>
    </xdr:to>
    <xdr:sp macro="" textlink="">
      <xdr:nvSpPr>
        <xdr:cNvPr id="464" name="円/楕円 463"/>
        <xdr:cNvSpPr/>
      </xdr:nvSpPr>
      <xdr:spPr>
        <a:xfrm>
          <a:off x="15240000" y="257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119693</xdr:rowOff>
    </xdr:from>
    <xdr:ext cx="762000" cy="259045"/>
    <xdr:sp macro="" textlink="">
      <xdr:nvSpPr>
        <xdr:cNvPr id="465" name="テキスト ボックス 464"/>
        <xdr:cNvSpPr txBox="1"/>
      </xdr:nvSpPr>
      <xdr:spPr>
        <a:xfrm>
          <a:off x="14909800" y="234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133392</xdr:rowOff>
    </xdr:from>
    <xdr:to>
      <xdr:col>21</xdr:col>
      <xdr:colOff>50800</xdr:colOff>
      <xdr:row>16</xdr:row>
      <xdr:rowOff>63542</xdr:rowOff>
    </xdr:to>
    <xdr:sp macro="" textlink="">
      <xdr:nvSpPr>
        <xdr:cNvPr id="466" name="円/楕円 465"/>
        <xdr:cNvSpPr/>
      </xdr:nvSpPr>
      <xdr:spPr>
        <a:xfrm>
          <a:off x="14351000" y="270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73719</xdr:rowOff>
    </xdr:from>
    <xdr:ext cx="762000" cy="259045"/>
    <xdr:sp macro="" textlink="">
      <xdr:nvSpPr>
        <xdr:cNvPr id="467" name="テキスト ボックス 466"/>
        <xdr:cNvSpPr txBox="1"/>
      </xdr:nvSpPr>
      <xdr:spPr>
        <a:xfrm>
          <a:off x="14020800" y="247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134070</xdr:rowOff>
    </xdr:from>
    <xdr:to>
      <xdr:col>19</xdr:col>
      <xdr:colOff>533400</xdr:colOff>
      <xdr:row>17</xdr:row>
      <xdr:rowOff>64220</xdr:rowOff>
    </xdr:to>
    <xdr:sp macro="" textlink="">
      <xdr:nvSpPr>
        <xdr:cNvPr id="468" name="円/楕円 467"/>
        <xdr:cNvSpPr/>
      </xdr:nvSpPr>
      <xdr:spPr>
        <a:xfrm>
          <a:off x="13462000" y="287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74397</xdr:rowOff>
    </xdr:from>
    <xdr:ext cx="762000" cy="259045"/>
    <xdr:sp macro="" textlink="">
      <xdr:nvSpPr>
        <xdr:cNvPr id="469" name="テキスト ボックス 468"/>
        <xdr:cNvSpPr txBox="1"/>
      </xdr:nvSpPr>
      <xdr:spPr>
        <a:xfrm>
          <a:off x="13131800" y="264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宮城県塩竈市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55,506
55,131
17.37
46,164,406
41,681,202
2,130,365
12,138,752
20,645,302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18.4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「定員適正化計画」に基づく職員数削減の推進により、人件費については</a:t>
          </a:r>
          <a:r>
            <a:rPr kumimoji="1" lang="en-US" altLang="ja-JP" sz="1300">
              <a:latin typeface="ＭＳ Ｐゴシック"/>
            </a:rPr>
            <a:t>25</a:t>
          </a:r>
          <a:r>
            <a:rPr kumimoji="1" lang="ja-JP" altLang="en-US" sz="1300">
              <a:latin typeface="ＭＳ Ｐゴシック"/>
            </a:rPr>
            <a:t>年度まで全国類団平均を下回る値で推移していたが、</a:t>
          </a:r>
          <a:r>
            <a:rPr kumimoji="1" lang="en-US" altLang="ja-JP" sz="1300">
              <a:latin typeface="ＭＳ Ｐゴシック"/>
            </a:rPr>
            <a:t>26</a:t>
          </a:r>
          <a:r>
            <a:rPr kumimoji="1" lang="ja-JP" altLang="en-US" sz="1300">
              <a:latin typeface="ＭＳ Ｐゴシック"/>
            </a:rPr>
            <a:t>年度より国家公務員の削減と同様の給与減額の復元や、人事院勧告のプラス改定の影響により類団平均を上回る結果となっている。</a:t>
          </a:r>
          <a:r>
            <a:rPr kumimoji="1" lang="en-US" altLang="ja-JP" sz="1300">
              <a:latin typeface="ＭＳ Ｐゴシック"/>
            </a:rPr>
            <a:t>27</a:t>
          </a:r>
          <a:r>
            <a:rPr kumimoji="1" lang="ja-JP" altLang="en-US" sz="1300">
              <a:latin typeface="ＭＳ Ｐゴシック"/>
            </a:rPr>
            <a:t>年度においては定年退職者と新規採用職員による新陳代謝が図られ、前年度より減額となっている。引き続き行財政改革への取り組みを通じて人件費の削減に努める。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4536</xdr:rowOff>
    </xdr:from>
    <xdr:to>
      <xdr:col>7</xdr:col>
      <xdr:colOff>15875</xdr:colOff>
      <xdr:row>37</xdr:row>
      <xdr:rowOff>82913</xdr:rowOff>
    </xdr:to>
    <xdr:cxnSp macro="">
      <xdr:nvCxnSpPr>
        <xdr:cNvPr id="68" name="直線コネクタ 67"/>
        <xdr:cNvCxnSpPr/>
      </xdr:nvCxnSpPr>
      <xdr:spPr>
        <a:xfrm flipV="1">
          <a:off x="3987800" y="634818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9"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117203</xdr:rowOff>
    </xdr:from>
    <xdr:to>
      <xdr:col>5</xdr:col>
      <xdr:colOff>549275</xdr:colOff>
      <xdr:row>37</xdr:row>
      <xdr:rowOff>82913</xdr:rowOff>
    </xdr:to>
    <xdr:cxnSp macro="">
      <xdr:nvCxnSpPr>
        <xdr:cNvPr id="71" name="直線コネクタ 70"/>
        <xdr:cNvCxnSpPr/>
      </xdr:nvCxnSpPr>
      <xdr:spPr>
        <a:xfrm>
          <a:off x="3098800" y="6289403"/>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79466</xdr:rowOff>
    </xdr:from>
    <xdr:to>
      <xdr:col>5</xdr:col>
      <xdr:colOff>600075</xdr:colOff>
      <xdr:row>37</xdr:row>
      <xdr:rowOff>9616</xdr:rowOff>
    </xdr:to>
    <xdr:sp macro="" textlink="">
      <xdr:nvSpPr>
        <xdr:cNvPr id="72" name="フローチャート : 判断 71"/>
        <xdr:cNvSpPr/>
      </xdr:nvSpPr>
      <xdr:spPr>
        <a:xfrm>
          <a:off x="3937000" y="6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19793</xdr:rowOff>
    </xdr:from>
    <xdr:ext cx="736600" cy="259045"/>
    <xdr:sp macro="" textlink="">
      <xdr:nvSpPr>
        <xdr:cNvPr id="73" name="テキスト ボックス 72"/>
        <xdr:cNvSpPr txBox="1"/>
      </xdr:nvSpPr>
      <xdr:spPr>
        <a:xfrm>
          <a:off x="3606800" y="602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117203</xdr:rowOff>
    </xdr:from>
    <xdr:to>
      <xdr:col>4</xdr:col>
      <xdr:colOff>346075</xdr:colOff>
      <xdr:row>37</xdr:row>
      <xdr:rowOff>4536</xdr:rowOff>
    </xdr:to>
    <xdr:cxnSp macro="">
      <xdr:nvCxnSpPr>
        <xdr:cNvPr id="74" name="直線コネクタ 73"/>
        <xdr:cNvCxnSpPr/>
      </xdr:nvCxnSpPr>
      <xdr:spPr>
        <a:xfrm flipV="1">
          <a:off x="2209800" y="628940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85997</xdr:rowOff>
    </xdr:from>
    <xdr:to>
      <xdr:col>4</xdr:col>
      <xdr:colOff>396875</xdr:colOff>
      <xdr:row>37</xdr:row>
      <xdr:rowOff>16147</xdr:rowOff>
    </xdr:to>
    <xdr:sp macro="" textlink="">
      <xdr:nvSpPr>
        <xdr:cNvPr id="75" name="フローチャート : 判断 74"/>
        <xdr:cNvSpPr/>
      </xdr:nvSpPr>
      <xdr:spPr>
        <a:xfrm>
          <a:off x="3048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924</xdr:rowOff>
    </xdr:from>
    <xdr:ext cx="762000" cy="259045"/>
    <xdr:sp macro="" textlink="">
      <xdr:nvSpPr>
        <xdr:cNvPr id="76" name="テキスト ボックス 75"/>
        <xdr:cNvSpPr txBox="1"/>
      </xdr:nvSpPr>
      <xdr:spPr>
        <a:xfrm>
          <a:off x="2717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4536</xdr:rowOff>
    </xdr:from>
    <xdr:to>
      <xdr:col>3</xdr:col>
      <xdr:colOff>142875</xdr:colOff>
      <xdr:row>37</xdr:row>
      <xdr:rowOff>82913</xdr:rowOff>
    </xdr:to>
    <xdr:cxnSp macro="">
      <xdr:nvCxnSpPr>
        <xdr:cNvPr id="77" name="直線コネクタ 76"/>
        <xdr:cNvCxnSpPr/>
      </xdr:nvCxnSpPr>
      <xdr:spPr>
        <a:xfrm flipV="1">
          <a:off x="1320800" y="634818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157843</xdr:rowOff>
    </xdr:from>
    <xdr:to>
      <xdr:col>3</xdr:col>
      <xdr:colOff>193675</xdr:colOff>
      <xdr:row>37</xdr:row>
      <xdr:rowOff>87993</xdr:rowOff>
    </xdr:to>
    <xdr:sp macro="" textlink="">
      <xdr:nvSpPr>
        <xdr:cNvPr id="78" name="フローチャート : 判断 77"/>
        <xdr:cNvSpPr/>
      </xdr:nvSpPr>
      <xdr:spPr>
        <a:xfrm>
          <a:off x="2159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72770</xdr:rowOff>
    </xdr:from>
    <xdr:ext cx="762000" cy="259045"/>
    <xdr:sp macro="" textlink="">
      <xdr:nvSpPr>
        <xdr:cNvPr id="79" name="テキスト ボックス 78"/>
        <xdr:cNvSpPr txBox="1"/>
      </xdr:nvSpPr>
      <xdr:spPr>
        <a:xfrm>
          <a:off x="1828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77833</xdr:rowOff>
    </xdr:from>
    <xdr:to>
      <xdr:col>1</xdr:col>
      <xdr:colOff>676275</xdr:colOff>
      <xdr:row>38</xdr:row>
      <xdr:rowOff>7982</xdr:rowOff>
    </xdr:to>
    <xdr:sp macro="" textlink="">
      <xdr:nvSpPr>
        <xdr:cNvPr id="80" name="フローチャート : 判断 79"/>
        <xdr:cNvSpPr/>
      </xdr:nvSpPr>
      <xdr:spPr>
        <a:xfrm>
          <a:off x="1270000" y="64214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164210</xdr:rowOff>
    </xdr:from>
    <xdr:ext cx="762000" cy="259045"/>
    <xdr:sp macro="" textlink="">
      <xdr:nvSpPr>
        <xdr:cNvPr id="81" name="テキスト ボックス 80"/>
        <xdr:cNvSpPr txBox="1"/>
      </xdr:nvSpPr>
      <xdr:spPr>
        <a:xfrm>
          <a:off x="939800" y="65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125186</xdr:rowOff>
    </xdr:from>
    <xdr:to>
      <xdr:col>7</xdr:col>
      <xdr:colOff>66675</xdr:colOff>
      <xdr:row>37</xdr:row>
      <xdr:rowOff>55336</xdr:rowOff>
    </xdr:to>
    <xdr:sp macro="" textlink="">
      <xdr:nvSpPr>
        <xdr:cNvPr id="87" name="円/楕円 86"/>
        <xdr:cNvSpPr/>
      </xdr:nvSpPr>
      <xdr:spPr>
        <a:xfrm>
          <a:off x="4775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97263</xdr:rowOff>
    </xdr:from>
    <xdr:ext cx="762000" cy="259045"/>
    <xdr:sp macro="" textlink="">
      <xdr:nvSpPr>
        <xdr:cNvPr id="88" name="人件費該当値テキスト"/>
        <xdr:cNvSpPr txBox="1"/>
      </xdr:nvSpPr>
      <xdr:spPr>
        <a:xfrm>
          <a:off x="4914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32113</xdr:rowOff>
    </xdr:from>
    <xdr:to>
      <xdr:col>5</xdr:col>
      <xdr:colOff>600075</xdr:colOff>
      <xdr:row>37</xdr:row>
      <xdr:rowOff>133713</xdr:rowOff>
    </xdr:to>
    <xdr:sp macro="" textlink="">
      <xdr:nvSpPr>
        <xdr:cNvPr id="89" name="円/楕円 88"/>
        <xdr:cNvSpPr/>
      </xdr:nvSpPr>
      <xdr:spPr>
        <a:xfrm>
          <a:off x="3937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118490</xdr:rowOff>
    </xdr:from>
    <xdr:ext cx="736600" cy="259045"/>
    <xdr:sp macro="" textlink="">
      <xdr:nvSpPr>
        <xdr:cNvPr id="90" name="テキスト ボックス 89"/>
        <xdr:cNvSpPr txBox="1"/>
      </xdr:nvSpPr>
      <xdr:spPr>
        <a:xfrm>
          <a:off x="3606800" y="6462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66403</xdr:rowOff>
    </xdr:from>
    <xdr:to>
      <xdr:col>4</xdr:col>
      <xdr:colOff>396875</xdr:colOff>
      <xdr:row>36</xdr:row>
      <xdr:rowOff>168003</xdr:rowOff>
    </xdr:to>
    <xdr:sp macro="" textlink="">
      <xdr:nvSpPr>
        <xdr:cNvPr id="91" name="円/楕円 90"/>
        <xdr:cNvSpPr/>
      </xdr:nvSpPr>
      <xdr:spPr>
        <a:xfrm>
          <a:off x="3048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6730</xdr:rowOff>
    </xdr:from>
    <xdr:ext cx="762000" cy="259045"/>
    <xdr:sp macro="" textlink="">
      <xdr:nvSpPr>
        <xdr:cNvPr id="92" name="テキスト ボックス 91"/>
        <xdr:cNvSpPr txBox="1"/>
      </xdr:nvSpPr>
      <xdr:spPr>
        <a:xfrm>
          <a:off x="2717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125186</xdr:rowOff>
    </xdr:from>
    <xdr:to>
      <xdr:col>3</xdr:col>
      <xdr:colOff>193675</xdr:colOff>
      <xdr:row>37</xdr:row>
      <xdr:rowOff>55336</xdr:rowOff>
    </xdr:to>
    <xdr:sp macro="" textlink="">
      <xdr:nvSpPr>
        <xdr:cNvPr id="93" name="円/楕円 92"/>
        <xdr:cNvSpPr/>
      </xdr:nvSpPr>
      <xdr:spPr>
        <a:xfrm>
          <a:off x="2159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65513</xdr:rowOff>
    </xdr:from>
    <xdr:ext cx="762000" cy="259045"/>
    <xdr:sp macro="" textlink="">
      <xdr:nvSpPr>
        <xdr:cNvPr id="94" name="テキスト ボックス 93"/>
        <xdr:cNvSpPr txBox="1"/>
      </xdr:nvSpPr>
      <xdr:spPr>
        <a:xfrm>
          <a:off x="1828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32113</xdr:rowOff>
    </xdr:from>
    <xdr:to>
      <xdr:col>1</xdr:col>
      <xdr:colOff>676275</xdr:colOff>
      <xdr:row>37</xdr:row>
      <xdr:rowOff>133713</xdr:rowOff>
    </xdr:to>
    <xdr:sp macro="" textlink="">
      <xdr:nvSpPr>
        <xdr:cNvPr id="95" name="円/楕円 94"/>
        <xdr:cNvSpPr/>
      </xdr:nvSpPr>
      <xdr:spPr>
        <a:xfrm>
          <a:off x="1270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143890</xdr:rowOff>
    </xdr:from>
    <xdr:ext cx="762000" cy="259045"/>
    <xdr:sp macro="" textlink="">
      <xdr:nvSpPr>
        <xdr:cNvPr id="96" name="テキスト ボックス 95"/>
        <xdr:cNvSpPr txBox="1"/>
      </xdr:nvSpPr>
      <xdr:spPr>
        <a:xfrm>
          <a:off x="939800" y="614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物件費に係る経常収支比率は、類似団体平均より低い傾向が続いている。平成</a:t>
          </a:r>
          <a:r>
            <a:rPr kumimoji="1" lang="en-US" altLang="ja-JP" sz="1300">
              <a:latin typeface="ＭＳ Ｐゴシック"/>
            </a:rPr>
            <a:t>27</a:t>
          </a:r>
          <a:r>
            <a:rPr kumimoji="1" lang="ja-JP" altLang="en-US" sz="1300">
              <a:latin typeface="ＭＳ Ｐゴシック"/>
            </a:rPr>
            <a:t>年度も類似団体平均と比べて</a:t>
          </a:r>
          <a:r>
            <a:rPr kumimoji="1" lang="en-US" altLang="ja-JP" sz="1300">
              <a:latin typeface="ＭＳ Ｐゴシック"/>
            </a:rPr>
            <a:t>4.4</a:t>
          </a:r>
          <a:r>
            <a:rPr kumimoji="1" lang="ja-JP" altLang="en-US" sz="1300">
              <a:latin typeface="ＭＳ Ｐゴシック"/>
            </a:rPr>
            <a:t>ポイント低い</a:t>
          </a:r>
          <a:r>
            <a:rPr kumimoji="1" lang="en-US" altLang="ja-JP" sz="1300">
              <a:latin typeface="ＭＳ Ｐゴシック"/>
            </a:rPr>
            <a:t>10.8%</a:t>
          </a:r>
          <a:r>
            <a:rPr kumimoji="1" lang="ja-JP" altLang="en-US" sz="1300">
              <a:latin typeface="ＭＳ Ｐゴシック"/>
            </a:rPr>
            <a:t>となった。一件審査方式による予算編成により、物件費の抑制に努めている成果が表れている。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92710</xdr:rowOff>
    </xdr:from>
    <xdr:to>
      <xdr:col>24</xdr:col>
      <xdr:colOff>31750</xdr:colOff>
      <xdr:row>15</xdr:row>
      <xdr:rowOff>92710</xdr:rowOff>
    </xdr:to>
    <xdr:cxnSp macro="">
      <xdr:nvCxnSpPr>
        <xdr:cNvPr id="129" name="直線コネクタ 128"/>
        <xdr:cNvCxnSpPr/>
      </xdr:nvCxnSpPr>
      <xdr:spPr>
        <a:xfrm>
          <a:off x="15671800" y="2664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6367</xdr:rowOff>
    </xdr:from>
    <xdr:ext cx="762000" cy="259045"/>
    <xdr:sp macro="" textlink="">
      <xdr:nvSpPr>
        <xdr:cNvPr id="130"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16510</xdr:rowOff>
    </xdr:from>
    <xdr:to>
      <xdr:col>22</xdr:col>
      <xdr:colOff>565150</xdr:colOff>
      <xdr:row>15</xdr:row>
      <xdr:rowOff>92710</xdr:rowOff>
    </xdr:to>
    <xdr:cxnSp macro="">
      <xdr:nvCxnSpPr>
        <xdr:cNvPr id="132" name="直線コネクタ 131"/>
        <xdr:cNvCxnSpPr/>
      </xdr:nvCxnSpPr>
      <xdr:spPr>
        <a:xfrm>
          <a:off x="14782800" y="2588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137160</xdr:rowOff>
    </xdr:from>
    <xdr:to>
      <xdr:col>22</xdr:col>
      <xdr:colOff>615950</xdr:colOff>
      <xdr:row>17</xdr:row>
      <xdr:rowOff>67310</xdr:rowOff>
    </xdr:to>
    <xdr:sp macro="" textlink="">
      <xdr:nvSpPr>
        <xdr:cNvPr id="133" name="フローチャート : 判断 132"/>
        <xdr:cNvSpPr/>
      </xdr:nvSpPr>
      <xdr:spPr>
        <a:xfrm>
          <a:off x="15621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52087</xdr:rowOff>
    </xdr:from>
    <xdr:ext cx="736600" cy="259045"/>
    <xdr:sp macro="" textlink="">
      <xdr:nvSpPr>
        <xdr:cNvPr id="134" name="テキスト ボックス 133"/>
        <xdr:cNvSpPr txBox="1"/>
      </xdr:nvSpPr>
      <xdr:spPr>
        <a:xfrm>
          <a:off x="15290800" y="29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157480</xdr:rowOff>
    </xdr:from>
    <xdr:to>
      <xdr:col>21</xdr:col>
      <xdr:colOff>361950</xdr:colOff>
      <xdr:row>15</xdr:row>
      <xdr:rowOff>16510</xdr:rowOff>
    </xdr:to>
    <xdr:cxnSp macro="">
      <xdr:nvCxnSpPr>
        <xdr:cNvPr id="135" name="直線コネクタ 134"/>
        <xdr:cNvCxnSpPr/>
      </xdr:nvCxnSpPr>
      <xdr:spPr>
        <a:xfrm>
          <a:off x="13893800" y="2557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6" name="フローチャート : 判断 135"/>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7" name="テキスト ボックス 136"/>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149860</xdr:rowOff>
    </xdr:from>
    <xdr:to>
      <xdr:col>20</xdr:col>
      <xdr:colOff>158750</xdr:colOff>
      <xdr:row>14</xdr:row>
      <xdr:rowOff>157480</xdr:rowOff>
    </xdr:to>
    <xdr:cxnSp macro="">
      <xdr:nvCxnSpPr>
        <xdr:cNvPr id="138" name="直線コネクタ 137"/>
        <xdr:cNvCxnSpPr/>
      </xdr:nvCxnSpPr>
      <xdr:spPr>
        <a:xfrm>
          <a:off x="13004800" y="2550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60960</xdr:rowOff>
    </xdr:from>
    <xdr:to>
      <xdr:col>20</xdr:col>
      <xdr:colOff>209550</xdr:colOff>
      <xdr:row>16</xdr:row>
      <xdr:rowOff>162560</xdr:rowOff>
    </xdr:to>
    <xdr:sp macro="" textlink="">
      <xdr:nvSpPr>
        <xdr:cNvPr id="139" name="フローチャート : 判断 138"/>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147337</xdr:rowOff>
    </xdr:from>
    <xdr:ext cx="762000" cy="259045"/>
    <xdr:sp macro="" textlink="">
      <xdr:nvSpPr>
        <xdr:cNvPr id="140" name="テキスト ボックス 139"/>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41" name="フローチャート : 判断 140"/>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101617</xdr:rowOff>
    </xdr:from>
    <xdr:ext cx="762000" cy="259045"/>
    <xdr:sp macro="" textlink="">
      <xdr:nvSpPr>
        <xdr:cNvPr id="142" name="テキスト ボックス 141"/>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41910</xdr:rowOff>
    </xdr:from>
    <xdr:to>
      <xdr:col>24</xdr:col>
      <xdr:colOff>82550</xdr:colOff>
      <xdr:row>15</xdr:row>
      <xdr:rowOff>143510</xdr:rowOff>
    </xdr:to>
    <xdr:sp macro="" textlink="">
      <xdr:nvSpPr>
        <xdr:cNvPr id="148" name="円/楕円 147"/>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58437</xdr:rowOff>
    </xdr:from>
    <xdr:ext cx="762000" cy="259045"/>
    <xdr:sp macro="" textlink="">
      <xdr:nvSpPr>
        <xdr:cNvPr id="149"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50" name="円/楕円 149"/>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51" name="テキスト ボックス 150"/>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137160</xdr:rowOff>
    </xdr:from>
    <xdr:to>
      <xdr:col>21</xdr:col>
      <xdr:colOff>412750</xdr:colOff>
      <xdr:row>15</xdr:row>
      <xdr:rowOff>67310</xdr:rowOff>
    </xdr:to>
    <xdr:sp macro="" textlink="">
      <xdr:nvSpPr>
        <xdr:cNvPr id="152" name="円/楕円 151"/>
        <xdr:cNvSpPr/>
      </xdr:nvSpPr>
      <xdr:spPr>
        <a:xfrm>
          <a:off x="14732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77487</xdr:rowOff>
    </xdr:from>
    <xdr:ext cx="762000" cy="259045"/>
    <xdr:sp macro="" textlink="">
      <xdr:nvSpPr>
        <xdr:cNvPr id="153" name="テキスト ボックス 152"/>
        <xdr:cNvSpPr txBox="1"/>
      </xdr:nvSpPr>
      <xdr:spPr>
        <a:xfrm>
          <a:off x="14401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106680</xdr:rowOff>
    </xdr:from>
    <xdr:to>
      <xdr:col>20</xdr:col>
      <xdr:colOff>209550</xdr:colOff>
      <xdr:row>15</xdr:row>
      <xdr:rowOff>36830</xdr:rowOff>
    </xdr:to>
    <xdr:sp macro="" textlink="">
      <xdr:nvSpPr>
        <xdr:cNvPr id="154" name="円/楕円 153"/>
        <xdr:cNvSpPr/>
      </xdr:nvSpPr>
      <xdr:spPr>
        <a:xfrm>
          <a:off x="13843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47007</xdr:rowOff>
    </xdr:from>
    <xdr:ext cx="762000" cy="259045"/>
    <xdr:sp macro="" textlink="">
      <xdr:nvSpPr>
        <xdr:cNvPr id="155" name="テキスト ボックス 154"/>
        <xdr:cNvSpPr txBox="1"/>
      </xdr:nvSpPr>
      <xdr:spPr>
        <a:xfrm>
          <a:off x="13512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99060</xdr:rowOff>
    </xdr:from>
    <xdr:to>
      <xdr:col>19</xdr:col>
      <xdr:colOff>6350</xdr:colOff>
      <xdr:row>15</xdr:row>
      <xdr:rowOff>29210</xdr:rowOff>
    </xdr:to>
    <xdr:sp macro="" textlink="">
      <xdr:nvSpPr>
        <xdr:cNvPr id="156" name="円/楕円 155"/>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39387</xdr:rowOff>
    </xdr:from>
    <xdr:ext cx="762000" cy="259045"/>
    <xdr:sp macro="" textlink="">
      <xdr:nvSpPr>
        <xdr:cNvPr id="157" name="テキスト ボックス 156"/>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扶助費にかかる経常収支比率は前年度比較で</a:t>
          </a:r>
          <a:r>
            <a:rPr kumimoji="1" lang="en-US" altLang="ja-JP" sz="1300">
              <a:latin typeface="ＭＳ Ｐゴシック"/>
            </a:rPr>
            <a:t>0.1</a:t>
          </a:r>
          <a:r>
            <a:rPr kumimoji="1" lang="ja-JP" altLang="en-US" sz="1300">
              <a:latin typeface="ＭＳ Ｐゴシック"/>
            </a:rPr>
            <a:t>ポイント減となった。これは義援金の支給が落ち着いたことや、生活保護費の減が主な要因である。</a:t>
          </a:r>
        </a:p>
        <a:p>
          <a:r>
            <a:rPr kumimoji="1" lang="ja-JP" altLang="en-US" sz="1300">
              <a:latin typeface="ＭＳ Ｐゴシック"/>
            </a:rPr>
            <a:t>　今後は高齢化の進展等により、社会保障関係費の更なる上昇が見込まれる。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41275</xdr:rowOff>
    </xdr:from>
    <xdr:to>
      <xdr:col>7</xdr:col>
      <xdr:colOff>15875</xdr:colOff>
      <xdr:row>54</xdr:row>
      <xdr:rowOff>50800</xdr:rowOff>
    </xdr:to>
    <xdr:cxnSp macro="">
      <xdr:nvCxnSpPr>
        <xdr:cNvPr id="194" name="直線コネクタ 193"/>
        <xdr:cNvCxnSpPr/>
      </xdr:nvCxnSpPr>
      <xdr:spPr>
        <a:xfrm flipV="1">
          <a:off x="3987800" y="92995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165100</xdr:rowOff>
    </xdr:from>
    <xdr:to>
      <xdr:col>5</xdr:col>
      <xdr:colOff>549275</xdr:colOff>
      <xdr:row>54</xdr:row>
      <xdr:rowOff>50800</xdr:rowOff>
    </xdr:to>
    <xdr:cxnSp macro="">
      <xdr:nvCxnSpPr>
        <xdr:cNvPr id="197" name="直線コネクタ 196"/>
        <xdr:cNvCxnSpPr/>
      </xdr:nvCxnSpPr>
      <xdr:spPr>
        <a:xfrm>
          <a:off x="3098800" y="9251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38100</xdr:rowOff>
    </xdr:from>
    <xdr:to>
      <xdr:col>5</xdr:col>
      <xdr:colOff>600075</xdr:colOff>
      <xdr:row>55</xdr:row>
      <xdr:rowOff>139700</xdr:rowOff>
    </xdr:to>
    <xdr:sp macro="" textlink="">
      <xdr:nvSpPr>
        <xdr:cNvPr id="198" name="フローチャート : 判断 197"/>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124477</xdr:rowOff>
    </xdr:from>
    <xdr:ext cx="736600" cy="259045"/>
    <xdr:sp macro="" textlink="">
      <xdr:nvSpPr>
        <xdr:cNvPr id="199" name="テキスト ボックス 198"/>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165100</xdr:rowOff>
    </xdr:from>
    <xdr:to>
      <xdr:col>4</xdr:col>
      <xdr:colOff>346075</xdr:colOff>
      <xdr:row>54</xdr:row>
      <xdr:rowOff>22225</xdr:rowOff>
    </xdr:to>
    <xdr:cxnSp macro="">
      <xdr:nvCxnSpPr>
        <xdr:cNvPr id="200" name="直線コネクタ 199"/>
        <xdr:cNvCxnSpPr/>
      </xdr:nvCxnSpPr>
      <xdr:spPr>
        <a:xfrm flipV="1">
          <a:off x="2209800" y="92519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133350</xdr:rowOff>
    </xdr:from>
    <xdr:to>
      <xdr:col>4</xdr:col>
      <xdr:colOff>396875</xdr:colOff>
      <xdr:row>55</xdr:row>
      <xdr:rowOff>63500</xdr:rowOff>
    </xdr:to>
    <xdr:sp macro="" textlink="">
      <xdr:nvSpPr>
        <xdr:cNvPr id="201" name="フローチャート : 判断 200"/>
        <xdr:cNvSpPr/>
      </xdr:nvSpPr>
      <xdr:spPr>
        <a:xfrm>
          <a:off x="3048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48277</xdr:rowOff>
    </xdr:from>
    <xdr:ext cx="762000" cy="259045"/>
    <xdr:sp macro="" textlink="">
      <xdr:nvSpPr>
        <xdr:cNvPr id="202" name="テキスト ボックス 201"/>
        <xdr:cNvSpPr txBox="1"/>
      </xdr:nvSpPr>
      <xdr:spPr>
        <a:xfrm>
          <a:off x="2717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22225</xdr:rowOff>
    </xdr:from>
    <xdr:to>
      <xdr:col>3</xdr:col>
      <xdr:colOff>142875</xdr:colOff>
      <xdr:row>54</xdr:row>
      <xdr:rowOff>79375</xdr:rowOff>
    </xdr:to>
    <xdr:cxnSp macro="">
      <xdr:nvCxnSpPr>
        <xdr:cNvPr id="203" name="直線コネクタ 202"/>
        <xdr:cNvCxnSpPr/>
      </xdr:nvCxnSpPr>
      <xdr:spPr>
        <a:xfrm flipV="1">
          <a:off x="1320800" y="92805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123825</xdr:rowOff>
    </xdr:from>
    <xdr:to>
      <xdr:col>3</xdr:col>
      <xdr:colOff>193675</xdr:colOff>
      <xdr:row>55</xdr:row>
      <xdr:rowOff>53975</xdr:rowOff>
    </xdr:to>
    <xdr:sp macro="" textlink="">
      <xdr:nvSpPr>
        <xdr:cNvPr id="204" name="フローチャート : 判断 203"/>
        <xdr:cNvSpPr/>
      </xdr:nvSpPr>
      <xdr:spPr>
        <a:xfrm>
          <a:off x="2159000" y="938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38752</xdr:rowOff>
    </xdr:from>
    <xdr:ext cx="762000" cy="259045"/>
    <xdr:sp macro="" textlink="">
      <xdr:nvSpPr>
        <xdr:cNvPr id="205" name="テキスト ボックス 204"/>
        <xdr:cNvSpPr txBox="1"/>
      </xdr:nvSpPr>
      <xdr:spPr>
        <a:xfrm>
          <a:off x="1828800" y="946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104775</xdr:rowOff>
    </xdr:from>
    <xdr:to>
      <xdr:col>1</xdr:col>
      <xdr:colOff>676275</xdr:colOff>
      <xdr:row>55</xdr:row>
      <xdr:rowOff>34925</xdr:rowOff>
    </xdr:to>
    <xdr:sp macro="" textlink="">
      <xdr:nvSpPr>
        <xdr:cNvPr id="206" name="フローチャート : 判断 205"/>
        <xdr:cNvSpPr/>
      </xdr:nvSpPr>
      <xdr:spPr>
        <a:xfrm>
          <a:off x="1270000" y="936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19702</xdr:rowOff>
    </xdr:from>
    <xdr:ext cx="762000" cy="259045"/>
    <xdr:sp macro="" textlink="">
      <xdr:nvSpPr>
        <xdr:cNvPr id="207" name="テキスト ボックス 206"/>
        <xdr:cNvSpPr txBox="1"/>
      </xdr:nvSpPr>
      <xdr:spPr>
        <a:xfrm>
          <a:off x="939800" y="944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161925</xdr:rowOff>
    </xdr:from>
    <xdr:to>
      <xdr:col>7</xdr:col>
      <xdr:colOff>66675</xdr:colOff>
      <xdr:row>54</xdr:row>
      <xdr:rowOff>92075</xdr:rowOff>
    </xdr:to>
    <xdr:sp macro="" textlink="">
      <xdr:nvSpPr>
        <xdr:cNvPr id="213" name="円/楕円 212"/>
        <xdr:cNvSpPr/>
      </xdr:nvSpPr>
      <xdr:spPr>
        <a:xfrm>
          <a:off x="47752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7002</xdr:rowOff>
    </xdr:from>
    <xdr:ext cx="762000" cy="259045"/>
    <xdr:sp macro="" textlink="">
      <xdr:nvSpPr>
        <xdr:cNvPr id="214" name="扶助費該当値テキスト"/>
        <xdr:cNvSpPr txBox="1"/>
      </xdr:nvSpPr>
      <xdr:spPr>
        <a:xfrm>
          <a:off x="4914900" y="909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15" name="円/楕円 214"/>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16" name="テキスト ボックス 215"/>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114300</xdr:rowOff>
    </xdr:from>
    <xdr:to>
      <xdr:col>4</xdr:col>
      <xdr:colOff>396875</xdr:colOff>
      <xdr:row>54</xdr:row>
      <xdr:rowOff>44450</xdr:rowOff>
    </xdr:to>
    <xdr:sp macro="" textlink="">
      <xdr:nvSpPr>
        <xdr:cNvPr id="217" name="円/楕円 216"/>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54627</xdr:rowOff>
    </xdr:from>
    <xdr:ext cx="762000" cy="259045"/>
    <xdr:sp macro="" textlink="">
      <xdr:nvSpPr>
        <xdr:cNvPr id="218" name="テキスト ボックス 217"/>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142875</xdr:rowOff>
    </xdr:from>
    <xdr:to>
      <xdr:col>3</xdr:col>
      <xdr:colOff>193675</xdr:colOff>
      <xdr:row>54</xdr:row>
      <xdr:rowOff>73025</xdr:rowOff>
    </xdr:to>
    <xdr:sp macro="" textlink="">
      <xdr:nvSpPr>
        <xdr:cNvPr id="219" name="円/楕円 218"/>
        <xdr:cNvSpPr/>
      </xdr:nvSpPr>
      <xdr:spPr>
        <a:xfrm>
          <a:off x="2159000" y="922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83202</xdr:rowOff>
    </xdr:from>
    <xdr:ext cx="762000" cy="259045"/>
    <xdr:sp macro="" textlink="">
      <xdr:nvSpPr>
        <xdr:cNvPr id="220" name="テキスト ボックス 219"/>
        <xdr:cNvSpPr txBox="1"/>
      </xdr:nvSpPr>
      <xdr:spPr>
        <a:xfrm>
          <a:off x="1828800" y="899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28575</xdr:rowOff>
    </xdr:from>
    <xdr:to>
      <xdr:col>1</xdr:col>
      <xdr:colOff>676275</xdr:colOff>
      <xdr:row>54</xdr:row>
      <xdr:rowOff>130175</xdr:rowOff>
    </xdr:to>
    <xdr:sp macro="" textlink="">
      <xdr:nvSpPr>
        <xdr:cNvPr id="221" name="円/楕円 220"/>
        <xdr:cNvSpPr/>
      </xdr:nvSpPr>
      <xdr:spPr>
        <a:xfrm>
          <a:off x="1270000" y="92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140352</xdr:rowOff>
    </xdr:from>
    <xdr:ext cx="762000" cy="259045"/>
    <xdr:sp macro="" textlink="">
      <xdr:nvSpPr>
        <xdr:cNvPr id="222" name="テキスト ボックス 221"/>
        <xdr:cNvSpPr txBox="1"/>
      </xdr:nvSpPr>
      <xdr:spPr>
        <a:xfrm>
          <a:off x="939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その他に係る経常収支比率は、類似団体平均より大幅な増加で推移しており、平成</a:t>
          </a:r>
          <a:r>
            <a:rPr kumimoji="1" lang="en-US" altLang="ja-JP" sz="1300">
              <a:latin typeface="ＭＳ Ｐゴシック"/>
            </a:rPr>
            <a:t>27</a:t>
          </a:r>
          <a:r>
            <a:rPr kumimoji="1" lang="ja-JP" altLang="en-US" sz="1300">
              <a:latin typeface="ＭＳ Ｐゴシック"/>
            </a:rPr>
            <a:t>年度も類似団体平均と比べて</a:t>
          </a:r>
          <a:r>
            <a:rPr kumimoji="1" lang="en-US" altLang="ja-JP" sz="1300">
              <a:latin typeface="ＭＳ Ｐゴシック"/>
            </a:rPr>
            <a:t>10.6</a:t>
          </a:r>
          <a:r>
            <a:rPr kumimoji="1" lang="ja-JP" altLang="en-US" sz="1300">
              <a:latin typeface="ＭＳ Ｐゴシック"/>
            </a:rPr>
            <a:t>ポイント高い</a:t>
          </a:r>
          <a:r>
            <a:rPr kumimoji="1" lang="en-US" altLang="ja-JP" sz="1300">
              <a:latin typeface="ＭＳ Ｐゴシック"/>
            </a:rPr>
            <a:t>24.9%</a:t>
          </a:r>
          <a:r>
            <a:rPr kumimoji="1" lang="ja-JP" altLang="en-US" sz="1300">
              <a:latin typeface="ＭＳ Ｐゴシック"/>
            </a:rPr>
            <a:t>となった。その他に含まれる経費は、維持補修費と繰出金である。</a:t>
          </a:r>
        </a:p>
        <a:p>
          <a:r>
            <a:rPr kumimoji="1" lang="ja-JP" altLang="en-US" sz="1300">
              <a:latin typeface="ＭＳ Ｐゴシック"/>
            </a:rPr>
            <a:t>　本市の場合は、社会保障関係の特別会計のほか、交通会計や市場会計など独自の会計が多いこと、さらに、各会計への繰出金が年々増加していることが増要因としてあげられる。</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107950</xdr:rowOff>
    </xdr:from>
    <xdr:to>
      <xdr:col>24</xdr:col>
      <xdr:colOff>31750</xdr:colOff>
      <xdr:row>61</xdr:row>
      <xdr:rowOff>138430</xdr:rowOff>
    </xdr:to>
    <xdr:cxnSp macro="">
      <xdr:nvCxnSpPr>
        <xdr:cNvPr id="255" name="直線コネクタ 254"/>
        <xdr:cNvCxnSpPr/>
      </xdr:nvCxnSpPr>
      <xdr:spPr>
        <a:xfrm>
          <a:off x="15671800" y="10566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6"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85090</xdr:rowOff>
    </xdr:from>
    <xdr:to>
      <xdr:col>22</xdr:col>
      <xdr:colOff>565150</xdr:colOff>
      <xdr:row>61</xdr:row>
      <xdr:rowOff>107950</xdr:rowOff>
    </xdr:to>
    <xdr:cxnSp macro="">
      <xdr:nvCxnSpPr>
        <xdr:cNvPr id="258" name="直線コネクタ 257"/>
        <xdr:cNvCxnSpPr/>
      </xdr:nvCxnSpPr>
      <xdr:spPr>
        <a:xfrm>
          <a:off x="14782800" y="1054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59" name="フローチャート : 判断 258"/>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168927</xdr:rowOff>
    </xdr:from>
    <xdr:ext cx="736600" cy="259045"/>
    <xdr:sp macro="" textlink="">
      <xdr:nvSpPr>
        <xdr:cNvPr id="260" name="テキスト ボックス 259"/>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20</xdr:col>
      <xdr:colOff>158750</xdr:colOff>
      <xdr:row>61</xdr:row>
      <xdr:rowOff>77470</xdr:rowOff>
    </xdr:from>
    <xdr:to>
      <xdr:col>21</xdr:col>
      <xdr:colOff>361950</xdr:colOff>
      <xdr:row>61</xdr:row>
      <xdr:rowOff>85090</xdr:rowOff>
    </xdr:to>
    <xdr:cxnSp macro="">
      <xdr:nvCxnSpPr>
        <xdr:cNvPr id="261" name="直線コネクタ 260"/>
        <xdr:cNvCxnSpPr/>
      </xdr:nvCxnSpPr>
      <xdr:spPr>
        <a:xfrm>
          <a:off x="13893800" y="10535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19050</xdr:rowOff>
    </xdr:from>
    <xdr:to>
      <xdr:col>21</xdr:col>
      <xdr:colOff>412750</xdr:colOff>
      <xdr:row>57</xdr:row>
      <xdr:rowOff>120650</xdr:rowOff>
    </xdr:to>
    <xdr:sp macro="" textlink="">
      <xdr:nvSpPr>
        <xdr:cNvPr id="262" name="フローチャート : 判断 261"/>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130827</xdr:rowOff>
    </xdr:from>
    <xdr:ext cx="762000" cy="259045"/>
    <xdr:sp macro="" textlink="">
      <xdr:nvSpPr>
        <xdr:cNvPr id="263" name="テキスト ボックス 262"/>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61</xdr:row>
      <xdr:rowOff>77470</xdr:rowOff>
    </xdr:from>
    <xdr:to>
      <xdr:col>20</xdr:col>
      <xdr:colOff>158750</xdr:colOff>
      <xdr:row>61</xdr:row>
      <xdr:rowOff>77470</xdr:rowOff>
    </xdr:to>
    <xdr:cxnSp macro="">
      <xdr:nvCxnSpPr>
        <xdr:cNvPr id="264" name="直線コネクタ 263"/>
        <xdr:cNvCxnSpPr/>
      </xdr:nvCxnSpPr>
      <xdr:spPr>
        <a:xfrm>
          <a:off x="13004800" y="10535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5" name="フローチャート : 判断 264"/>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66" name="テキスト ボックス 265"/>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7" name="フローチャート : 判断 266"/>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68" name="テキスト ボックス 267"/>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61</xdr:row>
      <xdr:rowOff>87630</xdr:rowOff>
    </xdr:from>
    <xdr:to>
      <xdr:col>24</xdr:col>
      <xdr:colOff>82550</xdr:colOff>
      <xdr:row>62</xdr:row>
      <xdr:rowOff>17780</xdr:rowOff>
    </xdr:to>
    <xdr:sp macro="" textlink="">
      <xdr:nvSpPr>
        <xdr:cNvPr id="274" name="円/楕円 273"/>
        <xdr:cNvSpPr/>
      </xdr:nvSpPr>
      <xdr:spPr>
        <a:xfrm>
          <a:off x="16459200" y="105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167657</xdr:rowOff>
    </xdr:from>
    <xdr:ext cx="762000" cy="259045"/>
    <xdr:sp macro="" textlink="">
      <xdr:nvSpPr>
        <xdr:cNvPr id="275" name="その他該当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57150</xdr:rowOff>
    </xdr:from>
    <xdr:to>
      <xdr:col>22</xdr:col>
      <xdr:colOff>615950</xdr:colOff>
      <xdr:row>61</xdr:row>
      <xdr:rowOff>158750</xdr:rowOff>
    </xdr:to>
    <xdr:sp macro="" textlink="">
      <xdr:nvSpPr>
        <xdr:cNvPr id="276" name="円/楕円 275"/>
        <xdr:cNvSpPr/>
      </xdr:nvSpPr>
      <xdr:spPr>
        <a:xfrm>
          <a:off x="15621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143527</xdr:rowOff>
    </xdr:from>
    <xdr:ext cx="736600" cy="259045"/>
    <xdr:sp macro="" textlink="">
      <xdr:nvSpPr>
        <xdr:cNvPr id="277" name="テキスト ボックス 276"/>
        <xdr:cNvSpPr txBox="1"/>
      </xdr:nvSpPr>
      <xdr:spPr>
        <a:xfrm>
          <a:off x="15290800" y="1060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34290</xdr:rowOff>
    </xdr:from>
    <xdr:to>
      <xdr:col>21</xdr:col>
      <xdr:colOff>412750</xdr:colOff>
      <xdr:row>61</xdr:row>
      <xdr:rowOff>135890</xdr:rowOff>
    </xdr:to>
    <xdr:sp macro="" textlink="">
      <xdr:nvSpPr>
        <xdr:cNvPr id="278" name="円/楕円 277"/>
        <xdr:cNvSpPr/>
      </xdr:nvSpPr>
      <xdr:spPr>
        <a:xfrm>
          <a:off x="147320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120667</xdr:rowOff>
    </xdr:from>
    <xdr:ext cx="762000" cy="259045"/>
    <xdr:sp macro="" textlink="">
      <xdr:nvSpPr>
        <xdr:cNvPr id="279" name="テキスト ボックス 278"/>
        <xdr:cNvSpPr txBox="1"/>
      </xdr:nvSpPr>
      <xdr:spPr>
        <a:xfrm>
          <a:off x="14401800" y="1057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20</xdr:col>
      <xdr:colOff>107950</xdr:colOff>
      <xdr:row>61</xdr:row>
      <xdr:rowOff>26670</xdr:rowOff>
    </xdr:from>
    <xdr:to>
      <xdr:col>20</xdr:col>
      <xdr:colOff>209550</xdr:colOff>
      <xdr:row>61</xdr:row>
      <xdr:rowOff>128270</xdr:rowOff>
    </xdr:to>
    <xdr:sp macro="" textlink="">
      <xdr:nvSpPr>
        <xdr:cNvPr id="280" name="円/楕円 279"/>
        <xdr:cNvSpPr/>
      </xdr:nvSpPr>
      <xdr:spPr>
        <a:xfrm>
          <a:off x="13843000" y="1048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113047</xdr:rowOff>
    </xdr:from>
    <xdr:ext cx="762000" cy="259045"/>
    <xdr:sp macro="" textlink="">
      <xdr:nvSpPr>
        <xdr:cNvPr id="281" name="テキスト ボックス 280"/>
        <xdr:cNvSpPr txBox="1"/>
      </xdr:nvSpPr>
      <xdr:spPr>
        <a:xfrm>
          <a:off x="135128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590550</xdr:colOff>
      <xdr:row>61</xdr:row>
      <xdr:rowOff>26670</xdr:rowOff>
    </xdr:from>
    <xdr:to>
      <xdr:col>19</xdr:col>
      <xdr:colOff>6350</xdr:colOff>
      <xdr:row>61</xdr:row>
      <xdr:rowOff>128270</xdr:rowOff>
    </xdr:to>
    <xdr:sp macro="" textlink="">
      <xdr:nvSpPr>
        <xdr:cNvPr id="282" name="円/楕円 281"/>
        <xdr:cNvSpPr/>
      </xdr:nvSpPr>
      <xdr:spPr>
        <a:xfrm>
          <a:off x="12954000" y="1048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113047</xdr:rowOff>
    </xdr:from>
    <xdr:ext cx="762000" cy="259045"/>
    <xdr:sp macro="" textlink="">
      <xdr:nvSpPr>
        <xdr:cNvPr id="283" name="テキスト ボックス 282"/>
        <xdr:cNvSpPr txBox="1"/>
      </xdr:nvSpPr>
      <xdr:spPr>
        <a:xfrm>
          <a:off x="126238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補助費等に係る経常収支比率は、類似団体平均より低い傾向が続いており、平成</a:t>
          </a:r>
          <a:r>
            <a:rPr kumimoji="1" lang="en-US" altLang="ja-JP" sz="1300">
              <a:latin typeface="ＭＳ Ｐゴシック"/>
            </a:rPr>
            <a:t>27</a:t>
          </a:r>
          <a:r>
            <a:rPr kumimoji="1" lang="ja-JP" altLang="en-US" sz="1300">
              <a:latin typeface="ＭＳ Ｐゴシック"/>
            </a:rPr>
            <a:t>年度も類似団体平均と比べて</a:t>
          </a:r>
          <a:r>
            <a:rPr kumimoji="1" lang="en-US" altLang="ja-JP" sz="1300">
              <a:latin typeface="ＭＳ Ｐゴシック"/>
            </a:rPr>
            <a:t>2.9</a:t>
          </a:r>
          <a:r>
            <a:rPr kumimoji="1" lang="ja-JP" altLang="en-US" sz="1300">
              <a:latin typeface="ＭＳ Ｐゴシック"/>
            </a:rPr>
            <a:t>ポイント低い</a:t>
          </a:r>
          <a:r>
            <a:rPr kumimoji="1" lang="en-US" altLang="ja-JP" sz="1300">
              <a:latin typeface="ＭＳ Ｐゴシック"/>
            </a:rPr>
            <a:t>8.3%</a:t>
          </a:r>
          <a:r>
            <a:rPr kumimoji="1" lang="ja-JP" altLang="en-US" sz="1300">
              <a:latin typeface="ＭＳ Ｐゴシック"/>
            </a:rPr>
            <a:t>となった。一件審査方式による予算編成により、補助費等の抑制に努めている成果が表れている。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106426</xdr:rowOff>
    </xdr:from>
    <xdr:to>
      <xdr:col>24</xdr:col>
      <xdr:colOff>31750</xdr:colOff>
      <xdr:row>35</xdr:row>
      <xdr:rowOff>115570</xdr:rowOff>
    </xdr:to>
    <xdr:cxnSp macro="">
      <xdr:nvCxnSpPr>
        <xdr:cNvPr id="313" name="直線コネクタ 312"/>
        <xdr:cNvCxnSpPr/>
      </xdr:nvCxnSpPr>
      <xdr:spPr>
        <a:xfrm flipV="1">
          <a:off x="15671800" y="61071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160291</xdr:rowOff>
    </xdr:from>
    <xdr:ext cx="762000" cy="259045"/>
    <xdr:sp macro="" textlink="">
      <xdr:nvSpPr>
        <xdr:cNvPr id="314" name="補助費等平均値テキスト"/>
        <xdr:cNvSpPr txBox="1"/>
      </xdr:nvSpPr>
      <xdr:spPr>
        <a:xfrm>
          <a:off x="16598900" y="61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115570</xdr:rowOff>
    </xdr:from>
    <xdr:to>
      <xdr:col>22</xdr:col>
      <xdr:colOff>565150</xdr:colOff>
      <xdr:row>35</xdr:row>
      <xdr:rowOff>129286</xdr:rowOff>
    </xdr:to>
    <xdr:cxnSp macro="">
      <xdr:nvCxnSpPr>
        <xdr:cNvPr id="316" name="直線コネクタ 315"/>
        <xdr:cNvCxnSpPr/>
      </xdr:nvCxnSpPr>
      <xdr:spPr>
        <a:xfrm flipV="1">
          <a:off x="14782800" y="6116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44196</xdr:rowOff>
    </xdr:from>
    <xdr:to>
      <xdr:col>22</xdr:col>
      <xdr:colOff>615950</xdr:colOff>
      <xdr:row>36</xdr:row>
      <xdr:rowOff>145796</xdr:rowOff>
    </xdr:to>
    <xdr:sp macro="" textlink="">
      <xdr:nvSpPr>
        <xdr:cNvPr id="317" name="フローチャート : 判断 316"/>
        <xdr:cNvSpPr/>
      </xdr:nvSpPr>
      <xdr:spPr>
        <a:xfrm>
          <a:off x="15621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130573</xdr:rowOff>
    </xdr:from>
    <xdr:ext cx="736600" cy="259045"/>
    <xdr:sp macro="" textlink="">
      <xdr:nvSpPr>
        <xdr:cNvPr id="318" name="テキスト ボックス 317"/>
        <xdr:cNvSpPr txBox="1"/>
      </xdr:nvSpPr>
      <xdr:spPr>
        <a:xfrm>
          <a:off x="15290800" y="6302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129286</xdr:rowOff>
    </xdr:from>
    <xdr:to>
      <xdr:col>21</xdr:col>
      <xdr:colOff>361950</xdr:colOff>
      <xdr:row>35</xdr:row>
      <xdr:rowOff>152146</xdr:rowOff>
    </xdr:to>
    <xdr:cxnSp macro="">
      <xdr:nvCxnSpPr>
        <xdr:cNvPr id="319" name="直線コネクタ 318"/>
        <xdr:cNvCxnSpPr/>
      </xdr:nvCxnSpPr>
      <xdr:spPr>
        <a:xfrm flipV="1">
          <a:off x="13893800" y="61300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156210</xdr:rowOff>
    </xdr:from>
    <xdr:to>
      <xdr:col>21</xdr:col>
      <xdr:colOff>412750</xdr:colOff>
      <xdr:row>36</xdr:row>
      <xdr:rowOff>86360</xdr:rowOff>
    </xdr:to>
    <xdr:sp macro="" textlink="">
      <xdr:nvSpPr>
        <xdr:cNvPr id="320" name="フローチャート : 判断 319"/>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71137</xdr:rowOff>
    </xdr:from>
    <xdr:ext cx="762000" cy="259045"/>
    <xdr:sp macro="" textlink="">
      <xdr:nvSpPr>
        <xdr:cNvPr id="321" name="テキスト ボックス 320"/>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152146</xdr:rowOff>
    </xdr:from>
    <xdr:to>
      <xdr:col>20</xdr:col>
      <xdr:colOff>158750</xdr:colOff>
      <xdr:row>35</xdr:row>
      <xdr:rowOff>161290</xdr:rowOff>
    </xdr:to>
    <xdr:cxnSp macro="">
      <xdr:nvCxnSpPr>
        <xdr:cNvPr id="322" name="直線コネクタ 321"/>
        <xdr:cNvCxnSpPr/>
      </xdr:nvCxnSpPr>
      <xdr:spPr>
        <a:xfrm flipV="1">
          <a:off x="13004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165354</xdr:rowOff>
    </xdr:from>
    <xdr:to>
      <xdr:col>20</xdr:col>
      <xdr:colOff>209550</xdr:colOff>
      <xdr:row>36</xdr:row>
      <xdr:rowOff>95504</xdr:rowOff>
    </xdr:to>
    <xdr:sp macro="" textlink="">
      <xdr:nvSpPr>
        <xdr:cNvPr id="323" name="フローチャート : 判断 322"/>
        <xdr:cNvSpPr/>
      </xdr:nvSpPr>
      <xdr:spPr>
        <a:xfrm>
          <a:off x="13843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80281</xdr:rowOff>
    </xdr:from>
    <xdr:ext cx="762000" cy="259045"/>
    <xdr:sp macro="" textlink="">
      <xdr:nvSpPr>
        <xdr:cNvPr id="324" name="テキスト ボックス 323"/>
        <xdr:cNvSpPr txBox="1"/>
      </xdr:nvSpPr>
      <xdr:spPr>
        <a:xfrm>
          <a:off x="13512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25" name="フローチャート : 判断 324"/>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26" name="テキスト ボックス 325"/>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55626</xdr:rowOff>
    </xdr:from>
    <xdr:to>
      <xdr:col>24</xdr:col>
      <xdr:colOff>82550</xdr:colOff>
      <xdr:row>35</xdr:row>
      <xdr:rowOff>157226</xdr:rowOff>
    </xdr:to>
    <xdr:sp macro="" textlink="">
      <xdr:nvSpPr>
        <xdr:cNvPr id="332" name="円/楕円 331"/>
        <xdr:cNvSpPr/>
      </xdr:nvSpPr>
      <xdr:spPr>
        <a:xfrm>
          <a:off x="16459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72153</xdr:rowOff>
    </xdr:from>
    <xdr:ext cx="762000" cy="259045"/>
    <xdr:sp macro="" textlink="">
      <xdr:nvSpPr>
        <xdr:cNvPr id="333" name="補助費等該当値テキスト"/>
        <xdr:cNvSpPr txBox="1"/>
      </xdr:nvSpPr>
      <xdr:spPr>
        <a:xfrm>
          <a:off x="16598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64770</xdr:rowOff>
    </xdr:from>
    <xdr:to>
      <xdr:col>22</xdr:col>
      <xdr:colOff>615950</xdr:colOff>
      <xdr:row>35</xdr:row>
      <xdr:rowOff>166370</xdr:rowOff>
    </xdr:to>
    <xdr:sp macro="" textlink="">
      <xdr:nvSpPr>
        <xdr:cNvPr id="334" name="円/楕円 333"/>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5097</xdr:rowOff>
    </xdr:from>
    <xdr:ext cx="736600" cy="259045"/>
    <xdr:sp macro="" textlink="">
      <xdr:nvSpPr>
        <xdr:cNvPr id="335" name="テキスト ボックス 334"/>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78486</xdr:rowOff>
    </xdr:from>
    <xdr:to>
      <xdr:col>21</xdr:col>
      <xdr:colOff>412750</xdr:colOff>
      <xdr:row>36</xdr:row>
      <xdr:rowOff>8636</xdr:rowOff>
    </xdr:to>
    <xdr:sp macro="" textlink="">
      <xdr:nvSpPr>
        <xdr:cNvPr id="336" name="円/楕円 335"/>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18813</xdr:rowOff>
    </xdr:from>
    <xdr:ext cx="762000" cy="259045"/>
    <xdr:sp macro="" textlink="">
      <xdr:nvSpPr>
        <xdr:cNvPr id="337" name="テキスト ボックス 336"/>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101346</xdr:rowOff>
    </xdr:from>
    <xdr:to>
      <xdr:col>20</xdr:col>
      <xdr:colOff>209550</xdr:colOff>
      <xdr:row>36</xdr:row>
      <xdr:rowOff>31496</xdr:rowOff>
    </xdr:to>
    <xdr:sp macro="" textlink="">
      <xdr:nvSpPr>
        <xdr:cNvPr id="338" name="円/楕円 337"/>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41673</xdr:rowOff>
    </xdr:from>
    <xdr:ext cx="762000" cy="259045"/>
    <xdr:sp macro="" textlink="">
      <xdr:nvSpPr>
        <xdr:cNvPr id="339" name="テキスト ボックス 338"/>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40" name="円/楕円 339"/>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41" name="テキスト ボックス 340"/>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公債費は過去の地方債の発行抑制により改善傾向ではあるが、依然として類似団体平均を上回っている。</a:t>
          </a:r>
        </a:p>
        <a:p>
          <a:r>
            <a:rPr kumimoji="1" lang="ja-JP" altLang="en-US" sz="1300">
              <a:latin typeface="ＭＳ Ｐゴシック"/>
            </a:rPr>
            <a:t>　公債費の増大は財政構造の弾力性を失わせることから、今後も、普通建設事業費等の抑制に努めながら、公債費の縮減を図っていく。</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44704</xdr:rowOff>
    </xdr:from>
    <xdr:to>
      <xdr:col>7</xdr:col>
      <xdr:colOff>15875</xdr:colOff>
      <xdr:row>78</xdr:row>
      <xdr:rowOff>76708</xdr:rowOff>
    </xdr:to>
    <xdr:cxnSp macro="">
      <xdr:nvCxnSpPr>
        <xdr:cNvPr id="371" name="直線コネクタ 370"/>
        <xdr:cNvCxnSpPr/>
      </xdr:nvCxnSpPr>
      <xdr:spPr>
        <a:xfrm flipV="1">
          <a:off x="3987800" y="134178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44721</xdr:rowOff>
    </xdr:from>
    <xdr:ext cx="762000" cy="259045"/>
    <xdr:sp macro="" textlink="">
      <xdr:nvSpPr>
        <xdr:cNvPr id="372"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76708</xdr:rowOff>
    </xdr:from>
    <xdr:to>
      <xdr:col>5</xdr:col>
      <xdr:colOff>549275</xdr:colOff>
      <xdr:row>78</xdr:row>
      <xdr:rowOff>85852</xdr:rowOff>
    </xdr:to>
    <xdr:cxnSp macro="">
      <xdr:nvCxnSpPr>
        <xdr:cNvPr id="374" name="直線コネクタ 373"/>
        <xdr:cNvCxnSpPr/>
      </xdr:nvCxnSpPr>
      <xdr:spPr>
        <a:xfrm flipV="1">
          <a:off x="3098800" y="134498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5" name="フローチャート : 判断 374"/>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6" name="テキスト ボックス 375"/>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85852</xdr:rowOff>
    </xdr:from>
    <xdr:to>
      <xdr:col>4</xdr:col>
      <xdr:colOff>346075</xdr:colOff>
      <xdr:row>78</xdr:row>
      <xdr:rowOff>122428</xdr:rowOff>
    </xdr:to>
    <xdr:cxnSp macro="">
      <xdr:nvCxnSpPr>
        <xdr:cNvPr id="377" name="直線コネクタ 376"/>
        <xdr:cNvCxnSpPr/>
      </xdr:nvCxnSpPr>
      <xdr:spPr>
        <a:xfrm flipV="1">
          <a:off x="2209800" y="134589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8" name="フローチャート : 判断 377"/>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9" name="テキスト ボックス 378"/>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122428</xdr:rowOff>
    </xdr:from>
    <xdr:to>
      <xdr:col>3</xdr:col>
      <xdr:colOff>142875</xdr:colOff>
      <xdr:row>79</xdr:row>
      <xdr:rowOff>33274</xdr:rowOff>
    </xdr:to>
    <xdr:cxnSp macro="">
      <xdr:nvCxnSpPr>
        <xdr:cNvPr id="380" name="直線コネクタ 379"/>
        <xdr:cNvCxnSpPr/>
      </xdr:nvCxnSpPr>
      <xdr:spPr>
        <a:xfrm flipV="1">
          <a:off x="1320800" y="134955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169926</xdr:rowOff>
    </xdr:from>
    <xdr:to>
      <xdr:col>3</xdr:col>
      <xdr:colOff>193675</xdr:colOff>
      <xdr:row>78</xdr:row>
      <xdr:rowOff>100076</xdr:rowOff>
    </xdr:to>
    <xdr:sp macro="" textlink="">
      <xdr:nvSpPr>
        <xdr:cNvPr id="381" name="フローチャート : 判断 380"/>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110253</xdr:rowOff>
    </xdr:from>
    <xdr:ext cx="762000" cy="259045"/>
    <xdr:sp macro="" textlink="">
      <xdr:nvSpPr>
        <xdr:cNvPr id="382" name="テキスト ボックス 381"/>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83" name="フローチャート : 判断 382"/>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133114</xdr:rowOff>
    </xdr:from>
    <xdr:ext cx="762000" cy="259045"/>
    <xdr:sp macro="" textlink="">
      <xdr:nvSpPr>
        <xdr:cNvPr id="384" name="テキスト ボックス 383"/>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165354</xdr:rowOff>
    </xdr:from>
    <xdr:to>
      <xdr:col>7</xdr:col>
      <xdr:colOff>66675</xdr:colOff>
      <xdr:row>78</xdr:row>
      <xdr:rowOff>95504</xdr:rowOff>
    </xdr:to>
    <xdr:sp macro="" textlink="">
      <xdr:nvSpPr>
        <xdr:cNvPr id="390" name="円/楕円 389"/>
        <xdr:cNvSpPr/>
      </xdr:nvSpPr>
      <xdr:spPr>
        <a:xfrm>
          <a:off x="4775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137431</xdr:rowOff>
    </xdr:from>
    <xdr:ext cx="762000" cy="259045"/>
    <xdr:sp macro="" textlink="">
      <xdr:nvSpPr>
        <xdr:cNvPr id="391" name="公債費該当値テキスト"/>
        <xdr:cNvSpPr txBox="1"/>
      </xdr:nvSpPr>
      <xdr:spPr>
        <a:xfrm>
          <a:off x="4914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25908</xdr:rowOff>
    </xdr:from>
    <xdr:to>
      <xdr:col>5</xdr:col>
      <xdr:colOff>600075</xdr:colOff>
      <xdr:row>78</xdr:row>
      <xdr:rowOff>127508</xdr:rowOff>
    </xdr:to>
    <xdr:sp macro="" textlink="">
      <xdr:nvSpPr>
        <xdr:cNvPr id="392" name="円/楕円 391"/>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93" name="テキスト ボックス 392"/>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35052</xdr:rowOff>
    </xdr:from>
    <xdr:to>
      <xdr:col>4</xdr:col>
      <xdr:colOff>396875</xdr:colOff>
      <xdr:row>78</xdr:row>
      <xdr:rowOff>136652</xdr:rowOff>
    </xdr:to>
    <xdr:sp macro="" textlink="">
      <xdr:nvSpPr>
        <xdr:cNvPr id="394" name="円/楕円 393"/>
        <xdr:cNvSpPr/>
      </xdr:nvSpPr>
      <xdr:spPr>
        <a:xfrm>
          <a:off x="3048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95" name="テキスト ボックス 39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71628</xdr:rowOff>
    </xdr:from>
    <xdr:to>
      <xdr:col>3</xdr:col>
      <xdr:colOff>193675</xdr:colOff>
      <xdr:row>79</xdr:row>
      <xdr:rowOff>1778</xdr:rowOff>
    </xdr:to>
    <xdr:sp macro="" textlink="">
      <xdr:nvSpPr>
        <xdr:cNvPr id="396" name="円/楕円 395"/>
        <xdr:cNvSpPr/>
      </xdr:nvSpPr>
      <xdr:spPr>
        <a:xfrm>
          <a:off x="2159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158005</xdr:rowOff>
    </xdr:from>
    <xdr:ext cx="762000" cy="259045"/>
    <xdr:sp macro="" textlink="">
      <xdr:nvSpPr>
        <xdr:cNvPr id="397" name="テキスト ボックス 396"/>
        <xdr:cNvSpPr txBox="1"/>
      </xdr:nvSpPr>
      <xdr:spPr>
        <a:xfrm>
          <a:off x="1828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98" name="円/楕円 397"/>
        <xdr:cNvSpPr/>
      </xdr:nvSpPr>
      <xdr:spPr>
        <a:xfrm>
          <a:off x="1270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99" name="テキスト ボックス 398"/>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年度においては、前年度と比較して</a:t>
          </a:r>
          <a:r>
            <a:rPr kumimoji="1" lang="en-US" altLang="ja-JP" sz="1300">
              <a:latin typeface="ＭＳ Ｐゴシック"/>
            </a:rPr>
            <a:t>1.1</a:t>
          </a:r>
          <a:r>
            <a:rPr kumimoji="1" lang="ja-JP" altLang="en-US" sz="1300">
              <a:latin typeface="ＭＳ Ｐゴシック"/>
            </a:rPr>
            <a:t>ポイント減少しているが、類似団体平均と比較すると</a:t>
          </a:r>
          <a:r>
            <a:rPr kumimoji="1" lang="en-US" altLang="ja-JP" sz="1300">
              <a:latin typeface="ＭＳ Ｐゴシック"/>
            </a:rPr>
            <a:t>3.3</a:t>
          </a:r>
          <a:r>
            <a:rPr kumimoji="1" lang="ja-JP" altLang="en-US" sz="1300">
              <a:latin typeface="ＭＳ Ｐゴシック"/>
            </a:rPr>
            <a:t>ポイント高くなっている。</a:t>
          </a:r>
        </a:p>
        <a:p>
          <a:r>
            <a:rPr kumimoji="1" lang="ja-JP" altLang="en-US" sz="1300">
              <a:latin typeface="ＭＳ Ｐゴシック"/>
            </a:rPr>
            <a:t>　前年度比較では物件費、維持補修費、繰出金が増となっている。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117856</xdr:rowOff>
    </xdr:from>
    <xdr:to>
      <xdr:col>24</xdr:col>
      <xdr:colOff>31750</xdr:colOff>
      <xdr:row>78</xdr:row>
      <xdr:rowOff>168148</xdr:rowOff>
    </xdr:to>
    <xdr:cxnSp macro="">
      <xdr:nvCxnSpPr>
        <xdr:cNvPr id="430" name="直線コネクタ 429"/>
        <xdr:cNvCxnSpPr/>
      </xdr:nvCxnSpPr>
      <xdr:spPr>
        <a:xfrm flipV="1">
          <a:off x="15671800" y="134909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104157</xdr:rowOff>
    </xdr:from>
    <xdr:ext cx="762000" cy="259045"/>
    <xdr:sp macro="" textlink="">
      <xdr:nvSpPr>
        <xdr:cNvPr id="431"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170435</xdr:rowOff>
    </xdr:from>
    <xdr:to>
      <xdr:col>22</xdr:col>
      <xdr:colOff>565150</xdr:colOff>
      <xdr:row>78</xdr:row>
      <xdr:rowOff>168148</xdr:rowOff>
    </xdr:to>
    <xdr:cxnSp macro="">
      <xdr:nvCxnSpPr>
        <xdr:cNvPr id="433" name="直線コネクタ 432"/>
        <xdr:cNvCxnSpPr/>
      </xdr:nvCxnSpPr>
      <xdr:spPr>
        <a:xfrm>
          <a:off x="14782800" y="13372085"/>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4" name="フローチャート : 判断 433"/>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142257</xdr:rowOff>
    </xdr:from>
    <xdr:ext cx="736600" cy="259045"/>
    <xdr:sp macro="" textlink="">
      <xdr:nvSpPr>
        <xdr:cNvPr id="435" name="テキスト ボックス 434"/>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170435</xdr:rowOff>
    </xdr:from>
    <xdr:to>
      <xdr:col>21</xdr:col>
      <xdr:colOff>361950</xdr:colOff>
      <xdr:row>78</xdr:row>
      <xdr:rowOff>53848</xdr:rowOff>
    </xdr:to>
    <xdr:cxnSp macro="">
      <xdr:nvCxnSpPr>
        <xdr:cNvPr id="436" name="直線コネクタ 435"/>
        <xdr:cNvCxnSpPr/>
      </xdr:nvCxnSpPr>
      <xdr:spPr>
        <a:xfrm flipV="1">
          <a:off x="13893800" y="133720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60198</xdr:rowOff>
    </xdr:from>
    <xdr:to>
      <xdr:col>21</xdr:col>
      <xdr:colOff>412750</xdr:colOff>
      <xdr:row>77</xdr:row>
      <xdr:rowOff>161798</xdr:rowOff>
    </xdr:to>
    <xdr:sp macro="" textlink="">
      <xdr:nvSpPr>
        <xdr:cNvPr id="437" name="フローチャート : 判断 436"/>
        <xdr:cNvSpPr/>
      </xdr:nvSpPr>
      <xdr:spPr>
        <a:xfrm>
          <a:off x="14732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525</xdr:rowOff>
    </xdr:from>
    <xdr:ext cx="762000" cy="259045"/>
    <xdr:sp macro="" textlink="">
      <xdr:nvSpPr>
        <xdr:cNvPr id="438" name="テキスト ボックス 437"/>
        <xdr:cNvSpPr txBox="1"/>
      </xdr:nvSpPr>
      <xdr:spPr>
        <a:xfrm>
          <a:off x="14401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53848</xdr:rowOff>
    </xdr:from>
    <xdr:to>
      <xdr:col>20</xdr:col>
      <xdr:colOff>158750</xdr:colOff>
      <xdr:row>78</xdr:row>
      <xdr:rowOff>140715</xdr:rowOff>
    </xdr:to>
    <xdr:cxnSp macro="">
      <xdr:nvCxnSpPr>
        <xdr:cNvPr id="439" name="直線コネクタ 438"/>
        <xdr:cNvCxnSpPr/>
      </xdr:nvCxnSpPr>
      <xdr:spPr>
        <a:xfrm flipV="1">
          <a:off x="13004800" y="13426948"/>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96774</xdr:rowOff>
    </xdr:from>
    <xdr:to>
      <xdr:col>20</xdr:col>
      <xdr:colOff>209550</xdr:colOff>
      <xdr:row>78</xdr:row>
      <xdr:rowOff>26924</xdr:rowOff>
    </xdr:to>
    <xdr:sp macro="" textlink="">
      <xdr:nvSpPr>
        <xdr:cNvPr id="440" name="フローチャート : 判断 439"/>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37101</xdr:rowOff>
    </xdr:from>
    <xdr:ext cx="762000" cy="259045"/>
    <xdr:sp macro="" textlink="">
      <xdr:nvSpPr>
        <xdr:cNvPr id="441" name="テキスト ボックス 440"/>
        <xdr:cNvSpPr txBox="1"/>
      </xdr:nvSpPr>
      <xdr:spPr>
        <a:xfrm>
          <a:off x="13512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92202</xdr:rowOff>
    </xdr:from>
    <xdr:to>
      <xdr:col>19</xdr:col>
      <xdr:colOff>6350</xdr:colOff>
      <xdr:row>78</xdr:row>
      <xdr:rowOff>22352</xdr:rowOff>
    </xdr:to>
    <xdr:sp macro="" textlink="">
      <xdr:nvSpPr>
        <xdr:cNvPr id="442" name="フローチャート : 判断 441"/>
        <xdr:cNvSpPr/>
      </xdr:nvSpPr>
      <xdr:spPr>
        <a:xfrm>
          <a:off x="12954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32529</xdr:rowOff>
    </xdr:from>
    <xdr:ext cx="762000" cy="259045"/>
    <xdr:sp macro="" textlink="">
      <xdr:nvSpPr>
        <xdr:cNvPr id="443" name="テキスト ボックス 442"/>
        <xdr:cNvSpPr txBox="1"/>
      </xdr:nvSpPr>
      <xdr:spPr>
        <a:xfrm>
          <a:off x="12623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67056</xdr:rowOff>
    </xdr:from>
    <xdr:to>
      <xdr:col>24</xdr:col>
      <xdr:colOff>82550</xdr:colOff>
      <xdr:row>78</xdr:row>
      <xdr:rowOff>168656</xdr:rowOff>
    </xdr:to>
    <xdr:sp macro="" textlink="">
      <xdr:nvSpPr>
        <xdr:cNvPr id="449" name="円/楕円 448"/>
        <xdr:cNvSpPr/>
      </xdr:nvSpPr>
      <xdr:spPr>
        <a:xfrm>
          <a:off x="16459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39133</xdr:rowOff>
    </xdr:from>
    <xdr:ext cx="762000" cy="259045"/>
    <xdr:sp macro="" textlink="">
      <xdr:nvSpPr>
        <xdr:cNvPr id="450" name="公債費以外該当値テキスト"/>
        <xdr:cNvSpPr txBox="1"/>
      </xdr:nvSpPr>
      <xdr:spPr>
        <a:xfrm>
          <a:off x="16598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117348</xdr:rowOff>
    </xdr:from>
    <xdr:to>
      <xdr:col>22</xdr:col>
      <xdr:colOff>615950</xdr:colOff>
      <xdr:row>79</xdr:row>
      <xdr:rowOff>47498</xdr:rowOff>
    </xdr:to>
    <xdr:sp macro="" textlink="">
      <xdr:nvSpPr>
        <xdr:cNvPr id="451" name="円/楕円 450"/>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32275</xdr:rowOff>
    </xdr:from>
    <xdr:ext cx="736600" cy="259045"/>
    <xdr:sp macro="" textlink="">
      <xdr:nvSpPr>
        <xdr:cNvPr id="452" name="テキスト ボックス 451"/>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119635</xdr:rowOff>
    </xdr:from>
    <xdr:to>
      <xdr:col>21</xdr:col>
      <xdr:colOff>412750</xdr:colOff>
      <xdr:row>78</xdr:row>
      <xdr:rowOff>49785</xdr:rowOff>
    </xdr:to>
    <xdr:sp macro="" textlink="">
      <xdr:nvSpPr>
        <xdr:cNvPr id="453" name="円/楕円 452"/>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34562</xdr:rowOff>
    </xdr:from>
    <xdr:ext cx="762000" cy="259045"/>
    <xdr:sp macro="" textlink="">
      <xdr:nvSpPr>
        <xdr:cNvPr id="454" name="テキスト ボックス 453"/>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3048</xdr:rowOff>
    </xdr:from>
    <xdr:to>
      <xdr:col>20</xdr:col>
      <xdr:colOff>209550</xdr:colOff>
      <xdr:row>78</xdr:row>
      <xdr:rowOff>104648</xdr:rowOff>
    </xdr:to>
    <xdr:sp macro="" textlink="">
      <xdr:nvSpPr>
        <xdr:cNvPr id="455" name="円/楕円 454"/>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89425</xdr:rowOff>
    </xdr:from>
    <xdr:ext cx="762000" cy="259045"/>
    <xdr:sp macro="" textlink="">
      <xdr:nvSpPr>
        <xdr:cNvPr id="456" name="テキスト ボックス 455"/>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89915</xdr:rowOff>
    </xdr:from>
    <xdr:to>
      <xdr:col>19</xdr:col>
      <xdr:colOff>6350</xdr:colOff>
      <xdr:row>79</xdr:row>
      <xdr:rowOff>20065</xdr:rowOff>
    </xdr:to>
    <xdr:sp macro="" textlink="">
      <xdr:nvSpPr>
        <xdr:cNvPr id="457" name="円/楕円 456"/>
        <xdr:cNvSpPr/>
      </xdr:nvSpPr>
      <xdr:spPr>
        <a:xfrm>
          <a:off x="12954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4842</xdr:rowOff>
    </xdr:from>
    <xdr:ext cx="762000" cy="259045"/>
    <xdr:sp macro="" textlink="">
      <xdr:nvSpPr>
        <xdr:cNvPr id="458" name="テキスト ボックス 457"/>
        <xdr:cNvSpPr txBox="1"/>
      </xdr:nvSpPr>
      <xdr:spPr>
        <a:xfrm>
          <a:off x="12623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宮城県塩竈市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43599</xdr:rowOff>
    </xdr:from>
    <xdr:to>
      <xdr:col>4</xdr:col>
      <xdr:colOff>1117600</xdr:colOff>
      <xdr:row>16</xdr:row>
      <xdr:rowOff>45885</xdr:rowOff>
    </xdr:to>
    <xdr:cxnSp macro="">
      <xdr:nvCxnSpPr>
        <xdr:cNvPr id="50" name="直線コネクタ 49"/>
        <xdr:cNvCxnSpPr/>
      </xdr:nvCxnSpPr>
      <xdr:spPr bwMode="auto">
        <a:xfrm flipV="1">
          <a:off x="5003800" y="2834424"/>
          <a:ext cx="6477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168616</xdr:rowOff>
    </xdr:from>
    <xdr:ext cx="762000" cy="259045"/>
    <xdr:sp macro="" textlink="">
      <xdr:nvSpPr>
        <xdr:cNvPr id="51" name="人口1人当たり決算額の推移平均値テキスト130"/>
        <xdr:cNvSpPr txBox="1"/>
      </xdr:nvSpPr>
      <xdr:spPr>
        <a:xfrm>
          <a:off x="5740400" y="295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45885</xdr:rowOff>
    </xdr:from>
    <xdr:to>
      <xdr:col>4</xdr:col>
      <xdr:colOff>469900</xdr:colOff>
      <xdr:row>16</xdr:row>
      <xdr:rowOff>103568</xdr:rowOff>
    </xdr:to>
    <xdr:cxnSp macro="">
      <xdr:nvCxnSpPr>
        <xdr:cNvPr id="53" name="直線コネクタ 52"/>
        <xdr:cNvCxnSpPr/>
      </xdr:nvCxnSpPr>
      <xdr:spPr bwMode="auto">
        <a:xfrm flipV="1">
          <a:off x="4305300" y="2836710"/>
          <a:ext cx="698500" cy="57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39834</xdr:rowOff>
    </xdr:from>
    <xdr:to>
      <xdr:col>4</xdr:col>
      <xdr:colOff>520700</xdr:colOff>
      <xdr:row>16</xdr:row>
      <xdr:rowOff>141434</xdr:rowOff>
    </xdr:to>
    <xdr:sp macro="" textlink="">
      <xdr:nvSpPr>
        <xdr:cNvPr id="54" name="フローチャート : 判断 53"/>
        <xdr:cNvSpPr/>
      </xdr:nvSpPr>
      <xdr:spPr bwMode="auto">
        <a:xfrm>
          <a:off x="49530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126211</xdr:rowOff>
    </xdr:from>
    <xdr:ext cx="736600" cy="259045"/>
    <xdr:sp macro="" textlink="">
      <xdr:nvSpPr>
        <xdr:cNvPr id="55" name="テキスト ボックス 54"/>
        <xdr:cNvSpPr txBox="1"/>
      </xdr:nvSpPr>
      <xdr:spPr>
        <a:xfrm>
          <a:off x="4622800" y="2917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75,409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66440</xdr:rowOff>
    </xdr:from>
    <xdr:to>
      <xdr:col>3</xdr:col>
      <xdr:colOff>904875</xdr:colOff>
      <xdr:row>16</xdr:row>
      <xdr:rowOff>103568</xdr:rowOff>
    </xdr:to>
    <xdr:cxnSp macro="">
      <xdr:nvCxnSpPr>
        <xdr:cNvPr id="56" name="直線コネクタ 55"/>
        <xdr:cNvCxnSpPr/>
      </xdr:nvCxnSpPr>
      <xdr:spPr bwMode="auto">
        <a:xfrm>
          <a:off x="3606800" y="2857265"/>
          <a:ext cx="698500" cy="37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104318</xdr:rowOff>
    </xdr:from>
    <xdr:to>
      <xdr:col>3</xdr:col>
      <xdr:colOff>955675</xdr:colOff>
      <xdr:row>17</xdr:row>
      <xdr:rowOff>34468</xdr:rowOff>
    </xdr:to>
    <xdr:sp macro="" textlink="">
      <xdr:nvSpPr>
        <xdr:cNvPr id="57" name="フローチャート : 判断 56"/>
        <xdr:cNvSpPr/>
      </xdr:nvSpPr>
      <xdr:spPr bwMode="auto">
        <a:xfrm>
          <a:off x="4254500" y="2895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19245</xdr:rowOff>
    </xdr:from>
    <xdr:ext cx="762000" cy="259045"/>
    <xdr:sp macro="" textlink="">
      <xdr:nvSpPr>
        <xdr:cNvPr id="58" name="テキスト ボックス 57"/>
        <xdr:cNvSpPr txBox="1"/>
      </xdr:nvSpPr>
      <xdr:spPr>
        <a:xfrm>
          <a:off x="3924300" y="298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72,024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5004</xdr:rowOff>
    </xdr:from>
    <xdr:to>
      <xdr:col>3</xdr:col>
      <xdr:colOff>206375</xdr:colOff>
      <xdr:row>16</xdr:row>
      <xdr:rowOff>66440</xdr:rowOff>
    </xdr:to>
    <xdr:cxnSp macro="">
      <xdr:nvCxnSpPr>
        <xdr:cNvPr id="59" name="直線コネクタ 58"/>
        <xdr:cNvCxnSpPr/>
      </xdr:nvCxnSpPr>
      <xdr:spPr bwMode="auto">
        <a:xfrm>
          <a:off x="2908300" y="2795829"/>
          <a:ext cx="698500" cy="61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71857</xdr:rowOff>
    </xdr:from>
    <xdr:to>
      <xdr:col>3</xdr:col>
      <xdr:colOff>257175</xdr:colOff>
      <xdr:row>17</xdr:row>
      <xdr:rowOff>2007</xdr:rowOff>
    </xdr:to>
    <xdr:sp macro="" textlink="">
      <xdr:nvSpPr>
        <xdr:cNvPr id="60" name="フローチャート : 判断 59"/>
        <xdr:cNvSpPr/>
      </xdr:nvSpPr>
      <xdr:spPr bwMode="auto">
        <a:xfrm>
          <a:off x="3556000" y="2862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158234</xdr:rowOff>
    </xdr:from>
    <xdr:ext cx="762000" cy="259045"/>
    <xdr:sp macro="" textlink="">
      <xdr:nvSpPr>
        <xdr:cNvPr id="61" name="テキスト ボックス 60"/>
        <xdr:cNvSpPr txBox="1"/>
      </xdr:nvSpPr>
      <xdr:spPr>
        <a:xfrm>
          <a:off x="3225800" y="2949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73,728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35547</xdr:rowOff>
    </xdr:from>
    <xdr:to>
      <xdr:col>2</xdr:col>
      <xdr:colOff>692150</xdr:colOff>
      <xdr:row>16</xdr:row>
      <xdr:rowOff>137147</xdr:rowOff>
    </xdr:to>
    <xdr:sp macro="" textlink="">
      <xdr:nvSpPr>
        <xdr:cNvPr id="62" name="フローチャート : 判断 61"/>
        <xdr:cNvSpPr/>
      </xdr:nvSpPr>
      <xdr:spPr bwMode="auto">
        <a:xfrm>
          <a:off x="2857500" y="2826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121924</xdr:rowOff>
    </xdr:from>
    <xdr:ext cx="762000" cy="259045"/>
    <xdr:sp macro="" textlink="">
      <xdr:nvSpPr>
        <xdr:cNvPr id="63" name="テキスト ボックス 62"/>
        <xdr:cNvSpPr txBox="1"/>
      </xdr:nvSpPr>
      <xdr:spPr>
        <a:xfrm>
          <a:off x="2527300" y="291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75,634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164249</xdr:rowOff>
    </xdr:from>
    <xdr:to>
      <xdr:col>5</xdr:col>
      <xdr:colOff>34925</xdr:colOff>
      <xdr:row>16</xdr:row>
      <xdr:rowOff>94399</xdr:rowOff>
    </xdr:to>
    <xdr:sp macro="" textlink="">
      <xdr:nvSpPr>
        <xdr:cNvPr id="69" name="円/楕円 68"/>
        <xdr:cNvSpPr/>
      </xdr:nvSpPr>
      <xdr:spPr bwMode="auto">
        <a:xfrm>
          <a:off x="5600700" y="2783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9326</xdr:rowOff>
    </xdr:from>
    <xdr:ext cx="762000" cy="259045"/>
    <xdr:sp macro="" textlink="">
      <xdr:nvSpPr>
        <xdr:cNvPr id="70" name="人口1人当たり決算額の推移該当値テキスト130"/>
        <xdr:cNvSpPr txBox="1"/>
      </xdr:nvSpPr>
      <xdr:spPr>
        <a:xfrm>
          <a:off x="5740400" y="262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77,878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166535</xdr:rowOff>
    </xdr:from>
    <xdr:to>
      <xdr:col>4</xdr:col>
      <xdr:colOff>520700</xdr:colOff>
      <xdr:row>16</xdr:row>
      <xdr:rowOff>96685</xdr:rowOff>
    </xdr:to>
    <xdr:sp macro="" textlink="">
      <xdr:nvSpPr>
        <xdr:cNvPr id="71" name="円/楕円 70"/>
        <xdr:cNvSpPr/>
      </xdr:nvSpPr>
      <xdr:spPr bwMode="auto">
        <a:xfrm>
          <a:off x="4953000" y="2785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106862</xdr:rowOff>
    </xdr:from>
    <xdr:ext cx="736600" cy="259045"/>
    <xdr:sp macro="" textlink="">
      <xdr:nvSpPr>
        <xdr:cNvPr id="72" name="テキスト ボックス 71"/>
        <xdr:cNvSpPr txBox="1"/>
      </xdr:nvSpPr>
      <xdr:spPr>
        <a:xfrm>
          <a:off x="4622800" y="255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77,758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52768</xdr:rowOff>
    </xdr:from>
    <xdr:to>
      <xdr:col>3</xdr:col>
      <xdr:colOff>955675</xdr:colOff>
      <xdr:row>16</xdr:row>
      <xdr:rowOff>154368</xdr:rowOff>
    </xdr:to>
    <xdr:sp macro="" textlink="">
      <xdr:nvSpPr>
        <xdr:cNvPr id="73" name="円/楕円 72"/>
        <xdr:cNvSpPr/>
      </xdr:nvSpPr>
      <xdr:spPr bwMode="auto">
        <a:xfrm>
          <a:off x="4254500" y="2843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164545</xdr:rowOff>
    </xdr:from>
    <xdr:ext cx="762000" cy="259045"/>
    <xdr:sp macro="" textlink="">
      <xdr:nvSpPr>
        <xdr:cNvPr id="74" name="テキスト ボックス 73"/>
        <xdr:cNvSpPr txBox="1"/>
      </xdr:nvSpPr>
      <xdr:spPr>
        <a:xfrm>
          <a:off x="3924300" y="261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74,730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15640</xdr:rowOff>
    </xdr:from>
    <xdr:to>
      <xdr:col>3</xdr:col>
      <xdr:colOff>257175</xdr:colOff>
      <xdr:row>16</xdr:row>
      <xdr:rowOff>117240</xdr:rowOff>
    </xdr:to>
    <xdr:sp macro="" textlink="">
      <xdr:nvSpPr>
        <xdr:cNvPr id="75" name="円/楕円 74"/>
        <xdr:cNvSpPr/>
      </xdr:nvSpPr>
      <xdr:spPr bwMode="auto">
        <a:xfrm>
          <a:off x="3556000" y="2806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127417</xdr:rowOff>
    </xdr:from>
    <xdr:ext cx="762000" cy="259045"/>
    <xdr:sp macro="" textlink="">
      <xdr:nvSpPr>
        <xdr:cNvPr id="76" name="テキスト ボックス 75"/>
        <xdr:cNvSpPr txBox="1"/>
      </xdr:nvSpPr>
      <xdr:spPr>
        <a:xfrm>
          <a:off x="3225800" y="257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76,679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125654</xdr:rowOff>
    </xdr:from>
    <xdr:to>
      <xdr:col>2</xdr:col>
      <xdr:colOff>692150</xdr:colOff>
      <xdr:row>16</xdr:row>
      <xdr:rowOff>55804</xdr:rowOff>
    </xdr:to>
    <xdr:sp macro="" textlink="">
      <xdr:nvSpPr>
        <xdr:cNvPr id="77" name="円/楕円 76"/>
        <xdr:cNvSpPr/>
      </xdr:nvSpPr>
      <xdr:spPr bwMode="auto">
        <a:xfrm>
          <a:off x="2857500" y="2745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65981</xdr:rowOff>
    </xdr:from>
    <xdr:ext cx="762000" cy="259045"/>
    <xdr:sp macro="" textlink="">
      <xdr:nvSpPr>
        <xdr:cNvPr id="78" name="テキスト ボックス 77"/>
        <xdr:cNvSpPr txBox="1"/>
      </xdr:nvSpPr>
      <xdr:spPr>
        <a:xfrm>
          <a:off x="2527300" y="2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177664</xdr:rowOff>
    </xdr:from>
    <xdr:to>
      <xdr:col>4</xdr:col>
      <xdr:colOff>1117600</xdr:colOff>
      <xdr:row>35</xdr:row>
      <xdr:rowOff>280019</xdr:rowOff>
    </xdr:to>
    <xdr:cxnSp macro="">
      <xdr:nvCxnSpPr>
        <xdr:cNvPr id="115" name="直線コネクタ 114"/>
        <xdr:cNvCxnSpPr/>
      </xdr:nvCxnSpPr>
      <xdr:spPr bwMode="auto">
        <a:xfrm flipV="1">
          <a:off x="5003800" y="6788014"/>
          <a:ext cx="647700" cy="102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330398</xdr:rowOff>
    </xdr:from>
    <xdr:ext cx="762000" cy="259045"/>
    <xdr:sp macro="" textlink="">
      <xdr:nvSpPr>
        <xdr:cNvPr id="116" name="人口1人当たり決算額の推移平均値テキスト445"/>
        <xdr:cNvSpPr txBox="1"/>
      </xdr:nvSpPr>
      <xdr:spPr>
        <a:xfrm>
          <a:off x="5740400" y="69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125371</xdr:rowOff>
    </xdr:from>
    <xdr:to>
      <xdr:col>4</xdr:col>
      <xdr:colOff>469900</xdr:colOff>
      <xdr:row>35</xdr:row>
      <xdr:rowOff>280019</xdr:rowOff>
    </xdr:to>
    <xdr:cxnSp macro="">
      <xdr:nvCxnSpPr>
        <xdr:cNvPr id="118" name="直線コネクタ 117"/>
        <xdr:cNvCxnSpPr/>
      </xdr:nvCxnSpPr>
      <xdr:spPr bwMode="auto">
        <a:xfrm>
          <a:off x="4305300" y="6735721"/>
          <a:ext cx="698500" cy="154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212903</xdr:rowOff>
    </xdr:from>
    <xdr:to>
      <xdr:col>4</xdr:col>
      <xdr:colOff>520700</xdr:colOff>
      <xdr:row>35</xdr:row>
      <xdr:rowOff>314503</xdr:rowOff>
    </xdr:to>
    <xdr:sp macro="" textlink="">
      <xdr:nvSpPr>
        <xdr:cNvPr id="119" name="フローチャート : 判断 118"/>
        <xdr:cNvSpPr/>
      </xdr:nvSpPr>
      <xdr:spPr bwMode="auto">
        <a:xfrm>
          <a:off x="4953000" y="6823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324680</xdr:rowOff>
    </xdr:from>
    <xdr:ext cx="736600" cy="259045"/>
    <xdr:sp macro="" textlink="">
      <xdr:nvSpPr>
        <xdr:cNvPr id="120" name="テキスト ボックス 119"/>
        <xdr:cNvSpPr txBox="1"/>
      </xdr:nvSpPr>
      <xdr:spPr>
        <a:xfrm>
          <a:off x="4622800" y="6592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17,216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125371</xdr:rowOff>
    </xdr:from>
    <xdr:to>
      <xdr:col>3</xdr:col>
      <xdr:colOff>904875</xdr:colOff>
      <xdr:row>35</xdr:row>
      <xdr:rowOff>127771</xdr:rowOff>
    </xdr:to>
    <xdr:cxnSp macro="">
      <xdr:nvCxnSpPr>
        <xdr:cNvPr id="121" name="直線コネクタ 120"/>
        <xdr:cNvCxnSpPr/>
      </xdr:nvCxnSpPr>
      <xdr:spPr bwMode="auto">
        <a:xfrm flipV="1">
          <a:off x="3606800" y="6735721"/>
          <a:ext cx="698500" cy="2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233163</xdr:rowOff>
    </xdr:from>
    <xdr:to>
      <xdr:col>3</xdr:col>
      <xdr:colOff>955675</xdr:colOff>
      <xdr:row>35</xdr:row>
      <xdr:rowOff>334763</xdr:rowOff>
    </xdr:to>
    <xdr:sp macro="" textlink="">
      <xdr:nvSpPr>
        <xdr:cNvPr id="122" name="フローチャート : 判断 121"/>
        <xdr:cNvSpPr/>
      </xdr:nvSpPr>
      <xdr:spPr bwMode="auto">
        <a:xfrm>
          <a:off x="4254500" y="6843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319540</xdr:rowOff>
    </xdr:from>
    <xdr:ext cx="762000" cy="259045"/>
    <xdr:sp macro="" textlink="">
      <xdr:nvSpPr>
        <xdr:cNvPr id="123" name="テキスト ボックス 122"/>
        <xdr:cNvSpPr txBox="1"/>
      </xdr:nvSpPr>
      <xdr:spPr>
        <a:xfrm>
          <a:off x="3924300" y="692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16,507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83395</xdr:rowOff>
    </xdr:from>
    <xdr:to>
      <xdr:col>3</xdr:col>
      <xdr:colOff>206375</xdr:colOff>
      <xdr:row>35</xdr:row>
      <xdr:rowOff>127771</xdr:rowOff>
    </xdr:to>
    <xdr:cxnSp macro="">
      <xdr:nvCxnSpPr>
        <xdr:cNvPr id="124" name="直線コネクタ 123"/>
        <xdr:cNvCxnSpPr/>
      </xdr:nvCxnSpPr>
      <xdr:spPr bwMode="auto">
        <a:xfrm>
          <a:off x="2908300" y="6693745"/>
          <a:ext cx="698500" cy="44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201044</xdr:rowOff>
    </xdr:from>
    <xdr:to>
      <xdr:col>3</xdr:col>
      <xdr:colOff>257175</xdr:colOff>
      <xdr:row>35</xdr:row>
      <xdr:rowOff>302644</xdr:rowOff>
    </xdr:to>
    <xdr:sp macro="" textlink="">
      <xdr:nvSpPr>
        <xdr:cNvPr id="125" name="フローチャート : 判断 124"/>
        <xdr:cNvSpPr/>
      </xdr:nvSpPr>
      <xdr:spPr bwMode="auto">
        <a:xfrm>
          <a:off x="3556000" y="6811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287421</xdr:rowOff>
    </xdr:from>
    <xdr:ext cx="762000" cy="259045"/>
    <xdr:sp macro="" textlink="">
      <xdr:nvSpPr>
        <xdr:cNvPr id="126" name="テキスト ボックス 125"/>
        <xdr:cNvSpPr txBox="1"/>
      </xdr:nvSpPr>
      <xdr:spPr>
        <a:xfrm>
          <a:off x="3225800" y="689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17,631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173841</xdr:rowOff>
    </xdr:from>
    <xdr:to>
      <xdr:col>2</xdr:col>
      <xdr:colOff>692150</xdr:colOff>
      <xdr:row>35</xdr:row>
      <xdr:rowOff>275441</xdr:rowOff>
    </xdr:to>
    <xdr:sp macro="" textlink="">
      <xdr:nvSpPr>
        <xdr:cNvPr id="127" name="フローチャート : 判断 126"/>
        <xdr:cNvSpPr/>
      </xdr:nvSpPr>
      <xdr:spPr bwMode="auto">
        <a:xfrm>
          <a:off x="2857500" y="678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260218</xdr:rowOff>
    </xdr:from>
    <xdr:ext cx="762000" cy="259045"/>
    <xdr:sp macro="" textlink="">
      <xdr:nvSpPr>
        <xdr:cNvPr id="128" name="テキスト ボックス 127"/>
        <xdr:cNvSpPr txBox="1"/>
      </xdr:nvSpPr>
      <xdr:spPr>
        <a:xfrm>
          <a:off x="2527300" y="687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126864</xdr:rowOff>
    </xdr:from>
    <xdr:to>
      <xdr:col>5</xdr:col>
      <xdr:colOff>34925</xdr:colOff>
      <xdr:row>35</xdr:row>
      <xdr:rowOff>228464</xdr:rowOff>
    </xdr:to>
    <xdr:sp macro="" textlink="">
      <xdr:nvSpPr>
        <xdr:cNvPr id="134" name="円/楕円 133"/>
        <xdr:cNvSpPr/>
      </xdr:nvSpPr>
      <xdr:spPr bwMode="auto">
        <a:xfrm>
          <a:off x="5600700" y="6737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314841</xdr:rowOff>
    </xdr:from>
    <xdr:ext cx="762000" cy="259045"/>
    <xdr:sp macro="" textlink="">
      <xdr:nvSpPr>
        <xdr:cNvPr id="135" name="人口1人当たり決算額の推移該当値テキスト445"/>
        <xdr:cNvSpPr txBox="1"/>
      </xdr:nvSpPr>
      <xdr:spPr>
        <a:xfrm>
          <a:off x="5740400" y="658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20,227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229219</xdr:rowOff>
    </xdr:from>
    <xdr:to>
      <xdr:col>4</xdr:col>
      <xdr:colOff>520700</xdr:colOff>
      <xdr:row>35</xdr:row>
      <xdr:rowOff>330819</xdr:rowOff>
    </xdr:to>
    <xdr:sp macro="" textlink="">
      <xdr:nvSpPr>
        <xdr:cNvPr id="136" name="円/楕円 135"/>
        <xdr:cNvSpPr/>
      </xdr:nvSpPr>
      <xdr:spPr bwMode="auto">
        <a:xfrm>
          <a:off x="4953000" y="6839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315596</xdr:rowOff>
    </xdr:from>
    <xdr:ext cx="736600" cy="259045"/>
    <xdr:sp macro="" textlink="">
      <xdr:nvSpPr>
        <xdr:cNvPr id="137" name="テキスト ボックス 136"/>
        <xdr:cNvSpPr txBox="1"/>
      </xdr:nvSpPr>
      <xdr:spPr>
        <a:xfrm>
          <a:off x="4622800" y="6925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16,645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74571</xdr:rowOff>
    </xdr:from>
    <xdr:to>
      <xdr:col>3</xdr:col>
      <xdr:colOff>955675</xdr:colOff>
      <xdr:row>35</xdr:row>
      <xdr:rowOff>176171</xdr:rowOff>
    </xdr:to>
    <xdr:sp macro="" textlink="">
      <xdr:nvSpPr>
        <xdr:cNvPr id="138" name="円/楕円 137"/>
        <xdr:cNvSpPr/>
      </xdr:nvSpPr>
      <xdr:spPr bwMode="auto">
        <a:xfrm>
          <a:off x="4254500" y="6684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186348</xdr:rowOff>
    </xdr:from>
    <xdr:ext cx="762000" cy="259045"/>
    <xdr:sp macro="" textlink="">
      <xdr:nvSpPr>
        <xdr:cNvPr id="139" name="テキスト ボックス 138"/>
        <xdr:cNvSpPr txBox="1"/>
      </xdr:nvSpPr>
      <xdr:spPr>
        <a:xfrm>
          <a:off x="3924300" y="645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22,057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76971</xdr:rowOff>
    </xdr:from>
    <xdr:to>
      <xdr:col>3</xdr:col>
      <xdr:colOff>257175</xdr:colOff>
      <xdr:row>35</xdr:row>
      <xdr:rowOff>178571</xdr:rowOff>
    </xdr:to>
    <xdr:sp macro="" textlink="">
      <xdr:nvSpPr>
        <xdr:cNvPr id="140" name="円/楕円 139"/>
        <xdr:cNvSpPr/>
      </xdr:nvSpPr>
      <xdr:spPr bwMode="auto">
        <a:xfrm>
          <a:off x="3556000" y="6687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188748</xdr:rowOff>
    </xdr:from>
    <xdr:ext cx="762000" cy="259045"/>
    <xdr:sp macro="" textlink="">
      <xdr:nvSpPr>
        <xdr:cNvPr id="141" name="テキスト ボックス 140"/>
        <xdr:cNvSpPr txBox="1"/>
      </xdr:nvSpPr>
      <xdr:spPr>
        <a:xfrm>
          <a:off x="3225800" y="645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21,973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32595</xdr:rowOff>
    </xdr:from>
    <xdr:to>
      <xdr:col>2</xdr:col>
      <xdr:colOff>692150</xdr:colOff>
      <xdr:row>35</xdr:row>
      <xdr:rowOff>134195</xdr:rowOff>
    </xdr:to>
    <xdr:sp macro="" textlink="">
      <xdr:nvSpPr>
        <xdr:cNvPr id="142" name="円/楕円 141"/>
        <xdr:cNvSpPr/>
      </xdr:nvSpPr>
      <xdr:spPr bwMode="auto">
        <a:xfrm>
          <a:off x="2857500" y="6642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144372</xdr:rowOff>
    </xdr:from>
    <xdr:ext cx="762000" cy="259045"/>
    <xdr:sp macro="" textlink="">
      <xdr:nvSpPr>
        <xdr:cNvPr id="143" name="テキスト ボックス 142"/>
        <xdr:cNvSpPr txBox="1"/>
      </xdr:nvSpPr>
      <xdr:spPr>
        <a:xfrm>
          <a:off x="2527300" y="64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宮城県塩竈市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55,506
55,131
17.37
46,164,406
41,681,202
2,130,365
12,138,752
20,645,302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18.4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23228</xdr:rowOff>
    </xdr:from>
    <xdr:to>
      <xdr:col>6</xdr:col>
      <xdr:colOff>511175</xdr:colOff>
      <xdr:row>35</xdr:row>
      <xdr:rowOff>31526</xdr:rowOff>
    </xdr:to>
    <xdr:cxnSp macro="">
      <xdr:nvCxnSpPr>
        <xdr:cNvPr id="59" name="直線コネクタ 58"/>
        <xdr:cNvCxnSpPr/>
      </xdr:nvCxnSpPr>
      <xdr:spPr>
        <a:xfrm flipV="1">
          <a:off x="3797300" y="6023978"/>
          <a:ext cx="838200" cy="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167637</xdr:rowOff>
    </xdr:from>
    <xdr:ext cx="534377" cy="259045"/>
    <xdr:sp macro="" textlink="">
      <xdr:nvSpPr>
        <xdr:cNvPr id="60" name="人件費平均値テキスト"/>
        <xdr:cNvSpPr txBox="1"/>
      </xdr:nvSpPr>
      <xdr:spPr>
        <a:xfrm>
          <a:off x="4686300" y="6168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31526</xdr:rowOff>
    </xdr:from>
    <xdr:to>
      <xdr:col>5</xdr:col>
      <xdr:colOff>358775</xdr:colOff>
      <xdr:row>35</xdr:row>
      <xdr:rowOff>99741</xdr:rowOff>
    </xdr:to>
    <xdr:cxnSp macro="">
      <xdr:nvCxnSpPr>
        <xdr:cNvPr id="62" name="直線コネクタ 61"/>
        <xdr:cNvCxnSpPr/>
      </xdr:nvCxnSpPr>
      <xdr:spPr>
        <a:xfrm flipV="1">
          <a:off x="2908300" y="6032276"/>
          <a:ext cx="889000" cy="6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51593</xdr:rowOff>
    </xdr:from>
    <xdr:to>
      <xdr:col>5</xdr:col>
      <xdr:colOff>409575</xdr:colOff>
      <xdr:row>35</xdr:row>
      <xdr:rowOff>153193</xdr:rowOff>
    </xdr:to>
    <xdr:sp macro="" textlink="">
      <xdr:nvSpPr>
        <xdr:cNvPr id="63" name="フローチャート : 判断 62"/>
        <xdr:cNvSpPr/>
      </xdr:nvSpPr>
      <xdr:spPr>
        <a:xfrm>
          <a:off x="3746500" y="605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144320</xdr:rowOff>
    </xdr:from>
    <xdr:ext cx="534377" cy="259045"/>
    <xdr:sp macro="" textlink="">
      <xdr:nvSpPr>
        <xdr:cNvPr id="64" name="テキスト ボックス 63"/>
        <xdr:cNvSpPr txBox="1"/>
      </xdr:nvSpPr>
      <xdr:spPr>
        <a:xfrm>
          <a:off x="3530111" y="61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64,132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91877</xdr:rowOff>
    </xdr:from>
    <xdr:to>
      <xdr:col>4</xdr:col>
      <xdr:colOff>155575</xdr:colOff>
      <xdr:row>35</xdr:row>
      <xdr:rowOff>99741</xdr:rowOff>
    </xdr:to>
    <xdr:cxnSp macro="">
      <xdr:nvCxnSpPr>
        <xdr:cNvPr id="65" name="直線コネクタ 64"/>
        <xdr:cNvCxnSpPr/>
      </xdr:nvCxnSpPr>
      <xdr:spPr>
        <a:xfrm>
          <a:off x="2019300" y="6092627"/>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61033</xdr:rowOff>
    </xdr:from>
    <xdr:to>
      <xdr:col>4</xdr:col>
      <xdr:colOff>206375</xdr:colOff>
      <xdr:row>35</xdr:row>
      <xdr:rowOff>162633</xdr:rowOff>
    </xdr:to>
    <xdr:sp macro="" textlink="">
      <xdr:nvSpPr>
        <xdr:cNvPr id="66" name="フローチャート : 判断 65"/>
        <xdr:cNvSpPr/>
      </xdr:nvSpPr>
      <xdr:spPr>
        <a:xfrm>
          <a:off x="2857500" y="60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153760</xdr:rowOff>
    </xdr:from>
    <xdr:ext cx="534377" cy="259045"/>
    <xdr:sp macro="" textlink="">
      <xdr:nvSpPr>
        <xdr:cNvPr id="67" name="テキスト ボックス 66"/>
        <xdr:cNvSpPr txBox="1"/>
      </xdr:nvSpPr>
      <xdr:spPr>
        <a:xfrm>
          <a:off x="2641111" y="61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53518</xdr:rowOff>
    </xdr:from>
    <xdr:to>
      <xdr:col>2</xdr:col>
      <xdr:colOff>638175</xdr:colOff>
      <xdr:row>35</xdr:row>
      <xdr:rowOff>91877</xdr:rowOff>
    </xdr:to>
    <xdr:cxnSp macro="">
      <xdr:nvCxnSpPr>
        <xdr:cNvPr id="68" name="直線コネクタ 67"/>
        <xdr:cNvCxnSpPr/>
      </xdr:nvCxnSpPr>
      <xdr:spPr>
        <a:xfrm>
          <a:off x="1130300" y="6054268"/>
          <a:ext cx="889000" cy="3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16640</xdr:rowOff>
    </xdr:from>
    <xdr:to>
      <xdr:col>3</xdr:col>
      <xdr:colOff>3175</xdr:colOff>
      <xdr:row>35</xdr:row>
      <xdr:rowOff>118240</xdr:rowOff>
    </xdr:to>
    <xdr:sp macro="" textlink="">
      <xdr:nvSpPr>
        <xdr:cNvPr id="69" name="フローチャート : 判断 68"/>
        <xdr:cNvSpPr/>
      </xdr:nvSpPr>
      <xdr:spPr>
        <a:xfrm>
          <a:off x="1968500" y="601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134767</xdr:rowOff>
    </xdr:from>
    <xdr:ext cx="534377" cy="259045"/>
    <xdr:sp macro="" textlink="">
      <xdr:nvSpPr>
        <xdr:cNvPr id="70" name="テキスト ボックス 69"/>
        <xdr:cNvSpPr txBox="1"/>
      </xdr:nvSpPr>
      <xdr:spPr>
        <a:xfrm>
          <a:off x="1752111" y="579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89472</xdr:rowOff>
    </xdr:from>
    <xdr:to>
      <xdr:col>1</xdr:col>
      <xdr:colOff>485775</xdr:colOff>
      <xdr:row>35</xdr:row>
      <xdr:rowOff>19622</xdr:rowOff>
    </xdr:to>
    <xdr:sp macro="" textlink="">
      <xdr:nvSpPr>
        <xdr:cNvPr id="71" name="フローチャート : 判断 70"/>
        <xdr:cNvSpPr/>
      </xdr:nvSpPr>
      <xdr:spPr>
        <a:xfrm>
          <a:off x="1079500" y="591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36149</xdr:rowOff>
    </xdr:from>
    <xdr:ext cx="534377" cy="259045"/>
    <xdr:sp macro="" textlink="">
      <xdr:nvSpPr>
        <xdr:cNvPr id="72" name="テキスト ボックス 71"/>
        <xdr:cNvSpPr txBox="1"/>
      </xdr:nvSpPr>
      <xdr:spPr>
        <a:xfrm>
          <a:off x="863111" y="569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143878</xdr:rowOff>
    </xdr:from>
    <xdr:to>
      <xdr:col>6</xdr:col>
      <xdr:colOff>561975</xdr:colOff>
      <xdr:row>35</xdr:row>
      <xdr:rowOff>74028</xdr:rowOff>
    </xdr:to>
    <xdr:sp macro="" textlink="">
      <xdr:nvSpPr>
        <xdr:cNvPr id="78" name="円/楕円 77"/>
        <xdr:cNvSpPr/>
      </xdr:nvSpPr>
      <xdr:spPr>
        <a:xfrm>
          <a:off x="4584700" y="59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166755</xdr:rowOff>
    </xdr:from>
    <xdr:ext cx="534377" cy="259045"/>
    <xdr:sp macro="" textlink="">
      <xdr:nvSpPr>
        <xdr:cNvPr id="79" name="人件費該当値テキスト"/>
        <xdr:cNvSpPr txBox="1"/>
      </xdr:nvSpPr>
      <xdr:spPr>
        <a:xfrm>
          <a:off x="4686300" y="582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67,595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152176</xdr:rowOff>
    </xdr:from>
    <xdr:to>
      <xdr:col>5</xdr:col>
      <xdr:colOff>409575</xdr:colOff>
      <xdr:row>35</xdr:row>
      <xdr:rowOff>82326</xdr:rowOff>
    </xdr:to>
    <xdr:sp macro="" textlink="">
      <xdr:nvSpPr>
        <xdr:cNvPr id="80" name="円/楕円 79"/>
        <xdr:cNvSpPr/>
      </xdr:nvSpPr>
      <xdr:spPr>
        <a:xfrm>
          <a:off x="3746500" y="598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98853</xdr:rowOff>
    </xdr:from>
    <xdr:ext cx="534377" cy="259045"/>
    <xdr:sp macro="" textlink="">
      <xdr:nvSpPr>
        <xdr:cNvPr id="81" name="テキスト ボックス 80"/>
        <xdr:cNvSpPr txBox="1"/>
      </xdr:nvSpPr>
      <xdr:spPr>
        <a:xfrm>
          <a:off x="3530111" y="57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67,232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48941</xdr:rowOff>
    </xdr:from>
    <xdr:to>
      <xdr:col>4</xdr:col>
      <xdr:colOff>206375</xdr:colOff>
      <xdr:row>35</xdr:row>
      <xdr:rowOff>150541</xdr:rowOff>
    </xdr:to>
    <xdr:sp macro="" textlink="">
      <xdr:nvSpPr>
        <xdr:cNvPr id="82" name="円/楕円 81"/>
        <xdr:cNvSpPr/>
      </xdr:nvSpPr>
      <xdr:spPr>
        <a:xfrm>
          <a:off x="2857500" y="604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167068</xdr:rowOff>
    </xdr:from>
    <xdr:ext cx="534377" cy="259045"/>
    <xdr:sp macro="" textlink="">
      <xdr:nvSpPr>
        <xdr:cNvPr id="83" name="テキスト ボックス 82"/>
        <xdr:cNvSpPr txBox="1"/>
      </xdr:nvSpPr>
      <xdr:spPr>
        <a:xfrm>
          <a:off x="2641111" y="5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64,248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41077</xdr:rowOff>
    </xdr:from>
    <xdr:to>
      <xdr:col>3</xdr:col>
      <xdr:colOff>3175</xdr:colOff>
      <xdr:row>35</xdr:row>
      <xdr:rowOff>142677</xdr:rowOff>
    </xdr:to>
    <xdr:sp macro="" textlink="">
      <xdr:nvSpPr>
        <xdr:cNvPr id="84" name="円/楕円 83"/>
        <xdr:cNvSpPr/>
      </xdr:nvSpPr>
      <xdr:spPr>
        <a:xfrm>
          <a:off x="1968500" y="604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133804</xdr:rowOff>
    </xdr:from>
    <xdr:ext cx="534377" cy="259045"/>
    <xdr:sp macro="" textlink="">
      <xdr:nvSpPr>
        <xdr:cNvPr id="85" name="テキスト ボックス 84"/>
        <xdr:cNvSpPr txBox="1"/>
      </xdr:nvSpPr>
      <xdr:spPr>
        <a:xfrm>
          <a:off x="1752111" y="613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64,592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2718</xdr:rowOff>
    </xdr:from>
    <xdr:to>
      <xdr:col>1</xdr:col>
      <xdr:colOff>485775</xdr:colOff>
      <xdr:row>35</xdr:row>
      <xdr:rowOff>104318</xdr:rowOff>
    </xdr:to>
    <xdr:sp macro="" textlink="">
      <xdr:nvSpPr>
        <xdr:cNvPr id="86" name="円/楕円 85"/>
        <xdr:cNvSpPr/>
      </xdr:nvSpPr>
      <xdr:spPr>
        <a:xfrm>
          <a:off x="1079500" y="600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95445</xdr:rowOff>
    </xdr:from>
    <xdr:ext cx="534377" cy="259045"/>
    <xdr:sp macro="" textlink="">
      <xdr:nvSpPr>
        <xdr:cNvPr id="87" name="テキスト ボックス 86"/>
        <xdr:cNvSpPr txBox="1"/>
      </xdr:nvSpPr>
      <xdr:spPr>
        <a:xfrm>
          <a:off x="863111" y="609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56</xdr:row>
      <xdr:rowOff>597</xdr:rowOff>
    </xdr:from>
    <xdr:to>
      <xdr:col>6</xdr:col>
      <xdr:colOff>510540</xdr:colOff>
      <xdr:row>58</xdr:row>
      <xdr:rowOff>162306</xdr:rowOff>
    </xdr:to>
    <xdr:cxnSp macro="">
      <xdr:nvCxnSpPr>
        <xdr:cNvPr id="112" name="直線コネクタ 111"/>
        <xdr:cNvCxnSpPr/>
      </xdr:nvCxnSpPr>
      <xdr:spPr>
        <a:xfrm flipV="1">
          <a:off x="4633595" y="9601797"/>
          <a:ext cx="1270" cy="5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166133</xdr:rowOff>
    </xdr:from>
    <xdr:ext cx="534377" cy="259045"/>
    <xdr:sp macro="" textlink="">
      <xdr:nvSpPr>
        <xdr:cNvPr id="113" name="物件費最小値テキスト"/>
        <xdr:cNvSpPr txBox="1"/>
      </xdr:nvSpPr>
      <xdr:spPr>
        <a:xfrm>
          <a:off x="4686300" y="1011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162306</xdr:rowOff>
    </xdr:from>
    <xdr:to>
      <xdr:col>6</xdr:col>
      <xdr:colOff>600075</xdr:colOff>
      <xdr:row>58</xdr:row>
      <xdr:rowOff>162306</xdr:rowOff>
    </xdr:to>
    <xdr:cxnSp macro="">
      <xdr:nvCxnSpPr>
        <xdr:cNvPr id="114" name="直線コネクタ 113"/>
        <xdr:cNvCxnSpPr/>
      </xdr:nvCxnSpPr>
      <xdr:spPr>
        <a:xfrm>
          <a:off x="4546600" y="1010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118724</xdr:rowOff>
    </xdr:from>
    <xdr:ext cx="534377" cy="259045"/>
    <xdr:sp macro="" textlink="">
      <xdr:nvSpPr>
        <xdr:cNvPr id="115" name="物件費最大値テキスト"/>
        <xdr:cNvSpPr txBox="1"/>
      </xdr:nvSpPr>
      <xdr:spPr>
        <a:xfrm>
          <a:off x="4686300" y="937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56</xdr:row>
      <xdr:rowOff>597</xdr:rowOff>
    </xdr:from>
    <xdr:to>
      <xdr:col>6</xdr:col>
      <xdr:colOff>600075</xdr:colOff>
      <xdr:row>56</xdr:row>
      <xdr:rowOff>597</xdr:rowOff>
    </xdr:to>
    <xdr:cxnSp macro="">
      <xdr:nvCxnSpPr>
        <xdr:cNvPr id="116" name="直線コネクタ 115"/>
        <xdr:cNvCxnSpPr/>
      </xdr:nvCxnSpPr>
      <xdr:spPr>
        <a:xfrm>
          <a:off x="4546600" y="960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58509</xdr:rowOff>
    </xdr:from>
    <xdr:to>
      <xdr:col>6</xdr:col>
      <xdr:colOff>511175</xdr:colOff>
      <xdr:row>58</xdr:row>
      <xdr:rowOff>58775</xdr:rowOff>
    </xdr:to>
    <xdr:cxnSp macro="">
      <xdr:nvCxnSpPr>
        <xdr:cNvPr id="117" name="直線コネクタ 116"/>
        <xdr:cNvCxnSpPr/>
      </xdr:nvCxnSpPr>
      <xdr:spPr>
        <a:xfrm flipV="1">
          <a:off x="3797300" y="10002609"/>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120667</xdr:rowOff>
    </xdr:from>
    <xdr:ext cx="534377" cy="259045"/>
    <xdr:sp macro="" textlink="">
      <xdr:nvSpPr>
        <xdr:cNvPr id="118" name="物件費平均値テキスト"/>
        <xdr:cNvSpPr txBox="1"/>
      </xdr:nvSpPr>
      <xdr:spPr>
        <a:xfrm>
          <a:off x="4686300" y="9721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97790</xdr:rowOff>
    </xdr:from>
    <xdr:to>
      <xdr:col>6</xdr:col>
      <xdr:colOff>561975</xdr:colOff>
      <xdr:row>58</xdr:row>
      <xdr:rowOff>27940</xdr:rowOff>
    </xdr:to>
    <xdr:sp macro="" textlink="">
      <xdr:nvSpPr>
        <xdr:cNvPr id="119" name="フローチャート : 判断 118"/>
        <xdr:cNvSpPr/>
      </xdr:nvSpPr>
      <xdr:spPr>
        <a:xfrm>
          <a:off x="45847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58775</xdr:rowOff>
    </xdr:from>
    <xdr:to>
      <xdr:col>5</xdr:col>
      <xdr:colOff>358775</xdr:colOff>
      <xdr:row>58</xdr:row>
      <xdr:rowOff>85154</xdr:rowOff>
    </xdr:to>
    <xdr:cxnSp macro="">
      <xdr:nvCxnSpPr>
        <xdr:cNvPr id="120" name="直線コネクタ 119"/>
        <xdr:cNvCxnSpPr/>
      </xdr:nvCxnSpPr>
      <xdr:spPr>
        <a:xfrm flipV="1">
          <a:off x="2908300" y="10002875"/>
          <a:ext cx="889000" cy="2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105639</xdr:rowOff>
    </xdr:from>
    <xdr:to>
      <xdr:col>5</xdr:col>
      <xdr:colOff>409575</xdr:colOff>
      <xdr:row>58</xdr:row>
      <xdr:rowOff>35789</xdr:rowOff>
    </xdr:to>
    <xdr:sp macro="" textlink="">
      <xdr:nvSpPr>
        <xdr:cNvPr id="121" name="フローチャート : 判断 120"/>
        <xdr:cNvSpPr/>
      </xdr:nvSpPr>
      <xdr:spPr>
        <a:xfrm>
          <a:off x="3746500" y="987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52316</xdr:rowOff>
    </xdr:from>
    <xdr:ext cx="534377" cy="259045"/>
    <xdr:sp macro="" textlink="">
      <xdr:nvSpPr>
        <xdr:cNvPr id="122" name="テキスト ボックス 121"/>
        <xdr:cNvSpPr txBox="1"/>
      </xdr:nvSpPr>
      <xdr:spPr>
        <a:xfrm>
          <a:off x="3530111" y="965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10173</xdr:rowOff>
    </xdr:from>
    <xdr:to>
      <xdr:col>4</xdr:col>
      <xdr:colOff>155575</xdr:colOff>
      <xdr:row>58</xdr:row>
      <xdr:rowOff>85154</xdr:rowOff>
    </xdr:to>
    <xdr:cxnSp macro="">
      <xdr:nvCxnSpPr>
        <xdr:cNvPr id="123" name="直線コネクタ 122"/>
        <xdr:cNvCxnSpPr/>
      </xdr:nvCxnSpPr>
      <xdr:spPr>
        <a:xfrm>
          <a:off x="2019300" y="9439923"/>
          <a:ext cx="889000" cy="58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136093</xdr:rowOff>
    </xdr:from>
    <xdr:to>
      <xdr:col>4</xdr:col>
      <xdr:colOff>206375</xdr:colOff>
      <xdr:row>58</xdr:row>
      <xdr:rowOff>66243</xdr:rowOff>
    </xdr:to>
    <xdr:sp macro="" textlink="">
      <xdr:nvSpPr>
        <xdr:cNvPr id="124" name="フローチャート : 判断 123"/>
        <xdr:cNvSpPr/>
      </xdr:nvSpPr>
      <xdr:spPr>
        <a:xfrm>
          <a:off x="2857500" y="99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82770</xdr:rowOff>
    </xdr:from>
    <xdr:ext cx="534377" cy="259045"/>
    <xdr:sp macro="" textlink="">
      <xdr:nvSpPr>
        <xdr:cNvPr id="125" name="テキスト ボックス 124"/>
        <xdr:cNvSpPr txBox="1"/>
      </xdr:nvSpPr>
      <xdr:spPr>
        <a:xfrm>
          <a:off x="2641111" y="96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45,784</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17932</xdr:rowOff>
    </xdr:from>
    <xdr:to>
      <xdr:col>2</xdr:col>
      <xdr:colOff>638175</xdr:colOff>
      <xdr:row>55</xdr:row>
      <xdr:rowOff>10173</xdr:rowOff>
    </xdr:to>
    <xdr:cxnSp macro="">
      <xdr:nvCxnSpPr>
        <xdr:cNvPr id="126" name="直線コネクタ 125"/>
        <xdr:cNvCxnSpPr/>
      </xdr:nvCxnSpPr>
      <xdr:spPr>
        <a:xfrm>
          <a:off x="1130300" y="8761882"/>
          <a:ext cx="889000" cy="67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95644</xdr:rowOff>
    </xdr:from>
    <xdr:to>
      <xdr:col>3</xdr:col>
      <xdr:colOff>3175</xdr:colOff>
      <xdr:row>58</xdr:row>
      <xdr:rowOff>25794</xdr:rowOff>
    </xdr:to>
    <xdr:sp macro="" textlink="">
      <xdr:nvSpPr>
        <xdr:cNvPr id="127" name="フローチャート : 判断 126"/>
        <xdr:cNvSpPr/>
      </xdr:nvSpPr>
      <xdr:spPr>
        <a:xfrm>
          <a:off x="1968500" y="986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16921</xdr:rowOff>
    </xdr:from>
    <xdr:ext cx="534377" cy="259045"/>
    <xdr:sp macro="" textlink="">
      <xdr:nvSpPr>
        <xdr:cNvPr id="128" name="テキスト ボックス 127"/>
        <xdr:cNvSpPr txBox="1"/>
      </xdr:nvSpPr>
      <xdr:spPr>
        <a:xfrm>
          <a:off x="1752111" y="99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48,969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64338</xdr:rowOff>
    </xdr:from>
    <xdr:to>
      <xdr:col>1</xdr:col>
      <xdr:colOff>485775</xdr:colOff>
      <xdr:row>56</xdr:row>
      <xdr:rowOff>165938</xdr:rowOff>
    </xdr:to>
    <xdr:sp macro="" textlink="">
      <xdr:nvSpPr>
        <xdr:cNvPr id="129" name="フローチャート : 判断 128"/>
        <xdr:cNvSpPr/>
      </xdr:nvSpPr>
      <xdr:spPr>
        <a:xfrm>
          <a:off x="1079500" y="9665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157065</xdr:rowOff>
    </xdr:from>
    <xdr:ext cx="534377" cy="259045"/>
    <xdr:sp macro="" textlink="">
      <xdr:nvSpPr>
        <xdr:cNvPr id="130" name="テキスト ボックス 129"/>
        <xdr:cNvSpPr txBox="1"/>
      </xdr:nvSpPr>
      <xdr:spPr>
        <a:xfrm>
          <a:off x="863111" y="975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7709</xdr:rowOff>
    </xdr:from>
    <xdr:to>
      <xdr:col>6</xdr:col>
      <xdr:colOff>561975</xdr:colOff>
      <xdr:row>58</xdr:row>
      <xdr:rowOff>109309</xdr:rowOff>
    </xdr:to>
    <xdr:sp macro="" textlink="">
      <xdr:nvSpPr>
        <xdr:cNvPr id="136" name="円/楕円 135"/>
        <xdr:cNvSpPr/>
      </xdr:nvSpPr>
      <xdr:spPr>
        <a:xfrm>
          <a:off x="4584700" y="995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94086</xdr:rowOff>
    </xdr:from>
    <xdr:ext cx="534377" cy="259045"/>
    <xdr:sp macro="" textlink="">
      <xdr:nvSpPr>
        <xdr:cNvPr id="137" name="物件費該当値テキスト"/>
        <xdr:cNvSpPr txBox="1"/>
      </xdr:nvSpPr>
      <xdr:spPr>
        <a:xfrm>
          <a:off x="4686300" y="986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42,393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7975</xdr:rowOff>
    </xdr:from>
    <xdr:to>
      <xdr:col>5</xdr:col>
      <xdr:colOff>409575</xdr:colOff>
      <xdr:row>58</xdr:row>
      <xdr:rowOff>109575</xdr:rowOff>
    </xdr:to>
    <xdr:sp macro="" textlink="">
      <xdr:nvSpPr>
        <xdr:cNvPr id="138" name="円/楕円 137"/>
        <xdr:cNvSpPr/>
      </xdr:nvSpPr>
      <xdr:spPr>
        <a:xfrm>
          <a:off x="3746500" y="99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100702</xdr:rowOff>
    </xdr:from>
    <xdr:ext cx="534377" cy="259045"/>
    <xdr:sp macro="" textlink="">
      <xdr:nvSpPr>
        <xdr:cNvPr id="139" name="テキスト ボックス 138"/>
        <xdr:cNvSpPr txBox="1"/>
      </xdr:nvSpPr>
      <xdr:spPr>
        <a:xfrm>
          <a:off x="3530111" y="100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34354</xdr:rowOff>
    </xdr:from>
    <xdr:to>
      <xdr:col>4</xdr:col>
      <xdr:colOff>206375</xdr:colOff>
      <xdr:row>58</xdr:row>
      <xdr:rowOff>135954</xdr:rowOff>
    </xdr:to>
    <xdr:sp macro="" textlink="">
      <xdr:nvSpPr>
        <xdr:cNvPr id="140" name="円/楕円 139"/>
        <xdr:cNvSpPr/>
      </xdr:nvSpPr>
      <xdr:spPr>
        <a:xfrm>
          <a:off x="2857500" y="997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127081</xdr:rowOff>
    </xdr:from>
    <xdr:ext cx="534377" cy="259045"/>
    <xdr:sp macro="" textlink="">
      <xdr:nvSpPr>
        <xdr:cNvPr id="141" name="テキスト ボックス 140"/>
        <xdr:cNvSpPr txBox="1"/>
      </xdr:nvSpPr>
      <xdr:spPr>
        <a:xfrm>
          <a:off x="2641111" y="1007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40,295</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130823</xdr:rowOff>
    </xdr:from>
    <xdr:to>
      <xdr:col>3</xdr:col>
      <xdr:colOff>3175</xdr:colOff>
      <xdr:row>55</xdr:row>
      <xdr:rowOff>60973</xdr:rowOff>
    </xdr:to>
    <xdr:sp macro="" textlink="">
      <xdr:nvSpPr>
        <xdr:cNvPr id="142" name="円/楕円 141"/>
        <xdr:cNvSpPr/>
      </xdr:nvSpPr>
      <xdr:spPr>
        <a:xfrm>
          <a:off x="1968500" y="938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77500</xdr:rowOff>
    </xdr:from>
    <xdr:ext cx="534377" cy="259045"/>
    <xdr:sp macro="" textlink="">
      <xdr:nvSpPr>
        <xdr:cNvPr id="143" name="テキスト ボックス 142"/>
        <xdr:cNvSpPr txBox="1"/>
      </xdr:nvSpPr>
      <xdr:spPr>
        <a:xfrm>
          <a:off x="1752111" y="916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86,699</a:t>
          </a:r>
          <a:endParaRPr kumimoji="1" lang="ja-JP" altLang="en-US" sz="1000" b="1">
            <a:solidFill>
              <a:srgbClr val="FF0000"/>
            </a:solidFill>
            <a:latin typeface="ＭＳ Ｐゴシック"/>
          </a:endParaRPr>
        </a:p>
      </xdr:txBody>
    </xdr:sp>
    <xdr:clientData/>
  </xdr:oneCellAnchor>
  <xdr:twoCellAnchor>
    <xdr:from>
      <xdr:col>1</xdr:col>
      <xdr:colOff>384175</xdr:colOff>
      <xdr:row>50</xdr:row>
      <xdr:rowOff>138582</xdr:rowOff>
    </xdr:from>
    <xdr:to>
      <xdr:col>1</xdr:col>
      <xdr:colOff>485775</xdr:colOff>
      <xdr:row>51</xdr:row>
      <xdr:rowOff>68732</xdr:rowOff>
    </xdr:to>
    <xdr:sp macro="" textlink="">
      <xdr:nvSpPr>
        <xdr:cNvPr id="144" name="円/楕円 143"/>
        <xdr:cNvSpPr/>
      </xdr:nvSpPr>
      <xdr:spPr>
        <a:xfrm>
          <a:off x="1079500" y="871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85259</xdr:rowOff>
    </xdr:from>
    <xdr:ext cx="599010" cy="259045"/>
    <xdr:sp macro="" textlink="">
      <xdr:nvSpPr>
        <xdr:cNvPr id="145" name="テキスト ボックス 144"/>
        <xdr:cNvSpPr txBox="1"/>
      </xdr:nvSpPr>
      <xdr:spPr>
        <a:xfrm>
          <a:off x="830794" y="8486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69" name="直線コネクタ 168"/>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0"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1" name="直線コネクタ 170"/>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2"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3" name="直線コネクタ 172"/>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37134</xdr:rowOff>
    </xdr:from>
    <xdr:to>
      <xdr:col>6</xdr:col>
      <xdr:colOff>511175</xdr:colOff>
      <xdr:row>78</xdr:row>
      <xdr:rowOff>76912</xdr:rowOff>
    </xdr:to>
    <xdr:cxnSp macro="">
      <xdr:nvCxnSpPr>
        <xdr:cNvPr id="174" name="直線コネクタ 173"/>
        <xdr:cNvCxnSpPr/>
      </xdr:nvCxnSpPr>
      <xdr:spPr>
        <a:xfrm flipV="1">
          <a:off x="3797300" y="13410234"/>
          <a:ext cx="838200" cy="3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5"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6" name="フローチャート : 判断 175"/>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18008</xdr:rowOff>
    </xdr:from>
    <xdr:to>
      <xdr:col>5</xdr:col>
      <xdr:colOff>358775</xdr:colOff>
      <xdr:row>78</xdr:row>
      <xdr:rowOff>76912</xdr:rowOff>
    </xdr:to>
    <xdr:cxnSp macro="">
      <xdr:nvCxnSpPr>
        <xdr:cNvPr id="177" name="直線コネクタ 176"/>
        <xdr:cNvCxnSpPr/>
      </xdr:nvCxnSpPr>
      <xdr:spPr>
        <a:xfrm>
          <a:off x="2908300" y="13391108"/>
          <a:ext cx="889000" cy="5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55905</xdr:rowOff>
    </xdr:from>
    <xdr:to>
      <xdr:col>5</xdr:col>
      <xdr:colOff>409575</xdr:colOff>
      <xdr:row>77</xdr:row>
      <xdr:rowOff>157505</xdr:rowOff>
    </xdr:to>
    <xdr:sp macro="" textlink="">
      <xdr:nvSpPr>
        <xdr:cNvPr id="178" name="フローチャート : 判断 177"/>
        <xdr:cNvSpPr/>
      </xdr:nvSpPr>
      <xdr:spPr>
        <a:xfrm>
          <a:off x="3746500" y="1325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2582</xdr:rowOff>
    </xdr:from>
    <xdr:ext cx="469744" cy="259045"/>
    <xdr:sp macro="" textlink="">
      <xdr:nvSpPr>
        <xdr:cNvPr id="179" name="テキスト ボックス 178"/>
        <xdr:cNvSpPr txBox="1"/>
      </xdr:nvSpPr>
      <xdr:spPr>
        <a:xfrm>
          <a:off x="3562427" y="1303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18008</xdr:rowOff>
    </xdr:from>
    <xdr:to>
      <xdr:col>4</xdr:col>
      <xdr:colOff>155575</xdr:colOff>
      <xdr:row>78</xdr:row>
      <xdr:rowOff>33706</xdr:rowOff>
    </xdr:to>
    <xdr:cxnSp macro="">
      <xdr:nvCxnSpPr>
        <xdr:cNvPr id="180" name="直線コネクタ 179"/>
        <xdr:cNvCxnSpPr/>
      </xdr:nvCxnSpPr>
      <xdr:spPr>
        <a:xfrm flipV="1">
          <a:off x="2019300" y="13391108"/>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62534</xdr:rowOff>
    </xdr:from>
    <xdr:to>
      <xdr:col>4</xdr:col>
      <xdr:colOff>206375</xdr:colOff>
      <xdr:row>77</xdr:row>
      <xdr:rowOff>164134</xdr:rowOff>
    </xdr:to>
    <xdr:sp macro="" textlink="">
      <xdr:nvSpPr>
        <xdr:cNvPr id="181" name="フローチャート : 判断 180"/>
        <xdr:cNvSpPr/>
      </xdr:nvSpPr>
      <xdr:spPr>
        <a:xfrm>
          <a:off x="2857500" y="132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9211</xdr:rowOff>
    </xdr:from>
    <xdr:ext cx="469744" cy="259045"/>
    <xdr:sp macro="" textlink="">
      <xdr:nvSpPr>
        <xdr:cNvPr id="182" name="テキスト ボックス 181"/>
        <xdr:cNvSpPr txBox="1"/>
      </xdr:nvSpPr>
      <xdr:spPr>
        <a:xfrm>
          <a:off x="2673427" y="1303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17780</xdr:rowOff>
    </xdr:from>
    <xdr:to>
      <xdr:col>2</xdr:col>
      <xdr:colOff>638175</xdr:colOff>
      <xdr:row>78</xdr:row>
      <xdr:rowOff>33706</xdr:rowOff>
    </xdr:to>
    <xdr:cxnSp macro="">
      <xdr:nvCxnSpPr>
        <xdr:cNvPr id="183" name="直線コネクタ 182"/>
        <xdr:cNvCxnSpPr/>
      </xdr:nvCxnSpPr>
      <xdr:spPr>
        <a:xfrm>
          <a:off x="1130300" y="13390880"/>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60401</xdr:rowOff>
    </xdr:from>
    <xdr:to>
      <xdr:col>3</xdr:col>
      <xdr:colOff>3175</xdr:colOff>
      <xdr:row>77</xdr:row>
      <xdr:rowOff>162001</xdr:rowOff>
    </xdr:to>
    <xdr:sp macro="" textlink="">
      <xdr:nvSpPr>
        <xdr:cNvPr id="184" name="フローチャート : 判断 183"/>
        <xdr:cNvSpPr/>
      </xdr:nvSpPr>
      <xdr:spPr>
        <a:xfrm>
          <a:off x="1968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7078</xdr:rowOff>
    </xdr:from>
    <xdr:ext cx="469744" cy="259045"/>
    <xdr:sp macro="" textlink="">
      <xdr:nvSpPr>
        <xdr:cNvPr id="185" name="テキスト ボックス 184"/>
        <xdr:cNvSpPr txBox="1"/>
      </xdr:nvSpPr>
      <xdr:spPr>
        <a:xfrm>
          <a:off x="1784427" y="1303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45389</xdr:rowOff>
    </xdr:from>
    <xdr:to>
      <xdr:col>1</xdr:col>
      <xdr:colOff>485775</xdr:colOff>
      <xdr:row>77</xdr:row>
      <xdr:rowOff>146989</xdr:rowOff>
    </xdr:to>
    <xdr:sp macro="" textlink="">
      <xdr:nvSpPr>
        <xdr:cNvPr id="186" name="フローチャート : 判断 185"/>
        <xdr:cNvSpPr/>
      </xdr:nvSpPr>
      <xdr:spPr>
        <a:xfrm>
          <a:off x="1079500" y="1324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163516</xdr:rowOff>
    </xdr:from>
    <xdr:ext cx="469744" cy="259045"/>
    <xdr:sp macro="" textlink="">
      <xdr:nvSpPr>
        <xdr:cNvPr id="187" name="テキスト ボックス 186"/>
        <xdr:cNvSpPr txBox="1"/>
      </xdr:nvSpPr>
      <xdr:spPr>
        <a:xfrm>
          <a:off x="895427" y="1302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157784</xdr:rowOff>
    </xdr:from>
    <xdr:to>
      <xdr:col>6</xdr:col>
      <xdr:colOff>561975</xdr:colOff>
      <xdr:row>78</xdr:row>
      <xdr:rowOff>87934</xdr:rowOff>
    </xdr:to>
    <xdr:sp macro="" textlink="">
      <xdr:nvSpPr>
        <xdr:cNvPr id="193" name="円/楕円 192"/>
        <xdr:cNvSpPr/>
      </xdr:nvSpPr>
      <xdr:spPr>
        <a:xfrm>
          <a:off x="4584700" y="133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136211</xdr:rowOff>
    </xdr:from>
    <xdr:ext cx="469744" cy="259045"/>
    <xdr:sp macro="" textlink="">
      <xdr:nvSpPr>
        <xdr:cNvPr id="194" name="維持補修費該当値テキスト"/>
        <xdr:cNvSpPr txBox="1"/>
      </xdr:nvSpPr>
      <xdr:spPr>
        <a:xfrm>
          <a:off x="4686300" y="1333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26112</xdr:rowOff>
    </xdr:from>
    <xdr:to>
      <xdr:col>5</xdr:col>
      <xdr:colOff>409575</xdr:colOff>
      <xdr:row>78</xdr:row>
      <xdr:rowOff>127712</xdr:rowOff>
    </xdr:to>
    <xdr:sp macro="" textlink="">
      <xdr:nvSpPr>
        <xdr:cNvPr id="195" name="円/楕円 194"/>
        <xdr:cNvSpPr/>
      </xdr:nvSpPr>
      <xdr:spPr>
        <a:xfrm>
          <a:off x="3746500" y="1339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118839</xdr:rowOff>
    </xdr:from>
    <xdr:ext cx="469744" cy="259045"/>
    <xdr:sp macro="" textlink="">
      <xdr:nvSpPr>
        <xdr:cNvPr id="196" name="テキスト ボックス 195"/>
        <xdr:cNvSpPr txBox="1"/>
      </xdr:nvSpPr>
      <xdr:spPr>
        <a:xfrm>
          <a:off x="3562427" y="1349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138658</xdr:rowOff>
    </xdr:from>
    <xdr:to>
      <xdr:col>4</xdr:col>
      <xdr:colOff>206375</xdr:colOff>
      <xdr:row>78</xdr:row>
      <xdr:rowOff>68808</xdr:rowOff>
    </xdr:to>
    <xdr:sp macro="" textlink="">
      <xdr:nvSpPr>
        <xdr:cNvPr id="197" name="円/楕円 196"/>
        <xdr:cNvSpPr/>
      </xdr:nvSpPr>
      <xdr:spPr>
        <a:xfrm>
          <a:off x="2857500" y="1334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59935</xdr:rowOff>
    </xdr:from>
    <xdr:ext cx="469744" cy="259045"/>
    <xdr:sp macro="" textlink="">
      <xdr:nvSpPr>
        <xdr:cNvPr id="198" name="テキスト ボックス 197"/>
        <xdr:cNvSpPr txBox="1"/>
      </xdr:nvSpPr>
      <xdr:spPr>
        <a:xfrm>
          <a:off x="2673427" y="1343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154356</xdr:rowOff>
    </xdr:from>
    <xdr:to>
      <xdr:col>3</xdr:col>
      <xdr:colOff>3175</xdr:colOff>
      <xdr:row>78</xdr:row>
      <xdr:rowOff>84506</xdr:rowOff>
    </xdr:to>
    <xdr:sp macro="" textlink="">
      <xdr:nvSpPr>
        <xdr:cNvPr id="199" name="円/楕円 198"/>
        <xdr:cNvSpPr/>
      </xdr:nvSpPr>
      <xdr:spPr>
        <a:xfrm>
          <a:off x="1968500" y="1335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75633</xdr:rowOff>
    </xdr:from>
    <xdr:ext cx="469744" cy="259045"/>
    <xdr:sp macro="" textlink="">
      <xdr:nvSpPr>
        <xdr:cNvPr id="200" name="テキスト ボックス 199"/>
        <xdr:cNvSpPr txBox="1"/>
      </xdr:nvSpPr>
      <xdr:spPr>
        <a:xfrm>
          <a:off x="1784427" y="1344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138430</xdr:rowOff>
    </xdr:from>
    <xdr:to>
      <xdr:col>1</xdr:col>
      <xdr:colOff>485775</xdr:colOff>
      <xdr:row>78</xdr:row>
      <xdr:rowOff>68580</xdr:rowOff>
    </xdr:to>
    <xdr:sp macro="" textlink="">
      <xdr:nvSpPr>
        <xdr:cNvPr id="201" name="円/楕円 200"/>
        <xdr:cNvSpPr/>
      </xdr:nvSpPr>
      <xdr:spPr>
        <a:xfrm>
          <a:off x="1079500" y="133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59707</xdr:rowOff>
    </xdr:from>
    <xdr:ext cx="469744" cy="259045"/>
    <xdr:sp macro="" textlink="">
      <xdr:nvSpPr>
        <xdr:cNvPr id="202" name="テキスト ボックス 201"/>
        <xdr:cNvSpPr txBox="1"/>
      </xdr:nvSpPr>
      <xdr:spPr>
        <a:xfrm>
          <a:off x="895427" y="134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7" name="直線コネクタ 226"/>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28"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29" name="直線コネクタ 228"/>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0"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1" name="直線コネクタ 230"/>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162370</xdr:rowOff>
    </xdr:from>
    <xdr:to>
      <xdr:col>6</xdr:col>
      <xdr:colOff>511175</xdr:colOff>
      <xdr:row>96</xdr:row>
      <xdr:rowOff>11188</xdr:rowOff>
    </xdr:to>
    <xdr:cxnSp macro="">
      <xdr:nvCxnSpPr>
        <xdr:cNvPr id="232" name="直線コネクタ 231"/>
        <xdr:cNvCxnSpPr/>
      </xdr:nvCxnSpPr>
      <xdr:spPr>
        <a:xfrm>
          <a:off x="3797300" y="16450120"/>
          <a:ext cx="838200" cy="2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3"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4" name="フローチャート : 判断 233"/>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162370</xdr:rowOff>
    </xdr:from>
    <xdr:to>
      <xdr:col>5</xdr:col>
      <xdr:colOff>358775</xdr:colOff>
      <xdr:row>96</xdr:row>
      <xdr:rowOff>33744</xdr:rowOff>
    </xdr:to>
    <xdr:cxnSp macro="">
      <xdr:nvCxnSpPr>
        <xdr:cNvPr id="235" name="直線コネクタ 234"/>
        <xdr:cNvCxnSpPr/>
      </xdr:nvCxnSpPr>
      <xdr:spPr>
        <a:xfrm flipV="1">
          <a:off x="2908300" y="16450120"/>
          <a:ext cx="889000" cy="4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44641</xdr:rowOff>
    </xdr:from>
    <xdr:to>
      <xdr:col>5</xdr:col>
      <xdr:colOff>409575</xdr:colOff>
      <xdr:row>94</xdr:row>
      <xdr:rowOff>146241</xdr:rowOff>
    </xdr:to>
    <xdr:sp macro="" textlink="">
      <xdr:nvSpPr>
        <xdr:cNvPr id="236" name="フローチャート : 判断 235"/>
        <xdr:cNvSpPr/>
      </xdr:nvSpPr>
      <xdr:spPr>
        <a:xfrm>
          <a:off x="3746500" y="1616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162768</xdr:rowOff>
    </xdr:from>
    <xdr:ext cx="534377" cy="259045"/>
    <xdr:sp macro="" textlink="">
      <xdr:nvSpPr>
        <xdr:cNvPr id="237" name="テキスト ボックス 236"/>
        <xdr:cNvSpPr txBox="1"/>
      </xdr:nvSpPr>
      <xdr:spPr>
        <a:xfrm>
          <a:off x="3530111" y="1593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93,485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149658</xdr:rowOff>
    </xdr:from>
    <xdr:to>
      <xdr:col>4</xdr:col>
      <xdr:colOff>155575</xdr:colOff>
      <xdr:row>96</xdr:row>
      <xdr:rowOff>33744</xdr:rowOff>
    </xdr:to>
    <xdr:cxnSp macro="">
      <xdr:nvCxnSpPr>
        <xdr:cNvPr id="238" name="直線コネクタ 237"/>
        <xdr:cNvCxnSpPr/>
      </xdr:nvCxnSpPr>
      <xdr:spPr>
        <a:xfrm>
          <a:off x="2019300" y="16437408"/>
          <a:ext cx="889000" cy="5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151752</xdr:rowOff>
    </xdr:from>
    <xdr:to>
      <xdr:col>4</xdr:col>
      <xdr:colOff>206375</xdr:colOff>
      <xdr:row>95</xdr:row>
      <xdr:rowOff>81902</xdr:rowOff>
    </xdr:to>
    <xdr:sp macro="" textlink="">
      <xdr:nvSpPr>
        <xdr:cNvPr id="239" name="フローチャート : 判断 238"/>
        <xdr:cNvSpPr/>
      </xdr:nvSpPr>
      <xdr:spPr>
        <a:xfrm>
          <a:off x="2857500" y="1626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98429</xdr:rowOff>
    </xdr:from>
    <xdr:ext cx="534377" cy="259045"/>
    <xdr:sp macro="" textlink="">
      <xdr:nvSpPr>
        <xdr:cNvPr id="240" name="テキスト ボックス 239"/>
        <xdr:cNvSpPr txBox="1"/>
      </xdr:nvSpPr>
      <xdr:spPr>
        <a:xfrm>
          <a:off x="2641111" y="1604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85,051</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61785</xdr:rowOff>
    </xdr:from>
    <xdr:to>
      <xdr:col>2</xdr:col>
      <xdr:colOff>638175</xdr:colOff>
      <xdr:row>95</xdr:row>
      <xdr:rowOff>149658</xdr:rowOff>
    </xdr:to>
    <xdr:cxnSp macro="">
      <xdr:nvCxnSpPr>
        <xdr:cNvPr id="241" name="直線コネクタ 240"/>
        <xdr:cNvCxnSpPr/>
      </xdr:nvCxnSpPr>
      <xdr:spPr>
        <a:xfrm>
          <a:off x="1130300" y="15663735"/>
          <a:ext cx="889000" cy="77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161886</xdr:rowOff>
    </xdr:from>
    <xdr:to>
      <xdr:col>3</xdr:col>
      <xdr:colOff>3175</xdr:colOff>
      <xdr:row>95</xdr:row>
      <xdr:rowOff>92036</xdr:rowOff>
    </xdr:to>
    <xdr:sp macro="" textlink="">
      <xdr:nvSpPr>
        <xdr:cNvPr id="242" name="フローチャート : 判断 241"/>
        <xdr:cNvSpPr/>
      </xdr:nvSpPr>
      <xdr:spPr>
        <a:xfrm>
          <a:off x="1968500" y="1627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108563</xdr:rowOff>
    </xdr:from>
    <xdr:ext cx="534377" cy="259045"/>
    <xdr:sp macro="" textlink="">
      <xdr:nvSpPr>
        <xdr:cNvPr id="243" name="テキスト ボックス 242"/>
        <xdr:cNvSpPr txBox="1"/>
      </xdr:nvSpPr>
      <xdr:spPr>
        <a:xfrm>
          <a:off x="1752111" y="1605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84,253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76327</xdr:rowOff>
    </xdr:from>
    <xdr:to>
      <xdr:col>1</xdr:col>
      <xdr:colOff>485775</xdr:colOff>
      <xdr:row>95</xdr:row>
      <xdr:rowOff>6477</xdr:rowOff>
    </xdr:to>
    <xdr:sp macro="" textlink="">
      <xdr:nvSpPr>
        <xdr:cNvPr id="244" name="フローチャート : 判断 243"/>
        <xdr:cNvSpPr/>
      </xdr:nvSpPr>
      <xdr:spPr>
        <a:xfrm>
          <a:off x="10795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169054</xdr:rowOff>
    </xdr:from>
    <xdr:ext cx="534377" cy="259045"/>
    <xdr:sp macro="" textlink="">
      <xdr:nvSpPr>
        <xdr:cNvPr id="245" name="テキスト ボックス 244"/>
        <xdr:cNvSpPr txBox="1"/>
      </xdr:nvSpPr>
      <xdr:spPr>
        <a:xfrm>
          <a:off x="863111" y="1628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90,990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131838</xdr:rowOff>
    </xdr:from>
    <xdr:to>
      <xdr:col>6</xdr:col>
      <xdr:colOff>561975</xdr:colOff>
      <xdr:row>96</xdr:row>
      <xdr:rowOff>61988</xdr:rowOff>
    </xdr:to>
    <xdr:sp macro="" textlink="">
      <xdr:nvSpPr>
        <xdr:cNvPr id="251" name="円/楕円 250"/>
        <xdr:cNvSpPr/>
      </xdr:nvSpPr>
      <xdr:spPr>
        <a:xfrm>
          <a:off x="4584700" y="1641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110265</xdr:rowOff>
    </xdr:from>
    <xdr:ext cx="534377" cy="259045"/>
    <xdr:sp macro="" textlink="">
      <xdr:nvSpPr>
        <xdr:cNvPr id="252" name="扶助費該当値テキスト"/>
        <xdr:cNvSpPr txBox="1"/>
      </xdr:nvSpPr>
      <xdr:spPr>
        <a:xfrm>
          <a:off x="4686300" y="163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73,119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111570</xdr:rowOff>
    </xdr:from>
    <xdr:to>
      <xdr:col>5</xdr:col>
      <xdr:colOff>409575</xdr:colOff>
      <xdr:row>96</xdr:row>
      <xdr:rowOff>41720</xdr:rowOff>
    </xdr:to>
    <xdr:sp macro="" textlink="">
      <xdr:nvSpPr>
        <xdr:cNvPr id="253" name="円/楕円 252"/>
        <xdr:cNvSpPr/>
      </xdr:nvSpPr>
      <xdr:spPr>
        <a:xfrm>
          <a:off x="3746500" y="163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32847</xdr:rowOff>
    </xdr:from>
    <xdr:ext cx="534377" cy="259045"/>
    <xdr:sp macro="" textlink="">
      <xdr:nvSpPr>
        <xdr:cNvPr id="254" name="テキスト ボックス 253"/>
        <xdr:cNvSpPr txBox="1"/>
      </xdr:nvSpPr>
      <xdr:spPr>
        <a:xfrm>
          <a:off x="3530111" y="164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74,715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154394</xdr:rowOff>
    </xdr:from>
    <xdr:to>
      <xdr:col>4</xdr:col>
      <xdr:colOff>206375</xdr:colOff>
      <xdr:row>96</xdr:row>
      <xdr:rowOff>84544</xdr:rowOff>
    </xdr:to>
    <xdr:sp macro="" textlink="">
      <xdr:nvSpPr>
        <xdr:cNvPr id="255" name="円/楕円 254"/>
        <xdr:cNvSpPr/>
      </xdr:nvSpPr>
      <xdr:spPr>
        <a:xfrm>
          <a:off x="2857500" y="1644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75671</xdr:rowOff>
    </xdr:from>
    <xdr:ext cx="534377" cy="259045"/>
    <xdr:sp macro="" textlink="">
      <xdr:nvSpPr>
        <xdr:cNvPr id="256" name="テキスト ボックス 255"/>
        <xdr:cNvSpPr txBox="1"/>
      </xdr:nvSpPr>
      <xdr:spPr>
        <a:xfrm>
          <a:off x="2641111" y="1653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71,343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98858</xdr:rowOff>
    </xdr:from>
    <xdr:to>
      <xdr:col>3</xdr:col>
      <xdr:colOff>3175</xdr:colOff>
      <xdr:row>96</xdr:row>
      <xdr:rowOff>29008</xdr:rowOff>
    </xdr:to>
    <xdr:sp macro="" textlink="">
      <xdr:nvSpPr>
        <xdr:cNvPr id="257" name="円/楕円 256"/>
        <xdr:cNvSpPr/>
      </xdr:nvSpPr>
      <xdr:spPr>
        <a:xfrm>
          <a:off x="1968500" y="1638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20135</xdr:rowOff>
    </xdr:from>
    <xdr:ext cx="534377" cy="259045"/>
    <xdr:sp macro="" textlink="">
      <xdr:nvSpPr>
        <xdr:cNvPr id="258" name="テキスト ボックス 257"/>
        <xdr:cNvSpPr txBox="1"/>
      </xdr:nvSpPr>
      <xdr:spPr>
        <a:xfrm>
          <a:off x="1752111" y="1647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75,716</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10985</xdr:rowOff>
    </xdr:from>
    <xdr:to>
      <xdr:col>1</xdr:col>
      <xdr:colOff>485775</xdr:colOff>
      <xdr:row>91</xdr:row>
      <xdr:rowOff>112585</xdr:rowOff>
    </xdr:to>
    <xdr:sp macro="" textlink="">
      <xdr:nvSpPr>
        <xdr:cNvPr id="259" name="円/楕円 258"/>
        <xdr:cNvSpPr/>
      </xdr:nvSpPr>
      <xdr:spPr>
        <a:xfrm>
          <a:off x="1079500" y="1561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129112</xdr:rowOff>
    </xdr:from>
    <xdr:ext cx="599010" cy="259045"/>
    <xdr:sp macro="" textlink="">
      <xdr:nvSpPr>
        <xdr:cNvPr id="260" name="テキスト ボックス 259"/>
        <xdr:cNvSpPr txBox="1"/>
      </xdr:nvSpPr>
      <xdr:spPr>
        <a:xfrm>
          <a:off x="830794" y="1538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4" name="直線コネクタ 283"/>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5"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6" name="直線コネクタ 285"/>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7"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88" name="直線コネクタ 287"/>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135128</xdr:rowOff>
    </xdr:from>
    <xdr:to>
      <xdr:col>15</xdr:col>
      <xdr:colOff>180975</xdr:colOff>
      <xdr:row>35</xdr:row>
      <xdr:rowOff>159195</xdr:rowOff>
    </xdr:to>
    <xdr:cxnSp macro="">
      <xdr:nvCxnSpPr>
        <xdr:cNvPr id="289" name="直線コネクタ 288"/>
        <xdr:cNvCxnSpPr/>
      </xdr:nvCxnSpPr>
      <xdr:spPr>
        <a:xfrm flipV="1">
          <a:off x="9639300" y="6135878"/>
          <a:ext cx="838200" cy="2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14038</xdr:rowOff>
    </xdr:from>
    <xdr:ext cx="534377" cy="259045"/>
    <xdr:sp macro="" textlink="">
      <xdr:nvSpPr>
        <xdr:cNvPr id="290" name="補助費等平均値テキスト"/>
        <xdr:cNvSpPr txBox="1"/>
      </xdr:nvSpPr>
      <xdr:spPr>
        <a:xfrm>
          <a:off x="10528300" y="618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1" name="フローチャート : 判断 290"/>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84226</xdr:rowOff>
    </xdr:from>
    <xdr:to>
      <xdr:col>14</xdr:col>
      <xdr:colOff>28575</xdr:colOff>
      <xdr:row>35</xdr:row>
      <xdr:rowOff>159195</xdr:rowOff>
    </xdr:to>
    <xdr:cxnSp macro="">
      <xdr:nvCxnSpPr>
        <xdr:cNvPr id="292" name="直線コネクタ 291"/>
        <xdr:cNvCxnSpPr/>
      </xdr:nvCxnSpPr>
      <xdr:spPr>
        <a:xfrm>
          <a:off x="8750300" y="5227726"/>
          <a:ext cx="889000" cy="93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37655</xdr:rowOff>
    </xdr:from>
    <xdr:to>
      <xdr:col>14</xdr:col>
      <xdr:colOff>79375</xdr:colOff>
      <xdr:row>36</xdr:row>
      <xdr:rowOff>139255</xdr:rowOff>
    </xdr:to>
    <xdr:sp macro="" textlink="">
      <xdr:nvSpPr>
        <xdr:cNvPr id="293" name="フローチャート : 判断 292"/>
        <xdr:cNvSpPr/>
      </xdr:nvSpPr>
      <xdr:spPr>
        <a:xfrm>
          <a:off x="9588500" y="62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130382</xdr:rowOff>
    </xdr:from>
    <xdr:ext cx="534377" cy="259045"/>
    <xdr:sp macro="" textlink="">
      <xdr:nvSpPr>
        <xdr:cNvPr id="294" name="テキスト ボックス 293"/>
        <xdr:cNvSpPr txBox="1"/>
      </xdr:nvSpPr>
      <xdr:spPr>
        <a:xfrm>
          <a:off x="9372111" y="630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37,035</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84226</xdr:rowOff>
    </xdr:from>
    <xdr:to>
      <xdr:col>12</xdr:col>
      <xdr:colOff>511175</xdr:colOff>
      <xdr:row>31</xdr:row>
      <xdr:rowOff>46190</xdr:rowOff>
    </xdr:to>
    <xdr:cxnSp macro="">
      <xdr:nvCxnSpPr>
        <xdr:cNvPr id="295" name="直線コネクタ 294"/>
        <xdr:cNvCxnSpPr/>
      </xdr:nvCxnSpPr>
      <xdr:spPr>
        <a:xfrm flipV="1">
          <a:off x="7861300" y="5227726"/>
          <a:ext cx="889000" cy="1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66637</xdr:rowOff>
    </xdr:from>
    <xdr:to>
      <xdr:col>12</xdr:col>
      <xdr:colOff>561975</xdr:colOff>
      <xdr:row>34</xdr:row>
      <xdr:rowOff>168237</xdr:rowOff>
    </xdr:to>
    <xdr:sp macro="" textlink="">
      <xdr:nvSpPr>
        <xdr:cNvPr id="296" name="フローチャート : 判断 295"/>
        <xdr:cNvSpPr/>
      </xdr:nvSpPr>
      <xdr:spPr>
        <a:xfrm>
          <a:off x="8699500" y="589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159364</xdr:rowOff>
    </xdr:from>
    <xdr:ext cx="534377" cy="259045"/>
    <xdr:sp macro="" textlink="">
      <xdr:nvSpPr>
        <xdr:cNvPr id="297" name="テキスト ボックス 296"/>
        <xdr:cNvSpPr txBox="1"/>
      </xdr:nvSpPr>
      <xdr:spPr>
        <a:xfrm>
          <a:off x="8483111" y="59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61,753</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46190</xdr:rowOff>
    </xdr:from>
    <xdr:to>
      <xdr:col>11</xdr:col>
      <xdr:colOff>307975</xdr:colOff>
      <xdr:row>35</xdr:row>
      <xdr:rowOff>96571</xdr:rowOff>
    </xdr:to>
    <xdr:cxnSp macro="">
      <xdr:nvCxnSpPr>
        <xdr:cNvPr id="298" name="直線コネクタ 297"/>
        <xdr:cNvCxnSpPr/>
      </xdr:nvCxnSpPr>
      <xdr:spPr>
        <a:xfrm flipV="1">
          <a:off x="6972300" y="5361140"/>
          <a:ext cx="889000" cy="73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63589</xdr:rowOff>
    </xdr:from>
    <xdr:to>
      <xdr:col>11</xdr:col>
      <xdr:colOff>358775</xdr:colOff>
      <xdr:row>35</xdr:row>
      <xdr:rowOff>165189</xdr:rowOff>
    </xdr:to>
    <xdr:sp macro="" textlink="">
      <xdr:nvSpPr>
        <xdr:cNvPr id="299" name="フローチャート : 判断 298"/>
        <xdr:cNvSpPr/>
      </xdr:nvSpPr>
      <xdr:spPr>
        <a:xfrm>
          <a:off x="7810500" y="606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156316</xdr:rowOff>
    </xdr:from>
    <xdr:ext cx="534377" cy="259045"/>
    <xdr:sp macro="" textlink="">
      <xdr:nvSpPr>
        <xdr:cNvPr id="300" name="テキスト ボックス 299"/>
        <xdr:cNvSpPr txBox="1"/>
      </xdr:nvSpPr>
      <xdr:spPr>
        <a:xfrm>
          <a:off x="7594111" y="615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48,493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166700</xdr:rowOff>
    </xdr:from>
    <xdr:to>
      <xdr:col>10</xdr:col>
      <xdr:colOff>155575</xdr:colOff>
      <xdr:row>36</xdr:row>
      <xdr:rowOff>96850</xdr:rowOff>
    </xdr:to>
    <xdr:sp macro="" textlink="">
      <xdr:nvSpPr>
        <xdr:cNvPr id="301" name="フローチャート : 判断 300"/>
        <xdr:cNvSpPr/>
      </xdr:nvSpPr>
      <xdr:spPr>
        <a:xfrm>
          <a:off x="6921500" y="61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87977</xdr:rowOff>
    </xdr:from>
    <xdr:ext cx="534377" cy="259045"/>
    <xdr:sp macro="" textlink="">
      <xdr:nvSpPr>
        <xdr:cNvPr id="302" name="テキスト ボックス 301"/>
        <xdr:cNvSpPr txBox="1"/>
      </xdr:nvSpPr>
      <xdr:spPr>
        <a:xfrm>
          <a:off x="6705111" y="62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84328</xdr:rowOff>
    </xdr:from>
    <xdr:to>
      <xdr:col>15</xdr:col>
      <xdr:colOff>231775</xdr:colOff>
      <xdr:row>36</xdr:row>
      <xdr:rowOff>14478</xdr:rowOff>
    </xdr:to>
    <xdr:sp macro="" textlink="">
      <xdr:nvSpPr>
        <xdr:cNvPr id="308" name="円/楕円 307"/>
        <xdr:cNvSpPr/>
      </xdr:nvSpPr>
      <xdr:spPr>
        <a:xfrm>
          <a:off x="104267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107205</xdr:rowOff>
    </xdr:from>
    <xdr:ext cx="534377" cy="259045"/>
    <xdr:sp macro="" textlink="">
      <xdr:nvSpPr>
        <xdr:cNvPr id="309" name="補助費等該当値テキスト"/>
        <xdr:cNvSpPr txBox="1"/>
      </xdr:nvSpPr>
      <xdr:spPr>
        <a:xfrm>
          <a:off x="10528300" y="593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46,860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108395</xdr:rowOff>
    </xdr:from>
    <xdr:to>
      <xdr:col>14</xdr:col>
      <xdr:colOff>79375</xdr:colOff>
      <xdr:row>36</xdr:row>
      <xdr:rowOff>38545</xdr:rowOff>
    </xdr:to>
    <xdr:sp macro="" textlink="">
      <xdr:nvSpPr>
        <xdr:cNvPr id="310" name="円/楕円 309"/>
        <xdr:cNvSpPr/>
      </xdr:nvSpPr>
      <xdr:spPr>
        <a:xfrm>
          <a:off x="9588500" y="610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55072</xdr:rowOff>
    </xdr:from>
    <xdr:ext cx="534377" cy="259045"/>
    <xdr:sp macro="" textlink="">
      <xdr:nvSpPr>
        <xdr:cNvPr id="311" name="テキスト ボックス 310"/>
        <xdr:cNvSpPr txBox="1"/>
      </xdr:nvSpPr>
      <xdr:spPr>
        <a:xfrm>
          <a:off x="9372111" y="588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44,965</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33426</xdr:rowOff>
    </xdr:from>
    <xdr:to>
      <xdr:col>12</xdr:col>
      <xdr:colOff>561975</xdr:colOff>
      <xdr:row>30</xdr:row>
      <xdr:rowOff>135026</xdr:rowOff>
    </xdr:to>
    <xdr:sp macro="" textlink="">
      <xdr:nvSpPr>
        <xdr:cNvPr id="312" name="円/楕円 311"/>
        <xdr:cNvSpPr/>
      </xdr:nvSpPr>
      <xdr:spPr>
        <a:xfrm>
          <a:off x="8699500" y="517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28</xdr:row>
      <xdr:rowOff>151553</xdr:rowOff>
    </xdr:from>
    <xdr:ext cx="599010" cy="259045"/>
    <xdr:sp macro="" textlink="">
      <xdr:nvSpPr>
        <xdr:cNvPr id="313" name="テキスト ボックス 312"/>
        <xdr:cNvSpPr txBox="1"/>
      </xdr:nvSpPr>
      <xdr:spPr>
        <a:xfrm>
          <a:off x="8450794" y="495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118,368</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166840</xdr:rowOff>
    </xdr:from>
    <xdr:to>
      <xdr:col>11</xdr:col>
      <xdr:colOff>358775</xdr:colOff>
      <xdr:row>31</xdr:row>
      <xdr:rowOff>96990</xdr:rowOff>
    </xdr:to>
    <xdr:sp macro="" textlink="">
      <xdr:nvSpPr>
        <xdr:cNvPr id="314" name="円/楕円 313"/>
        <xdr:cNvSpPr/>
      </xdr:nvSpPr>
      <xdr:spPr>
        <a:xfrm>
          <a:off x="7810500" y="531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29</xdr:row>
      <xdr:rowOff>113517</xdr:rowOff>
    </xdr:from>
    <xdr:ext cx="599010" cy="259045"/>
    <xdr:sp macro="" textlink="">
      <xdr:nvSpPr>
        <xdr:cNvPr id="315" name="テキスト ボックス 314"/>
        <xdr:cNvSpPr txBox="1"/>
      </xdr:nvSpPr>
      <xdr:spPr>
        <a:xfrm>
          <a:off x="7561794" y="508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107,863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45771</xdr:rowOff>
    </xdr:from>
    <xdr:to>
      <xdr:col>10</xdr:col>
      <xdr:colOff>155575</xdr:colOff>
      <xdr:row>35</xdr:row>
      <xdr:rowOff>147371</xdr:rowOff>
    </xdr:to>
    <xdr:sp macro="" textlink="">
      <xdr:nvSpPr>
        <xdr:cNvPr id="316" name="円/楕円 315"/>
        <xdr:cNvSpPr/>
      </xdr:nvSpPr>
      <xdr:spPr>
        <a:xfrm>
          <a:off x="6921500" y="604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163898</xdr:rowOff>
    </xdr:from>
    <xdr:ext cx="534377" cy="259045"/>
    <xdr:sp macro="" textlink="">
      <xdr:nvSpPr>
        <xdr:cNvPr id="317" name="テキスト ボックス 316"/>
        <xdr:cNvSpPr txBox="1"/>
      </xdr:nvSpPr>
      <xdr:spPr>
        <a:xfrm>
          <a:off x="6705111" y="582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1" name="直線コネクタ 340"/>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2"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3" name="直線コネクタ 342"/>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4"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5" name="直線コネクタ 344"/>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107731</xdr:rowOff>
    </xdr:from>
    <xdr:to>
      <xdr:col>15</xdr:col>
      <xdr:colOff>180975</xdr:colOff>
      <xdr:row>54</xdr:row>
      <xdr:rowOff>128567</xdr:rowOff>
    </xdr:to>
    <xdr:cxnSp macro="">
      <xdr:nvCxnSpPr>
        <xdr:cNvPr id="346" name="直線コネクタ 345"/>
        <xdr:cNvCxnSpPr/>
      </xdr:nvCxnSpPr>
      <xdr:spPr>
        <a:xfrm flipV="1">
          <a:off x="9639300" y="9366031"/>
          <a:ext cx="838200" cy="2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134848</xdr:rowOff>
    </xdr:from>
    <xdr:ext cx="534377" cy="259045"/>
    <xdr:sp macro="" textlink="">
      <xdr:nvSpPr>
        <xdr:cNvPr id="347" name="普通建設事業費平均値テキスト"/>
        <xdr:cNvSpPr txBox="1"/>
      </xdr:nvSpPr>
      <xdr:spPr>
        <a:xfrm>
          <a:off x="10528300" y="99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48" name="フローチャート : 判断 347"/>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128567</xdr:rowOff>
    </xdr:from>
    <xdr:to>
      <xdr:col>14</xdr:col>
      <xdr:colOff>28575</xdr:colOff>
      <xdr:row>56</xdr:row>
      <xdr:rowOff>69097</xdr:rowOff>
    </xdr:to>
    <xdr:cxnSp macro="">
      <xdr:nvCxnSpPr>
        <xdr:cNvPr id="349" name="直線コネクタ 348"/>
        <xdr:cNvCxnSpPr/>
      </xdr:nvCxnSpPr>
      <xdr:spPr>
        <a:xfrm flipV="1">
          <a:off x="8750300" y="9386867"/>
          <a:ext cx="889000" cy="28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131206</xdr:rowOff>
    </xdr:from>
    <xdr:to>
      <xdr:col>14</xdr:col>
      <xdr:colOff>79375</xdr:colOff>
      <xdr:row>58</xdr:row>
      <xdr:rowOff>61356</xdr:rowOff>
    </xdr:to>
    <xdr:sp macro="" textlink="">
      <xdr:nvSpPr>
        <xdr:cNvPr id="350" name="フローチャート : 判断 349"/>
        <xdr:cNvSpPr/>
      </xdr:nvSpPr>
      <xdr:spPr>
        <a:xfrm>
          <a:off x="9588500" y="9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52483</xdr:rowOff>
    </xdr:from>
    <xdr:ext cx="534377" cy="259045"/>
    <xdr:sp macro="" textlink="">
      <xdr:nvSpPr>
        <xdr:cNvPr id="351" name="テキスト ボックス 350"/>
        <xdr:cNvSpPr txBox="1"/>
      </xdr:nvSpPr>
      <xdr:spPr>
        <a:xfrm>
          <a:off x="9372111" y="99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53,896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69097</xdr:rowOff>
    </xdr:from>
    <xdr:to>
      <xdr:col>12</xdr:col>
      <xdr:colOff>511175</xdr:colOff>
      <xdr:row>58</xdr:row>
      <xdr:rowOff>149336</xdr:rowOff>
    </xdr:to>
    <xdr:cxnSp macro="">
      <xdr:nvCxnSpPr>
        <xdr:cNvPr id="352" name="直線コネクタ 351"/>
        <xdr:cNvCxnSpPr/>
      </xdr:nvCxnSpPr>
      <xdr:spPr>
        <a:xfrm flipV="1">
          <a:off x="7861300" y="9670297"/>
          <a:ext cx="889000" cy="42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99354</xdr:rowOff>
    </xdr:from>
    <xdr:to>
      <xdr:col>12</xdr:col>
      <xdr:colOff>561975</xdr:colOff>
      <xdr:row>58</xdr:row>
      <xdr:rowOff>29504</xdr:rowOff>
    </xdr:to>
    <xdr:sp macro="" textlink="">
      <xdr:nvSpPr>
        <xdr:cNvPr id="353" name="フローチャート : 判断 352"/>
        <xdr:cNvSpPr/>
      </xdr:nvSpPr>
      <xdr:spPr>
        <a:xfrm>
          <a:off x="8699500" y="987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20631</xdr:rowOff>
    </xdr:from>
    <xdr:ext cx="534377" cy="259045"/>
    <xdr:sp macro="" textlink="">
      <xdr:nvSpPr>
        <xdr:cNvPr id="354" name="テキスト ボックス 353"/>
        <xdr:cNvSpPr txBox="1"/>
      </xdr:nvSpPr>
      <xdr:spPr>
        <a:xfrm>
          <a:off x="8483111" y="99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149336</xdr:rowOff>
    </xdr:from>
    <xdr:to>
      <xdr:col>11</xdr:col>
      <xdr:colOff>307975</xdr:colOff>
      <xdr:row>59</xdr:row>
      <xdr:rowOff>7386</xdr:rowOff>
    </xdr:to>
    <xdr:cxnSp macro="">
      <xdr:nvCxnSpPr>
        <xdr:cNvPr id="355" name="直線コネクタ 354"/>
        <xdr:cNvCxnSpPr/>
      </xdr:nvCxnSpPr>
      <xdr:spPr>
        <a:xfrm flipV="1">
          <a:off x="6972300" y="10093436"/>
          <a:ext cx="889000" cy="2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26431</xdr:rowOff>
    </xdr:from>
    <xdr:to>
      <xdr:col>11</xdr:col>
      <xdr:colOff>358775</xdr:colOff>
      <xdr:row>58</xdr:row>
      <xdr:rowOff>128031</xdr:rowOff>
    </xdr:to>
    <xdr:sp macro="" textlink="">
      <xdr:nvSpPr>
        <xdr:cNvPr id="356" name="フローチャート : 判断 355"/>
        <xdr:cNvSpPr/>
      </xdr:nvSpPr>
      <xdr:spPr>
        <a:xfrm>
          <a:off x="7810500" y="997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144558</xdr:rowOff>
    </xdr:from>
    <xdr:ext cx="534377" cy="259045"/>
    <xdr:sp macro="" textlink="">
      <xdr:nvSpPr>
        <xdr:cNvPr id="357" name="テキスト ボックス 356"/>
        <xdr:cNvSpPr txBox="1"/>
      </xdr:nvSpPr>
      <xdr:spPr>
        <a:xfrm>
          <a:off x="7594111" y="974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36,396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37983</xdr:rowOff>
    </xdr:from>
    <xdr:to>
      <xdr:col>10</xdr:col>
      <xdr:colOff>155575</xdr:colOff>
      <xdr:row>58</xdr:row>
      <xdr:rowOff>139583</xdr:rowOff>
    </xdr:to>
    <xdr:sp macro="" textlink="">
      <xdr:nvSpPr>
        <xdr:cNvPr id="358" name="フローチャート : 判断 357"/>
        <xdr:cNvSpPr/>
      </xdr:nvSpPr>
      <xdr:spPr>
        <a:xfrm>
          <a:off x="6921500" y="998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156110</xdr:rowOff>
    </xdr:from>
    <xdr:ext cx="534377" cy="259045"/>
    <xdr:sp macro="" textlink="">
      <xdr:nvSpPr>
        <xdr:cNvPr id="359" name="テキスト ボックス 358"/>
        <xdr:cNvSpPr txBox="1"/>
      </xdr:nvSpPr>
      <xdr:spPr>
        <a:xfrm>
          <a:off x="6705111" y="975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33,364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56931</xdr:rowOff>
    </xdr:from>
    <xdr:to>
      <xdr:col>15</xdr:col>
      <xdr:colOff>231775</xdr:colOff>
      <xdr:row>54</xdr:row>
      <xdr:rowOff>158531</xdr:rowOff>
    </xdr:to>
    <xdr:sp macro="" textlink="">
      <xdr:nvSpPr>
        <xdr:cNvPr id="365" name="円/楕円 364"/>
        <xdr:cNvSpPr/>
      </xdr:nvSpPr>
      <xdr:spPr>
        <a:xfrm>
          <a:off x="10426700" y="931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79808</xdr:rowOff>
    </xdr:from>
    <xdr:ext cx="599010" cy="259045"/>
    <xdr:sp macro="" textlink="">
      <xdr:nvSpPr>
        <xdr:cNvPr id="366" name="普通建設事業費該当値テキスト"/>
        <xdr:cNvSpPr txBox="1"/>
      </xdr:nvSpPr>
      <xdr:spPr>
        <a:xfrm>
          <a:off x="10528300" y="916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208,391</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77767</xdr:rowOff>
    </xdr:from>
    <xdr:to>
      <xdr:col>14</xdr:col>
      <xdr:colOff>79375</xdr:colOff>
      <xdr:row>55</xdr:row>
      <xdr:rowOff>7917</xdr:rowOff>
    </xdr:to>
    <xdr:sp macro="" textlink="">
      <xdr:nvSpPr>
        <xdr:cNvPr id="367" name="円/楕円 366"/>
        <xdr:cNvSpPr/>
      </xdr:nvSpPr>
      <xdr:spPr>
        <a:xfrm>
          <a:off x="9588500" y="933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24444</xdr:rowOff>
    </xdr:from>
    <xdr:ext cx="599010" cy="259045"/>
    <xdr:sp macro="" textlink="">
      <xdr:nvSpPr>
        <xdr:cNvPr id="368" name="テキスト ボックス 367"/>
        <xdr:cNvSpPr txBox="1"/>
      </xdr:nvSpPr>
      <xdr:spPr>
        <a:xfrm>
          <a:off x="9339794" y="911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202,922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18297</xdr:rowOff>
    </xdr:from>
    <xdr:to>
      <xdr:col>12</xdr:col>
      <xdr:colOff>561975</xdr:colOff>
      <xdr:row>56</xdr:row>
      <xdr:rowOff>119897</xdr:rowOff>
    </xdr:to>
    <xdr:sp macro="" textlink="">
      <xdr:nvSpPr>
        <xdr:cNvPr id="369" name="円/楕円 368"/>
        <xdr:cNvSpPr/>
      </xdr:nvSpPr>
      <xdr:spPr>
        <a:xfrm>
          <a:off x="8699500" y="961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136424</xdr:rowOff>
    </xdr:from>
    <xdr:ext cx="599010" cy="259045"/>
    <xdr:sp macro="" textlink="">
      <xdr:nvSpPr>
        <xdr:cNvPr id="370" name="テキスト ボックス 369"/>
        <xdr:cNvSpPr txBox="1"/>
      </xdr:nvSpPr>
      <xdr:spPr>
        <a:xfrm>
          <a:off x="8450794" y="939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128,531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98536</xdr:rowOff>
    </xdr:from>
    <xdr:to>
      <xdr:col>11</xdr:col>
      <xdr:colOff>358775</xdr:colOff>
      <xdr:row>59</xdr:row>
      <xdr:rowOff>28686</xdr:rowOff>
    </xdr:to>
    <xdr:sp macro="" textlink="">
      <xdr:nvSpPr>
        <xdr:cNvPr id="371" name="円/楕円 370"/>
        <xdr:cNvSpPr/>
      </xdr:nvSpPr>
      <xdr:spPr>
        <a:xfrm>
          <a:off x="7810500" y="1004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19813</xdr:rowOff>
    </xdr:from>
    <xdr:ext cx="534377" cy="259045"/>
    <xdr:sp macro="" textlink="">
      <xdr:nvSpPr>
        <xdr:cNvPr id="372" name="テキスト ボックス 371"/>
        <xdr:cNvSpPr txBox="1"/>
      </xdr:nvSpPr>
      <xdr:spPr>
        <a:xfrm>
          <a:off x="7594111" y="101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128036</xdr:rowOff>
    </xdr:from>
    <xdr:to>
      <xdr:col>10</xdr:col>
      <xdr:colOff>155575</xdr:colOff>
      <xdr:row>59</xdr:row>
      <xdr:rowOff>58186</xdr:rowOff>
    </xdr:to>
    <xdr:sp macro="" textlink="">
      <xdr:nvSpPr>
        <xdr:cNvPr id="373" name="円/楕円 372"/>
        <xdr:cNvSpPr/>
      </xdr:nvSpPr>
      <xdr:spPr>
        <a:xfrm>
          <a:off x="6921500" y="100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49313</xdr:rowOff>
    </xdr:from>
    <xdr:ext cx="469744" cy="259045"/>
    <xdr:sp macro="" textlink="">
      <xdr:nvSpPr>
        <xdr:cNvPr id="374" name="テキスト ボックス 373"/>
        <xdr:cNvSpPr txBox="1"/>
      </xdr:nvSpPr>
      <xdr:spPr>
        <a:xfrm>
          <a:off x="6737427" y="101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4" name="直線コネクタ 393"/>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7"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398" name="直線コネクタ 397"/>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132905</xdr:rowOff>
    </xdr:from>
    <xdr:to>
      <xdr:col>15</xdr:col>
      <xdr:colOff>180975</xdr:colOff>
      <xdr:row>73</xdr:row>
      <xdr:rowOff>167646</xdr:rowOff>
    </xdr:to>
    <xdr:cxnSp macro="">
      <xdr:nvCxnSpPr>
        <xdr:cNvPr id="399" name="直線コネクタ 398"/>
        <xdr:cNvCxnSpPr/>
      </xdr:nvCxnSpPr>
      <xdr:spPr>
        <a:xfrm flipV="1">
          <a:off x="9639300" y="12477305"/>
          <a:ext cx="838200" cy="20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12109</xdr:rowOff>
    </xdr:from>
    <xdr:ext cx="534377" cy="259045"/>
    <xdr:sp macro="" textlink="">
      <xdr:nvSpPr>
        <xdr:cNvPr id="400" name="普通建設事業費 （ うち新規整備　）平均値テキスト"/>
        <xdr:cNvSpPr txBox="1"/>
      </xdr:nvSpPr>
      <xdr:spPr>
        <a:xfrm>
          <a:off x="10528300" y="13213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1" name="フローチャート : 判断 400"/>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36128</xdr:rowOff>
    </xdr:from>
    <xdr:to>
      <xdr:col>14</xdr:col>
      <xdr:colOff>79375</xdr:colOff>
      <xdr:row>77</xdr:row>
      <xdr:rowOff>137728</xdr:rowOff>
    </xdr:to>
    <xdr:sp macro="" textlink="">
      <xdr:nvSpPr>
        <xdr:cNvPr id="402" name="フローチャート : 判断 401"/>
        <xdr:cNvSpPr/>
      </xdr:nvSpPr>
      <xdr:spPr>
        <a:xfrm>
          <a:off x="9588500" y="132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128855</xdr:rowOff>
    </xdr:from>
    <xdr:ext cx="534377" cy="259045"/>
    <xdr:sp macro="" textlink="">
      <xdr:nvSpPr>
        <xdr:cNvPr id="403" name="テキスト ボックス 402"/>
        <xdr:cNvSpPr txBox="1"/>
      </xdr:nvSpPr>
      <xdr:spPr>
        <a:xfrm>
          <a:off x="9372111" y="1333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82105</xdr:rowOff>
    </xdr:from>
    <xdr:to>
      <xdr:col>15</xdr:col>
      <xdr:colOff>231775</xdr:colOff>
      <xdr:row>73</xdr:row>
      <xdr:rowOff>12255</xdr:rowOff>
    </xdr:to>
    <xdr:sp macro="" textlink="">
      <xdr:nvSpPr>
        <xdr:cNvPr id="409" name="円/楕円 408"/>
        <xdr:cNvSpPr/>
      </xdr:nvSpPr>
      <xdr:spPr>
        <a:xfrm>
          <a:off x="10426700" y="124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104982</xdr:rowOff>
    </xdr:from>
    <xdr:ext cx="599010" cy="259045"/>
    <xdr:sp macro="" textlink="">
      <xdr:nvSpPr>
        <xdr:cNvPr id="410" name="普通建設事業費 （ うち新規整備　）該当値テキスト"/>
        <xdr:cNvSpPr txBox="1"/>
      </xdr:nvSpPr>
      <xdr:spPr>
        <a:xfrm>
          <a:off x="10528300" y="1227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161,189</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116846</xdr:rowOff>
    </xdr:from>
    <xdr:to>
      <xdr:col>14</xdr:col>
      <xdr:colOff>79375</xdr:colOff>
      <xdr:row>74</xdr:row>
      <xdr:rowOff>46996</xdr:rowOff>
    </xdr:to>
    <xdr:sp macro="" textlink="">
      <xdr:nvSpPr>
        <xdr:cNvPr id="411" name="円/楕円 410"/>
        <xdr:cNvSpPr/>
      </xdr:nvSpPr>
      <xdr:spPr>
        <a:xfrm>
          <a:off x="9588500" y="126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72</xdr:row>
      <xdr:rowOff>63523</xdr:rowOff>
    </xdr:from>
    <xdr:ext cx="599010" cy="259045"/>
    <xdr:sp macro="" textlink="">
      <xdr:nvSpPr>
        <xdr:cNvPr id="412" name="テキスト ボックス 411"/>
        <xdr:cNvSpPr txBox="1"/>
      </xdr:nvSpPr>
      <xdr:spPr>
        <a:xfrm>
          <a:off x="9339794" y="1240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4" name="正方形/長方形 41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5" name="正方形/長方形 41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6" name="正方形/長方形 41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7" name="正方形/長方形 41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8" name="正方形/長方形 41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9" name="正方形/長方形 41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0" name="正方形/長方形 41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1" name="テキスト ボックス 42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2" name="直線コネクタ 42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3" name="直線コネクタ 42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4" name="テキスト ボックス 42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5" name="直線コネクタ 42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6" name="テキスト ボックス 42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7" name="直線コネクタ 42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28" name="テキスト ボックス 42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29" name="直線コネクタ 42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0" name="テキスト ボックス 42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1" name="直線コネクタ 43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2" name="テキスト ボックス 43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3" name="直線コネクタ 43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4" name="テキスト ボックス 433"/>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5" name="直線コネクタ 43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6" name="テキスト ボックス 43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38" name="直線コネクタ 437"/>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39"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0" name="直線コネクタ 439"/>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1"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2" name="直線コネクタ 441"/>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98715</xdr:rowOff>
    </xdr:from>
    <xdr:to>
      <xdr:col>15</xdr:col>
      <xdr:colOff>180975</xdr:colOff>
      <xdr:row>97</xdr:row>
      <xdr:rowOff>47313</xdr:rowOff>
    </xdr:to>
    <xdr:cxnSp macro="">
      <xdr:nvCxnSpPr>
        <xdr:cNvPr id="443" name="直線コネクタ 442"/>
        <xdr:cNvCxnSpPr/>
      </xdr:nvCxnSpPr>
      <xdr:spPr>
        <a:xfrm flipV="1">
          <a:off x="9639300" y="16557915"/>
          <a:ext cx="838200" cy="12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4"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5" name="フローチャート : 判断 444"/>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125771</xdr:rowOff>
    </xdr:from>
    <xdr:to>
      <xdr:col>14</xdr:col>
      <xdr:colOff>79375</xdr:colOff>
      <xdr:row>95</xdr:row>
      <xdr:rowOff>55921</xdr:rowOff>
    </xdr:to>
    <xdr:sp macro="" textlink="">
      <xdr:nvSpPr>
        <xdr:cNvPr id="446" name="フローチャート : 判断 445"/>
        <xdr:cNvSpPr/>
      </xdr:nvSpPr>
      <xdr:spPr>
        <a:xfrm>
          <a:off x="9588500" y="1624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72448</xdr:rowOff>
    </xdr:from>
    <xdr:ext cx="534377" cy="259045"/>
    <xdr:sp macro="" textlink="">
      <xdr:nvSpPr>
        <xdr:cNvPr id="447" name="テキスト ボックス 446"/>
        <xdr:cNvSpPr txBox="1"/>
      </xdr:nvSpPr>
      <xdr:spPr>
        <a:xfrm>
          <a:off x="9372111" y="1601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23,871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8" name="テキスト ボックス 44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9" name="テキスト ボックス 44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0" name="テキスト ボックス 44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1" name="テキスト ボックス 45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2" name="テキスト ボックス 45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47915</xdr:rowOff>
    </xdr:from>
    <xdr:to>
      <xdr:col>15</xdr:col>
      <xdr:colOff>231775</xdr:colOff>
      <xdr:row>96</xdr:row>
      <xdr:rowOff>149515</xdr:rowOff>
    </xdr:to>
    <xdr:sp macro="" textlink="">
      <xdr:nvSpPr>
        <xdr:cNvPr id="453" name="円/楕円 452"/>
        <xdr:cNvSpPr/>
      </xdr:nvSpPr>
      <xdr:spPr>
        <a:xfrm>
          <a:off x="10426700" y="1650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26342</xdr:rowOff>
    </xdr:from>
    <xdr:ext cx="534377" cy="259045"/>
    <xdr:sp macro="" textlink="">
      <xdr:nvSpPr>
        <xdr:cNvPr id="454" name="普通建設事業費 （ うち更新整備　）該当値テキスト"/>
        <xdr:cNvSpPr txBox="1"/>
      </xdr:nvSpPr>
      <xdr:spPr>
        <a:xfrm>
          <a:off x="10528300" y="1648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15,755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167963</xdr:rowOff>
    </xdr:from>
    <xdr:to>
      <xdr:col>14</xdr:col>
      <xdr:colOff>79375</xdr:colOff>
      <xdr:row>97</xdr:row>
      <xdr:rowOff>98113</xdr:rowOff>
    </xdr:to>
    <xdr:sp macro="" textlink="">
      <xdr:nvSpPr>
        <xdr:cNvPr id="455" name="円/楕円 454"/>
        <xdr:cNvSpPr/>
      </xdr:nvSpPr>
      <xdr:spPr>
        <a:xfrm>
          <a:off x="9588500" y="1662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89240</xdr:rowOff>
    </xdr:from>
    <xdr:ext cx="534377" cy="259045"/>
    <xdr:sp macro="" textlink="">
      <xdr:nvSpPr>
        <xdr:cNvPr id="456" name="テキスト ボックス 455"/>
        <xdr:cNvSpPr txBox="1"/>
      </xdr:nvSpPr>
      <xdr:spPr>
        <a:xfrm>
          <a:off x="9372111" y="1671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7" name="正方形/長方形 45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8" name="正方形/長方形 45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9" name="正方形/長方形 45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0" name="正方形/長方形 45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1" name="正方形/長方形 46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2" name="正方形/長方形 46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3" name="正方形/長方形 46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4" name="正方形/長方形 46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5" name="テキスト ボックス 46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6" name="直線コネクタ 46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7" name="直線コネクタ 46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8" name="テキスト ボックス 46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9" name="直線コネクタ 46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0" name="テキスト ボックス 46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1" name="直線コネクタ 47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2" name="テキスト ボックス 47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3" name="直線コネクタ 47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4" name="テキスト ボックス 47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5" name="直線コネクタ 47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6" name="テキスト ボックス 47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133848</xdr:rowOff>
    </xdr:from>
    <xdr:to>
      <xdr:col>23</xdr:col>
      <xdr:colOff>516889</xdr:colOff>
      <xdr:row>38</xdr:row>
      <xdr:rowOff>139700</xdr:rowOff>
    </xdr:to>
    <xdr:cxnSp macro="">
      <xdr:nvCxnSpPr>
        <xdr:cNvPr id="478" name="直線コネクタ 477"/>
        <xdr:cNvCxnSpPr/>
      </xdr:nvCxnSpPr>
      <xdr:spPr>
        <a:xfrm flipV="1">
          <a:off x="16317595" y="6134598"/>
          <a:ext cx="1269" cy="520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2989</xdr:rowOff>
    </xdr:from>
    <xdr:ext cx="249299" cy="259045"/>
    <xdr:sp macro="" textlink="">
      <xdr:nvSpPr>
        <xdr:cNvPr id="479" name="災害復旧事業費最小値テキスト"/>
        <xdr:cNvSpPr txBox="1"/>
      </xdr:nvSpPr>
      <xdr:spPr>
        <a:xfrm>
          <a:off x="16370300" y="66895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0" name="直線コネクタ 47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80525</xdr:rowOff>
    </xdr:from>
    <xdr:ext cx="534377" cy="259045"/>
    <xdr:sp macro="" textlink="">
      <xdr:nvSpPr>
        <xdr:cNvPr id="481" name="災害復旧事業費最大値テキスト"/>
        <xdr:cNvSpPr txBox="1"/>
      </xdr:nvSpPr>
      <xdr:spPr>
        <a:xfrm>
          <a:off x="16370300" y="590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35</xdr:row>
      <xdr:rowOff>133848</xdr:rowOff>
    </xdr:from>
    <xdr:to>
      <xdr:col>23</xdr:col>
      <xdr:colOff>606425</xdr:colOff>
      <xdr:row>35</xdr:row>
      <xdr:rowOff>133848</xdr:rowOff>
    </xdr:to>
    <xdr:cxnSp macro="">
      <xdr:nvCxnSpPr>
        <xdr:cNvPr id="482" name="直線コネクタ 481"/>
        <xdr:cNvCxnSpPr/>
      </xdr:nvCxnSpPr>
      <xdr:spPr>
        <a:xfrm>
          <a:off x="16230600" y="613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99009</xdr:rowOff>
    </xdr:from>
    <xdr:to>
      <xdr:col>23</xdr:col>
      <xdr:colOff>517525</xdr:colOff>
      <xdr:row>36</xdr:row>
      <xdr:rowOff>119812</xdr:rowOff>
    </xdr:to>
    <xdr:cxnSp macro="">
      <xdr:nvCxnSpPr>
        <xdr:cNvPr id="483" name="直線コネクタ 482"/>
        <xdr:cNvCxnSpPr/>
      </xdr:nvCxnSpPr>
      <xdr:spPr>
        <a:xfrm flipV="1">
          <a:off x="15481300" y="6271209"/>
          <a:ext cx="8382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47439</xdr:rowOff>
    </xdr:from>
    <xdr:ext cx="378565" cy="259045"/>
    <xdr:sp macro="" textlink="">
      <xdr:nvSpPr>
        <xdr:cNvPr id="484" name="災害復旧事業費平均値テキスト"/>
        <xdr:cNvSpPr txBox="1"/>
      </xdr:nvSpPr>
      <xdr:spPr>
        <a:xfrm>
          <a:off x="16370300" y="65625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69012</xdr:rowOff>
    </xdr:from>
    <xdr:to>
      <xdr:col>23</xdr:col>
      <xdr:colOff>568325</xdr:colOff>
      <xdr:row>38</xdr:row>
      <xdr:rowOff>170612</xdr:rowOff>
    </xdr:to>
    <xdr:sp macro="" textlink="">
      <xdr:nvSpPr>
        <xdr:cNvPr id="485" name="フローチャート : 判断 484"/>
        <xdr:cNvSpPr/>
      </xdr:nvSpPr>
      <xdr:spPr>
        <a:xfrm>
          <a:off x="162687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57770</xdr:rowOff>
    </xdr:from>
    <xdr:to>
      <xdr:col>22</xdr:col>
      <xdr:colOff>365125</xdr:colOff>
      <xdr:row>36</xdr:row>
      <xdr:rowOff>119812</xdr:rowOff>
    </xdr:to>
    <xdr:cxnSp macro="">
      <xdr:nvCxnSpPr>
        <xdr:cNvPr id="486" name="直線コネクタ 485"/>
        <xdr:cNvCxnSpPr/>
      </xdr:nvCxnSpPr>
      <xdr:spPr>
        <a:xfrm>
          <a:off x="14592300" y="5887070"/>
          <a:ext cx="889000" cy="40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42266</xdr:rowOff>
    </xdr:from>
    <xdr:to>
      <xdr:col>22</xdr:col>
      <xdr:colOff>415925</xdr:colOff>
      <xdr:row>38</xdr:row>
      <xdr:rowOff>143866</xdr:rowOff>
    </xdr:to>
    <xdr:sp macro="" textlink="">
      <xdr:nvSpPr>
        <xdr:cNvPr id="487" name="フローチャート : 判断 486"/>
        <xdr:cNvSpPr/>
      </xdr:nvSpPr>
      <xdr:spPr>
        <a:xfrm>
          <a:off x="15430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134993</xdr:rowOff>
    </xdr:from>
    <xdr:ext cx="469744" cy="259045"/>
    <xdr:sp macro="" textlink="">
      <xdr:nvSpPr>
        <xdr:cNvPr id="488" name="テキスト ボックス 487"/>
        <xdr:cNvSpPr txBox="1"/>
      </xdr:nvSpPr>
      <xdr:spPr>
        <a:xfrm>
          <a:off x="15246427" y="66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34224</xdr:rowOff>
    </xdr:from>
    <xdr:to>
      <xdr:col>21</xdr:col>
      <xdr:colOff>161925</xdr:colOff>
      <xdr:row>34</xdr:row>
      <xdr:rowOff>57770</xdr:rowOff>
    </xdr:to>
    <xdr:cxnSp macro="">
      <xdr:nvCxnSpPr>
        <xdr:cNvPr id="489" name="直線コネクタ 488"/>
        <xdr:cNvCxnSpPr/>
      </xdr:nvCxnSpPr>
      <xdr:spPr>
        <a:xfrm>
          <a:off x="13703300" y="5520624"/>
          <a:ext cx="889000" cy="36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133706</xdr:rowOff>
    </xdr:from>
    <xdr:to>
      <xdr:col>21</xdr:col>
      <xdr:colOff>212725</xdr:colOff>
      <xdr:row>38</xdr:row>
      <xdr:rowOff>63856</xdr:rowOff>
    </xdr:to>
    <xdr:sp macro="" textlink="">
      <xdr:nvSpPr>
        <xdr:cNvPr id="490" name="フローチャート : 判断 489"/>
        <xdr:cNvSpPr/>
      </xdr:nvSpPr>
      <xdr:spPr>
        <a:xfrm>
          <a:off x="14541500" y="64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54983</xdr:rowOff>
    </xdr:from>
    <xdr:ext cx="469744" cy="259045"/>
    <xdr:sp macro="" textlink="">
      <xdr:nvSpPr>
        <xdr:cNvPr id="491" name="テキスト ボックス 490"/>
        <xdr:cNvSpPr txBox="1"/>
      </xdr:nvSpPr>
      <xdr:spPr>
        <a:xfrm>
          <a:off x="14357427" y="657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2,770</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34224</xdr:rowOff>
    </xdr:from>
    <xdr:to>
      <xdr:col>19</xdr:col>
      <xdr:colOff>644525</xdr:colOff>
      <xdr:row>33</xdr:row>
      <xdr:rowOff>113502</xdr:rowOff>
    </xdr:to>
    <xdr:cxnSp macro="">
      <xdr:nvCxnSpPr>
        <xdr:cNvPr id="492" name="直線コネクタ 491"/>
        <xdr:cNvCxnSpPr/>
      </xdr:nvCxnSpPr>
      <xdr:spPr>
        <a:xfrm flipV="1">
          <a:off x="12814300" y="5520624"/>
          <a:ext cx="889000" cy="25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97770</xdr:rowOff>
    </xdr:from>
    <xdr:to>
      <xdr:col>20</xdr:col>
      <xdr:colOff>9525</xdr:colOff>
      <xdr:row>37</xdr:row>
      <xdr:rowOff>27920</xdr:rowOff>
    </xdr:to>
    <xdr:sp macro="" textlink="">
      <xdr:nvSpPr>
        <xdr:cNvPr id="493" name="フローチャート : 判断 492"/>
        <xdr:cNvSpPr/>
      </xdr:nvSpPr>
      <xdr:spPr>
        <a:xfrm>
          <a:off x="13652500" y="626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19047</xdr:rowOff>
    </xdr:from>
    <xdr:ext cx="469744" cy="259045"/>
    <xdr:sp macro="" textlink="">
      <xdr:nvSpPr>
        <xdr:cNvPr id="494" name="テキスト ボックス 493"/>
        <xdr:cNvSpPr txBox="1"/>
      </xdr:nvSpPr>
      <xdr:spPr>
        <a:xfrm>
          <a:off x="13468427" y="636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93563</xdr:rowOff>
    </xdr:from>
    <xdr:to>
      <xdr:col>18</xdr:col>
      <xdr:colOff>492125</xdr:colOff>
      <xdr:row>38</xdr:row>
      <xdr:rowOff>23713</xdr:rowOff>
    </xdr:to>
    <xdr:sp macro="" textlink="">
      <xdr:nvSpPr>
        <xdr:cNvPr id="495" name="フローチャート : 判断 494"/>
        <xdr:cNvSpPr/>
      </xdr:nvSpPr>
      <xdr:spPr>
        <a:xfrm>
          <a:off x="12763500" y="64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14840</xdr:rowOff>
    </xdr:from>
    <xdr:ext cx="469744" cy="259045"/>
    <xdr:sp macro="" textlink="">
      <xdr:nvSpPr>
        <xdr:cNvPr id="496" name="テキスト ボックス 495"/>
        <xdr:cNvSpPr txBox="1"/>
      </xdr:nvSpPr>
      <xdr:spPr>
        <a:xfrm>
          <a:off x="12579427" y="652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7" name="テキスト ボックス 49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8" name="テキスト ボックス 49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9" name="テキスト ボックス 49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0" name="テキスト ボックス 49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1" name="テキスト ボックス 50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48209</xdr:rowOff>
    </xdr:from>
    <xdr:to>
      <xdr:col>23</xdr:col>
      <xdr:colOff>568325</xdr:colOff>
      <xdr:row>36</xdr:row>
      <xdr:rowOff>149809</xdr:rowOff>
    </xdr:to>
    <xdr:sp macro="" textlink="">
      <xdr:nvSpPr>
        <xdr:cNvPr id="502" name="円/楕円 501"/>
        <xdr:cNvSpPr/>
      </xdr:nvSpPr>
      <xdr:spPr>
        <a:xfrm>
          <a:off x="16268700" y="62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71086</xdr:rowOff>
    </xdr:from>
    <xdr:ext cx="469744" cy="259045"/>
    <xdr:sp macro="" textlink="">
      <xdr:nvSpPr>
        <xdr:cNvPr id="503" name="災害復旧事業費該当値テキスト"/>
        <xdr:cNvSpPr txBox="1"/>
      </xdr:nvSpPr>
      <xdr:spPr>
        <a:xfrm>
          <a:off x="16370300" y="607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8,390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69012</xdr:rowOff>
    </xdr:from>
    <xdr:to>
      <xdr:col>22</xdr:col>
      <xdr:colOff>415925</xdr:colOff>
      <xdr:row>36</xdr:row>
      <xdr:rowOff>170612</xdr:rowOff>
    </xdr:to>
    <xdr:sp macro="" textlink="">
      <xdr:nvSpPr>
        <xdr:cNvPr id="504" name="円/楕円 503"/>
        <xdr:cNvSpPr/>
      </xdr:nvSpPr>
      <xdr:spPr>
        <a:xfrm>
          <a:off x="15430500" y="624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15689</xdr:rowOff>
    </xdr:from>
    <xdr:ext cx="469744" cy="259045"/>
    <xdr:sp macro="" textlink="">
      <xdr:nvSpPr>
        <xdr:cNvPr id="505" name="テキスト ボックス 504"/>
        <xdr:cNvSpPr txBox="1"/>
      </xdr:nvSpPr>
      <xdr:spPr>
        <a:xfrm>
          <a:off x="15246427" y="601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7,935</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6970</xdr:rowOff>
    </xdr:from>
    <xdr:to>
      <xdr:col>21</xdr:col>
      <xdr:colOff>212725</xdr:colOff>
      <xdr:row>34</xdr:row>
      <xdr:rowOff>108570</xdr:rowOff>
    </xdr:to>
    <xdr:sp macro="" textlink="">
      <xdr:nvSpPr>
        <xdr:cNvPr id="506" name="円/楕円 505"/>
        <xdr:cNvSpPr/>
      </xdr:nvSpPr>
      <xdr:spPr>
        <a:xfrm>
          <a:off x="14541500" y="58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125097</xdr:rowOff>
    </xdr:from>
    <xdr:ext cx="534377" cy="259045"/>
    <xdr:sp macro="" textlink="">
      <xdr:nvSpPr>
        <xdr:cNvPr id="507" name="テキスト ボックス 506"/>
        <xdr:cNvSpPr txBox="1"/>
      </xdr:nvSpPr>
      <xdr:spPr>
        <a:xfrm>
          <a:off x="14325111" y="561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16,792</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154874</xdr:rowOff>
    </xdr:from>
    <xdr:to>
      <xdr:col>20</xdr:col>
      <xdr:colOff>9525</xdr:colOff>
      <xdr:row>32</xdr:row>
      <xdr:rowOff>85024</xdr:rowOff>
    </xdr:to>
    <xdr:sp macro="" textlink="">
      <xdr:nvSpPr>
        <xdr:cNvPr id="508" name="円/楕円 507"/>
        <xdr:cNvSpPr/>
      </xdr:nvSpPr>
      <xdr:spPr>
        <a:xfrm>
          <a:off x="13652500" y="54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101551</xdr:rowOff>
    </xdr:from>
    <xdr:ext cx="534377" cy="259045"/>
    <xdr:sp macro="" textlink="">
      <xdr:nvSpPr>
        <xdr:cNvPr id="509" name="テキスト ボックス 508"/>
        <xdr:cNvSpPr txBox="1"/>
      </xdr:nvSpPr>
      <xdr:spPr>
        <a:xfrm>
          <a:off x="13436111" y="52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24,807</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62702</xdr:rowOff>
    </xdr:from>
    <xdr:to>
      <xdr:col>18</xdr:col>
      <xdr:colOff>492125</xdr:colOff>
      <xdr:row>33</xdr:row>
      <xdr:rowOff>164302</xdr:rowOff>
    </xdr:to>
    <xdr:sp macro="" textlink="">
      <xdr:nvSpPr>
        <xdr:cNvPr id="510" name="円/楕円 509"/>
        <xdr:cNvSpPr/>
      </xdr:nvSpPr>
      <xdr:spPr>
        <a:xfrm>
          <a:off x="12763500" y="572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9379</xdr:rowOff>
    </xdr:from>
    <xdr:ext cx="534377" cy="259045"/>
    <xdr:sp macro="" textlink="">
      <xdr:nvSpPr>
        <xdr:cNvPr id="511" name="テキスト ボックス 510"/>
        <xdr:cNvSpPr txBox="1"/>
      </xdr:nvSpPr>
      <xdr:spPr>
        <a:xfrm>
          <a:off x="12547111" y="549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2" name="正方形/長方形 51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3" name="正方形/長方形 51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4" name="正方形/長方形 51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5" name="正方形/長方形 51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6" name="正方形/長方形 51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7" name="正方形/長方形 51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8" name="正方形/長方形 51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9" name="正方形/長方形 51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0" name="テキスト ボックス 51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1" name="直線コネクタ 52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2" name="直線コネクタ 52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3" name="テキスト ボックス 52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4" name="直線コネクタ 52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5" name="テキスト ボックス 52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7" name="直線コネクタ 52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9" name="直線コネクタ 52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1" name="直線コネクタ 53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2" name="直線コネクタ 53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4" name="フローチャート : 判断 53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5" name="直線コネクタ 53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6" name="フローチャート : 判断 53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7" name="テキスト ボックス 53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8" name="直線コネクタ 53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9" name="フローチャート : 判断 53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0" name="テキスト ボックス 53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1" name="直線コネクタ 54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2" name="フローチャート : 判断 54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3" name="テキスト ボックス 54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4" name="フローチャート : 判断 54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5" name="テキスト ボックス 54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6" name="テキスト ボックス 54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7" name="テキスト ボックス 54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8" name="テキスト ボックス 54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9" name="テキスト ボックス 54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0" name="テキスト ボックス 54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円/楕円 55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3" name="円/楕円 55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4" name="テキスト ボックス 55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5" name="円/楕円 55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6" name="テキスト ボックス 55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7" name="円/楕円 55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8" name="テキスト ボックス 55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円/楕円 55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0" name="テキスト ボックス 55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1" name="正方形/長方形 56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2" name="正方形/長方形 56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3" name="正方形/長方形 56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4" name="正方形/長方形 56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5" name="正方形/長方形 56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6" name="正方形/長方形 56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7" name="正方形/長方形 56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8" name="正方形/長方形 56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9" name="テキスト ボックス 56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0" name="直線コネクタ 56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1" name="直線コネクタ 57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2" name="テキスト ボックス 57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3" name="直線コネクタ 57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4" name="テキスト ボックス 57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5" name="直線コネクタ 57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76" name="テキスト ボックス 57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77" name="直線コネクタ 57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78" name="テキスト ボックス 57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79" name="直線コネクタ 57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0" name="テキスト ボックス 57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1" name="直線コネクタ 58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2" name="テキスト ボックス 58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3" name="直線コネクタ 58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4" name="テキスト ボックス 58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86" name="直線コネクタ 585"/>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87"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88" name="直線コネクタ 587"/>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89"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0" name="直線コネクタ 589"/>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112660</xdr:rowOff>
    </xdr:from>
    <xdr:to>
      <xdr:col>23</xdr:col>
      <xdr:colOff>517525</xdr:colOff>
      <xdr:row>75</xdr:row>
      <xdr:rowOff>113901</xdr:rowOff>
    </xdr:to>
    <xdr:cxnSp macro="">
      <xdr:nvCxnSpPr>
        <xdr:cNvPr id="591" name="直線コネクタ 590"/>
        <xdr:cNvCxnSpPr/>
      </xdr:nvCxnSpPr>
      <xdr:spPr>
        <a:xfrm flipV="1">
          <a:off x="15481300" y="12971410"/>
          <a:ext cx="8382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141017</xdr:rowOff>
    </xdr:from>
    <xdr:ext cx="534377" cy="259045"/>
    <xdr:sp macro="" textlink="">
      <xdr:nvSpPr>
        <xdr:cNvPr id="592" name="公債費平均値テキスト"/>
        <xdr:cNvSpPr txBox="1"/>
      </xdr:nvSpPr>
      <xdr:spPr>
        <a:xfrm>
          <a:off x="16370300" y="12999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3" name="フローチャート : 判断 592"/>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24306</xdr:rowOff>
    </xdr:from>
    <xdr:to>
      <xdr:col>22</xdr:col>
      <xdr:colOff>365125</xdr:colOff>
      <xdr:row>75</xdr:row>
      <xdr:rowOff>113901</xdr:rowOff>
    </xdr:to>
    <xdr:cxnSp macro="">
      <xdr:nvCxnSpPr>
        <xdr:cNvPr id="594" name="直線コネクタ 593"/>
        <xdr:cNvCxnSpPr/>
      </xdr:nvCxnSpPr>
      <xdr:spPr>
        <a:xfrm>
          <a:off x="14592300" y="12883056"/>
          <a:ext cx="889000" cy="8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49058</xdr:rowOff>
    </xdr:from>
    <xdr:to>
      <xdr:col>22</xdr:col>
      <xdr:colOff>415925</xdr:colOff>
      <xdr:row>75</xdr:row>
      <xdr:rowOff>150657</xdr:rowOff>
    </xdr:to>
    <xdr:sp macro="" textlink="">
      <xdr:nvSpPr>
        <xdr:cNvPr id="595" name="フローチャート : 判断 594"/>
        <xdr:cNvSpPr/>
      </xdr:nvSpPr>
      <xdr:spPr>
        <a:xfrm>
          <a:off x="15430500" y="129078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167185</xdr:rowOff>
    </xdr:from>
    <xdr:ext cx="534377" cy="259045"/>
    <xdr:sp macro="" textlink="">
      <xdr:nvSpPr>
        <xdr:cNvPr id="596" name="テキスト ボックス 595"/>
        <xdr:cNvSpPr txBox="1"/>
      </xdr:nvSpPr>
      <xdr:spPr>
        <a:xfrm>
          <a:off x="15214111" y="1268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41,940</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24306</xdr:rowOff>
    </xdr:from>
    <xdr:to>
      <xdr:col>21</xdr:col>
      <xdr:colOff>161925</xdr:colOff>
      <xdr:row>75</xdr:row>
      <xdr:rowOff>67495</xdr:rowOff>
    </xdr:to>
    <xdr:cxnSp macro="">
      <xdr:nvCxnSpPr>
        <xdr:cNvPr id="597" name="直線コネクタ 596"/>
        <xdr:cNvCxnSpPr/>
      </xdr:nvCxnSpPr>
      <xdr:spPr>
        <a:xfrm flipV="1">
          <a:off x="13703300" y="12883056"/>
          <a:ext cx="889000" cy="4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60211</xdr:rowOff>
    </xdr:from>
    <xdr:to>
      <xdr:col>21</xdr:col>
      <xdr:colOff>212725</xdr:colOff>
      <xdr:row>75</xdr:row>
      <xdr:rowOff>161810</xdr:rowOff>
    </xdr:to>
    <xdr:sp macro="" textlink="">
      <xdr:nvSpPr>
        <xdr:cNvPr id="598" name="フローチャート : 判断 597"/>
        <xdr:cNvSpPr/>
      </xdr:nvSpPr>
      <xdr:spPr>
        <a:xfrm>
          <a:off x="14541500" y="129189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152937</xdr:rowOff>
    </xdr:from>
    <xdr:ext cx="534377" cy="259045"/>
    <xdr:sp macro="" textlink="">
      <xdr:nvSpPr>
        <xdr:cNvPr id="599" name="テキスト ボックス 598"/>
        <xdr:cNvSpPr txBox="1"/>
      </xdr:nvSpPr>
      <xdr:spPr>
        <a:xfrm>
          <a:off x="14325111" y="1301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38969</xdr:rowOff>
    </xdr:from>
    <xdr:to>
      <xdr:col>19</xdr:col>
      <xdr:colOff>644525</xdr:colOff>
      <xdr:row>75</xdr:row>
      <xdr:rowOff>67495</xdr:rowOff>
    </xdr:to>
    <xdr:cxnSp macro="">
      <xdr:nvCxnSpPr>
        <xdr:cNvPr id="600" name="直線コネクタ 599"/>
        <xdr:cNvCxnSpPr/>
      </xdr:nvCxnSpPr>
      <xdr:spPr>
        <a:xfrm>
          <a:off x="12814300" y="12897719"/>
          <a:ext cx="889000" cy="2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22589</xdr:rowOff>
    </xdr:from>
    <xdr:to>
      <xdr:col>20</xdr:col>
      <xdr:colOff>9525</xdr:colOff>
      <xdr:row>75</xdr:row>
      <xdr:rowOff>124189</xdr:rowOff>
    </xdr:to>
    <xdr:sp macro="" textlink="">
      <xdr:nvSpPr>
        <xdr:cNvPr id="601" name="フローチャート : 判断 600"/>
        <xdr:cNvSpPr/>
      </xdr:nvSpPr>
      <xdr:spPr>
        <a:xfrm>
          <a:off x="13652500" y="1288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115316</xdr:rowOff>
    </xdr:from>
    <xdr:ext cx="534377" cy="259045"/>
    <xdr:sp macro="" textlink="">
      <xdr:nvSpPr>
        <xdr:cNvPr id="602" name="テキスト ボックス 601"/>
        <xdr:cNvSpPr txBox="1"/>
      </xdr:nvSpPr>
      <xdr:spPr>
        <a:xfrm>
          <a:off x="13436111" y="1297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16630</xdr:rowOff>
    </xdr:from>
    <xdr:to>
      <xdr:col>18</xdr:col>
      <xdr:colOff>492125</xdr:colOff>
      <xdr:row>75</xdr:row>
      <xdr:rowOff>118230</xdr:rowOff>
    </xdr:to>
    <xdr:sp macro="" textlink="">
      <xdr:nvSpPr>
        <xdr:cNvPr id="603" name="フローチャート : 判断 602"/>
        <xdr:cNvSpPr/>
      </xdr:nvSpPr>
      <xdr:spPr>
        <a:xfrm>
          <a:off x="12763500" y="1287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109357</xdr:rowOff>
    </xdr:from>
    <xdr:ext cx="534377" cy="259045"/>
    <xdr:sp macro="" textlink="">
      <xdr:nvSpPr>
        <xdr:cNvPr id="604" name="テキスト ボックス 603"/>
        <xdr:cNvSpPr txBox="1"/>
      </xdr:nvSpPr>
      <xdr:spPr>
        <a:xfrm>
          <a:off x="12547111" y="1296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5" name="テキスト ボックス 60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6" name="テキスト ボックス 60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7" name="テキスト ボックス 60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8" name="テキスト ボックス 60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9" name="テキスト ボックス 60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61860</xdr:rowOff>
    </xdr:from>
    <xdr:to>
      <xdr:col>23</xdr:col>
      <xdr:colOff>568325</xdr:colOff>
      <xdr:row>75</xdr:row>
      <xdr:rowOff>163460</xdr:rowOff>
    </xdr:to>
    <xdr:sp macro="" textlink="">
      <xdr:nvSpPr>
        <xdr:cNvPr id="610" name="円/楕円 609"/>
        <xdr:cNvSpPr/>
      </xdr:nvSpPr>
      <xdr:spPr>
        <a:xfrm>
          <a:off x="16268700" y="1292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84737</xdr:rowOff>
    </xdr:from>
    <xdr:ext cx="534377" cy="259045"/>
    <xdr:sp macro="" textlink="">
      <xdr:nvSpPr>
        <xdr:cNvPr id="611" name="公債費該当値テキスト"/>
        <xdr:cNvSpPr txBox="1"/>
      </xdr:nvSpPr>
      <xdr:spPr>
        <a:xfrm>
          <a:off x="16370300" y="1277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41,156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63101</xdr:rowOff>
    </xdr:from>
    <xdr:to>
      <xdr:col>22</xdr:col>
      <xdr:colOff>415925</xdr:colOff>
      <xdr:row>75</xdr:row>
      <xdr:rowOff>164700</xdr:rowOff>
    </xdr:to>
    <xdr:sp macro="" textlink="">
      <xdr:nvSpPr>
        <xdr:cNvPr id="612" name="円/楕円 611"/>
        <xdr:cNvSpPr/>
      </xdr:nvSpPr>
      <xdr:spPr>
        <a:xfrm>
          <a:off x="15430500" y="129218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155829</xdr:rowOff>
    </xdr:from>
    <xdr:ext cx="534377" cy="259045"/>
    <xdr:sp macro="" textlink="">
      <xdr:nvSpPr>
        <xdr:cNvPr id="613" name="テキスト ボックス 612"/>
        <xdr:cNvSpPr txBox="1"/>
      </xdr:nvSpPr>
      <xdr:spPr>
        <a:xfrm>
          <a:off x="15214111" y="1301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41,080</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144956</xdr:rowOff>
    </xdr:from>
    <xdr:to>
      <xdr:col>21</xdr:col>
      <xdr:colOff>212725</xdr:colOff>
      <xdr:row>75</xdr:row>
      <xdr:rowOff>75106</xdr:rowOff>
    </xdr:to>
    <xdr:sp macro="" textlink="">
      <xdr:nvSpPr>
        <xdr:cNvPr id="614" name="円/楕円 613"/>
        <xdr:cNvSpPr/>
      </xdr:nvSpPr>
      <xdr:spPr>
        <a:xfrm>
          <a:off x="14541500" y="1283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91633</xdr:rowOff>
    </xdr:from>
    <xdr:ext cx="534377" cy="259045"/>
    <xdr:sp macro="" textlink="">
      <xdr:nvSpPr>
        <xdr:cNvPr id="615" name="テキスト ボックス 614"/>
        <xdr:cNvSpPr txBox="1"/>
      </xdr:nvSpPr>
      <xdr:spPr>
        <a:xfrm>
          <a:off x="14325111" y="126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46,567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16695</xdr:rowOff>
    </xdr:from>
    <xdr:to>
      <xdr:col>20</xdr:col>
      <xdr:colOff>9525</xdr:colOff>
      <xdr:row>75</xdr:row>
      <xdr:rowOff>118295</xdr:rowOff>
    </xdr:to>
    <xdr:sp macro="" textlink="">
      <xdr:nvSpPr>
        <xdr:cNvPr id="616" name="円/楕円 615"/>
        <xdr:cNvSpPr/>
      </xdr:nvSpPr>
      <xdr:spPr>
        <a:xfrm>
          <a:off x="13652500" y="1287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134822</xdr:rowOff>
    </xdr:from>
    <xdr:ext cx="534377" cy="259045"/>
    <xdr:sp macro="" textlink="">
      <xdr:nvSpPr>
        <xdr:cNvPr id="617" name="テキスト ボックス 616"/>
        <xdr:cNvSpPr txBox="1"/>
      </xdr:nvSpPr>
      <xdr:spPr>
        <a:xfrm>
          <a:off x="13436111" y="1265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159619</xdr:rowOff>
    </xdr:from>
    <xdr:to>
      <xdr:col>18</xdr:col>
      <xdr:colOff>492125</xdr:colOff>
      <xdr:row>75</xdr:row>
      <xdr:rowOff>89769</xdr:rowOff>
    </xdr:to>
    <xdr:sp macro="" textlink="">
      <xdr:nvSpPr>
        <xdr:cNvPr id="618" name="円/楕円 617"/>
        <xdr:cNvSpPr/>
      </xdr:nvSpPr>
      <xdr:spPr>
        <a:xfrm>
          <a:off x="12763500" y="1284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106296</xdr:rowOff>
    </xdr:from>
    <xdr:ext cx="534377" cy="259045"/>
    <xdr:sp macro="" textlink="">
      <xdr:nvSpPr>
        <xdr:cNvPr id="619" name="テキスト ボックス 618"/>
        <xdr:cNvSpPr txBox="1"/>
      </xdr:nvSpPr>
      <xdr:spPr>
        <a:xfrm>
          <a:off x="12547111" y="1262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0" name="正方形/長方形 61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1" name="正方形/長方形 62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2" name="正方形/長方形 62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3" name="正方形/長方形 62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4" name="正方形/長方形 62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5" name="正方形/長方形 62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6" name="正方形/長方形 62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7" name="正方形/長方形 62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8" name="テキスト ボックス 62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9" name="直線コネクタ 62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0" name="直線コネクタ 62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1" name="テキスト ボックス 63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2" name="直線コネクタ 63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3" name="テキスト ボックス 63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4" name="直線コネクタ 63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5" name="テキスト ボックス 63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6" name="直線コネクタ 63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7" name="テキスト ボックス 63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8" name="直線コネクタ 63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39" name="テキスト ボックス 63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94</xdr:row>
      <xdr:rowOff>74271</xdr:rowOff>
    </xdr:from>
    <xdr:to>
      <xdr:col>23</xdr:col>
      <xdr:colOff>516889</xdr:colOff>
      <xdr:row>99</xdr:row>
      <xdr:rowOff>43977</xdr:rowOff>
    </xdr:to>
    <xdr:cxnSp macro="">
      <xdr:nvCxnSpPr>
        <xdr:cNvPr id="643" name="直線コネクタ 642"/>
        <xdr:cNvCxnSpPr/>
      </xdr:nvCxnSpPr>
      <xdr:spPr>
        <a:xfrm flipV="1">
          <a:off x="16317595" y="16190571"/>
          <a:ext cx="1269" cy="826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48148</xdr:rowOff>
    </xdr:from>
    <xdr:ext cx="378565" cy="259045"/>
    <xdr:sp macro="" textlink="">
      <xdr:nvSpPr>
        <xdr:cNvPr id="644" name="積立金最小値テキスト"/>
        <xdr:cNvSpPr txBox="1"/>
      </xdr:nvSpPr>
      <xdr:spPr>
        <a:xfrm>
          <a:off x="16370300" y="17021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99</xdr:row>
      <xdr:rowOff>43977</xdr:rowOff>
    </xdr:from>
    <xdr:to>
      <xdr:col>23</xdr:col>
      <xdr:colOff>606425</xdr:colOff>
      <xdr:row>99</xdr:row>
      <xdr:rowOff>43977</xdr:rowOff>
    </xdr:to>
    <xdr:cxnSp macro="">
      <xdr:nvCxnSpPr>
        <xdr:cNvPr id="645" name="直線コネクタ 644"/>
        <xdr:cNvCxnSpPr/>
      </xdr:nvCxnSpPr>
      <xdr:spPr>
        <a:xfrm>
          <a:off x="16230600" y="17017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20948</xdr:rowOff>
    </xdr:from>
    <xdr:ext cx="599010" cy="259045"/>
    <xdr:sp macro="" textlink="">
      <xdr:nvSpPr>
        <xdr:cNvPr id="646" name="積立金最大値テキスト"/>
        <xdr:cNvSpPr txBox="1"/>
      </xdr:nvSpPr>
      <xdr:spPr>
        <a:xfrm>
          <a:off x="16370300" y="15965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94</xdr:row>
      <xdr:rowOff>74271</xdr:rowOff>
    </xdr:from>
    <xdr:to>
      <xdr:col>23</xdr:col>
      <xdr:colOff>606425</xdr:colOff>
      <xdr:row>94</xdr:row>
      <xdr:rowOff>74271</xdr:rowOff>
    </xdr:to>
    <xdr:cxnSp macro="">
      <xdr:nvCxnSpPr>
        <xdr:cNvPr id="647" name="直線コネクタ 646"/>
        <xdr:cNvCxnSpPr/>
      </xdr:nvCxnSpPr>
      <xdr:spPr>
        <a:xfrm>
          <a:off x="16230600" y="161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29606</xdr:rowOff>
    </xdr:from>
    <xdr:to>
      <xdr:col>23</xdr:col>
      <xdr:colOff>517525</xdr:colOff>
      <xdr:row>97</xdr:row>
      <xdr:rowOff>141674</xdr:rowOff>
    </xdr:to>
    <xdr:cxnSp macro="">
      <xdr:nvCxnSpPr>
        <xdr:cNvPr id="648" name="直線コネクタ 647"/>
        <xdr:cNvCxnSpPr/>
      </xdr:nvCxnSpPr>
      <xdr:spPr>
        <a:xfrm>
          <a:off x="15481300" y="16145906"/>
          <a:ext cx="838200" cy="62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92598</xdr:rowOff>
    </xdr:from>
    <xdr:ext cx="534377" cy="259045"/>
    <xdr:sp macro="" textlink="">
      <xdr:nvSpPr>
        <xdr:cNvPr id="649" name="積立金平均値テキスト"/>
        <xdr:cNvSpPr txBox="1"/>
      </xdr:nvSpPr>
      <xdr:spPr>
        <a:xfrm>
          <a:off x="16370300" y="16894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114171</xdr:rowOff>
    </xdr:from>
    <xdr:to>
      <xdr:col>23</xdr:col>
      <xdr:colOff>568325</xdr:colOff>
      <xdr:row>99</xdr:row>
      <xdr:rowOff>44321</xdr:rowOff>
    </xdr:to>
    <xdr:sp macro="" textlink="">
      <xdr:nvSpPr>
        <xdr:cNvPr id="650" name="フローチャート : 判断 649"/>
        <xdr:cNvSpPr/>
      </xdr:nvSpPr>
      <xdr:spPr>
        <a:xfrm>
          <a:off x="16268700" y="1691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29606</xdr:rowOff>
    </xdr:from>
    <xdr:to>
      <xdr:col>22</xdr:col>
      <xdr:colOff>365125</xdr:colOff>
      <xdr:row>96</xdr:row>
      <xdr:rowOff>59629</xdr:rowOff>
    </xdr:to>
    <xdr:cxnSp macro="">
      <xdr:nvCxnSpPr>
        <xdr:cNvPr id="651" name="直線コネクタ 650"/>
        <xdr:cNvCxnSpPr/>
      </xdr:nvCxnSpPr>
      <xdr:spPr>
        <a:xfrm flipV="1">
          <a:off x="14592300" y="16145906"/>
          <a:ext cx="889000" cy="3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70479</xdr:rowOff>
    </xdr:from>
    <xdr:to>
      <xdr:col>22</xdr:col>
      <xdr:colOff>415925</xdr:colOff>
      <xdr:row>99</xdr:row>
      <xdr:rowOff>629</xdr:rowOff>
    </xdr:to>
    <xdr:sp macro="" textlink="">
      <xdr:nvSpPr>
        <xdr:cNvPr id="652" name="フローチャート : 判断 651"/>
        <xdr:cNvSpPr/>
      </xdr:nvSpPr>
      <xdr:spPr>
        <a:xfrm>
          <a:off x="15430500" y="168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163206</xdr:rowOff>
    </xdr:from>
    <xdr:ext cx="534377" cy="259045"/>
    <xdr:sp macro="" textlink="">
      <xdr:nvSpPr>
        <xdr:cNvPr id="653" name="テキスト ボックス 652"/>
        <xdr:cNvSpPr txBox="1"/>
      </xdr:nvSpPr>
      <xdr:spPr>
        <a:xfrm>
          <a:off x="15214111" y="169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24,835</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11761</xdr:rowOff>
    </xdr:from>
    <xdr:to>
      <xdr:col>21</xdr:col>
      <xdr:colOff>161925</xdr:colOff>
      <xdr:row>96</xdr:row>
      <xdr:rowOff>59629</xdr:rowOff>
    </xdr:to>
    <xdr:cxnSp macro="">
      <xdr:nvCxnSpPr>
        <xdr:cNvPr id="654" name="直線コネクタ 653"/>
        <xdr:cNvCxnSpPr/>
      </xdr:nvCxnSpPr>
      <xdr:spPr>
        <a:xfrm>
          <a:off x="13703300" y="15613711"/>
          <a:ext cx="889000" cy="90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136902</xdr:rowOff>
    </xdr:from>
    <xdr:to>
      <xdr:col>21</xdr:col>
      <xdr:colOff>212725</xdr:colOff>
      <xdr:row>98</xdr:row>
      <xdr:rowOff>67052</xdr:rowOff>
    </xdr:to>
    <xdr:sp macro="" textlink="">
      <xdr:nvSpPr>
        <xdr:cNvPr id="655" name="フローチャート : 判断 654"/>
        <xdr:cNvSpPr/>
      </xdr:nvSpPr>
      <xdr:spPr>
        <a:xfrm>
          <a:off x="14541500" y="1676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58179</xdr:rowOff>
    </xdr:from>
    <xdr:ext cx="534377" cy="259045"/>
    <xdr:sp macro="" textlink="">
      <xdr:nvSpPr>
        <xdr:cNvPr id="656" name="テキスト ボックス 655"/>
        <xdr:cNvSpPr txBox="1"/>
      </xdr:nvSpPr>
      <xdr:spPr>
        <a:xfrm>
          <a:off x="14325111" y="1686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52,401</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11761</xdr:rowOff>
    </xdr:from>
    <xdr:to>
      <xdr:col>19</xdr:col>
      <xdr:colOff>644525</xdr:colOff>
      <xdr:row>96</xdr:row>
      <xdr:rowOff>7348</xdr:rowOff>
    </xdr:to>
    <xdr:cxnSp macro="">
      <xdr:nvCxnSpPr>
        <xdr:cNvPr id="657" name="直線コネクタ 656"/>
        <xdr:cNvCxnSpPr/>
      </xdr:nvCxnSpPr>
      <xdr:spPr>
        <a:xfrm flipV="1">
          <a:off x="12814300" y="15613711"/>
          <a:ext cx="889000" cy="85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143308</xdr:rowOff>
    </xdr:from>
    <xdr:to>
      <xdr:col>20</xdr:col>
      <xdr:colOff>9525</xdr:colOff>
      <xdr:row>98</xdr:row>
      <xdr:rowOff>73458</xdr:rowOff>
    </xdr:to>
    <xdr:sp macro="" textlink="">
      <xdr:nvSpPr>
        <xdr:cNvPr id="658" name="フローチャート : 判断 657"/>
        <xdr:cNvSpPr/>
      </xdr:nvSpPr>
      <xdr:spPr>
        <a:xfrm>
          <a:off x="13652500" y="167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64585</xdr:rowOff>
    </xdr:from>
    <xdr:ext cx="534377" cy="259045"/>
    <xdr:sp macro="" textlink="">
      <xdr:nvSpPr>
        <xdr:cNvPr id="659" name="テキスト ボックス 658"/>
        <xdr:cNvSpPr txBox="1"/>
      </xdr:nvSpPr>
      <xdr:spPr>
        <a:xfrm>
          <a:off x="13436111" y="1686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50,720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62508</xdr:rowOff>
    </xdr:from>
    <xdr:to>
      <xdr:col>18</xdr:col>
      <xdr:colOff>492125</xdr:colOff>
      <xdr:row>98</xdr:row>
      <xdr:rowOff>164108</xdr:rowOff>
    </xdr:to>
    <xdr:sp macro="" textlink="">
      <xdr:nvSpPr>
        <xdr:cNvPr id="660" name="フローチャート : 判断 659"/>
        <xdr:cNvSpPr/>
      </xdr:nvSpPr>
      <xdr:spPr>
        <a:xfrm>
          <a:off x="12763500" y="1686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155235</xdr:rowOff>
    </xdr:from>
    <xdr:ext cx="534377" cy="259045"/>
    <xdr:sp macro="" textlink="">
      <xdr:nvSpPr>
        <xdr:cNvPr id="661" name="テキスト ボックス 660"/>
        <xdr:cNvSpPr txBox="1"/>
      </xdr:nvSpPr>
      <xdr:spPr>
        <a:xfrm>
          <a:off x="12547111" y="169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26,927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90874</xdr:rowOff>
    </xdr:from>
    <xdr:to>
      <xdr:col>23</xdr:col>
      <xdr:colOff>568325</xdr:colOff>
      <xdr:row>98</xdr:row>
      <xdr:rowOff>21024</xdr:rowOff>
    </xdr:to>
    <xdr:sp macro="" textlink="">
      <xdr:nvSpPr>
        <xdr:cNvPr id="667" name="円/楕円 666"/>
        <xdr:cNvSpPr/>
      </xdr:nvSpPr>
      <xdr:spPr>
        <a:xfrm>
          <a:off x="16268700" y="1672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113751</xdr:rowOff>
    </xdr:from>
    <xdr:ext cx="534377" cy="259045"/>
    <xdr:sp macro="" textlink="">
      <xdr:nvSpPr>
        <xdr:cNvPr id="668" name="積立金該当値テキスト"/>
        <xdr:cNvSpPr txBox="1"/>
      </xdr:nvSpPr>
      <xdr:spPr>
        <a:xfrm>
          <a:off x="16370300" y="1657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64,482</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150256</xdr:rowOff>
    </xdr:from>
    <xdr:to>
      <xdr:col>22</xdr:col>
      <xdr:colOff>415925</xdr:colOff>
      <xdr:row>94</xdr:row>
      <xdr:rowOff>80406</xdr:rowOff>
    </xdr:to>
    <xdr:sp macro="" textlink="">
      <xdr:nvSpPr>
        <xdr:cNvPr id="669" name="円/楕円 668"/>
        <xdr:cNvSpPr/>
      </xdr:nvSpPr>
      <xdr:spPr>
        <a:xfrm>
          <a:off x="15430500" y="1609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96933</xdr:rowOff>
    </xdr:from>
    <xdr:ext cx="599010" cy="259045"/>
    <xdr:sp macro="" textlink="">
      <xdr:nvSpPr>
        <xdr:cNvPr id="670" name="テキスト ボックス 669"/>
        <xdr:cNvSpPr txBox="1"/>
      </xdr:nvSpPr>
      <xdr:spPr>
        <a:xfrm>
          <a:off x="15181794" y="1587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228,896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8829</xdr:rowOff>
    </xdr:from>
    <xdr:to>
      <xdr:col>21</xdr:col>
      <xdr:colOff>212725</xdr:colOff>
      <xdr:row>96</xdr:row>
      <xdr:rowOff>110429</xdr:rowOff>
    </xdr:to>
    <xdr:sp macro="" textlink="">
      <xdr:nvSpPr>
        <xdr:cNvPr id="671" name="円/楕円 670"/>
        <xdr:cNvSpPr/>
      </xdr:nvSpPr>
      <xdr:spPr>
        <a:xfrm>
          <a:off x="14541500" y="1646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126956</xdr:rowOff>
    </xdr:from>
    <xdr:ext cx="599010" cy="259045"/>
    <xdr:sp macro="" textlink="">
      <xdr:nvSpPr>
        <xdr:cNvPr id="672" name="テキスト ボックス 671"/>
        <xdr:cNvSpPr txBox="1"/>
      </xdr:nvSpPr>
      <xdr:spPr>
        <a:xfrm>
          <a:off x="14292794" y="1624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131,016</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132411</xdr:rowOff>
    </xdr:from>
    <xdr:to>
      <xdr:col>20</xdr:col>
      <xdr:colOff>9525</xdr:colOff>
      <xdr:row>91</xdr:row>
      <xdr:rowOff>62561</xdr:rowOff>
    </xdr:to>
    <xdr:sp macro="" textlink="">
      <xdr:nvSpPr>
        <xdr:cNvPr id="673" name="円/楕円 672"/>
        <xdr:cNvSpPr/>
      </xdr:nvSpPr>
      <xdr:spPr>
        <a:xfrm>
          <a:off x="13652500" y="1556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79088</xdr:rowOff>
    </xdr:from>
    <xdr:ext cx="599010" cy="259045"/>
    <xdr:sp macro="" textlink="">
      <xdr:nvSpPr>
        <xdr:cNvPr id="674" name="テキスト ボックス 673"/>
        <xdr:cNvSpPr txBox="1"/>
      </xdr:nvSpPr>
      <xdr:spPr>
        <a:xfrm>
          <a:off x="13403794" y="1533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368,580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127998</xdr:rowOff>
    </xdr:from>
    <xdr:to>
      <xdr:col>18</xdr:col>
      <xdr:colOff>492125</xdr:colOff>
      <xdr:row>96</xdr:row>
      <xdr:rowOff>58148</xdr:rowOff>
    </xdr:to>
    <xdr:sp macro="" textlink="">
      <xdr:nvSpPr>
        <xdr:cNvPr id="675" name="円/楕円 674"/>
        <xdr:cNvSpPr/>
      </xdr:nvSpPr>
      <xdr:spPr>
        <a:xfrm>
          <a:off x="12763500" y="1641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74675</xdr:rowOff>
    </xdr:from>
    <xdr:ext cx="599010" cy="259045"/>
    <xdr:sp macro="" textlink="">
      <xdr:nvSpPr>
        <xdr:cNvPr id="676" name="テキスト ボックス 675"/>
        <xdr:cNvSpPr txBox="1"/>
      </xdr:nvSpPr>
      <xdr:spPr>
        <a:xfrm>
          <a:off x="12514794" y="1619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37440</xdr:rowOff>
    </xdr:from>
    <xdr:to>
      <xdr:col>32</xdr:col>
      <xdr:colOff>187325</xdr:colOff>
      <xdr:row>39</xdr:row>
      <xdr:rowOff>41935</xdr:rowOff>
    </xdr:to>
    <xdr:cxnSp macro="">
      <xdr:nvCxnSpPr>
        <xdr:cNvPr id="705" name="直線コネクタ 704"/>
        <xdr:cNvCxnSpPr/>
      </xdr:nvCxnSpPr>
      <xdr:spPr>
        <a:xfrm flipV="1">
          <a:off x="21323300" y="6723990"/>
          <a:ext cx="8382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6197</xdr:rowOff>
    </xdr:from>
    <xdr:to>
      <xdr:col>31</xdr:col>
      <xdr:colOff>34925</xdr:colOff>
      <xdr:row>39</xdr:row>
      <xdr:rowOff>41935</xdr:rowOff>
    </xdr:to>
    <xdr:cxnSp macro="">
      <xdr:nvCxnSpPr>
        <xdr:cNvPr id="708" name="直線コネクタ 707"/>
        <xdr:cNvCxnSpPr/>
      </xdr:nvCxnSpPr>
      <xdr:spPr>
        <a:xfrm>
          <a:off x="20434300" y="6521297"/>
          <a:ext cx="889000" cy="20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88062</xdr:rowOff>
    </xdr:from>
    <xdr:to>
      <xdr:col>31</xdr:col>
      <xdr:colOff>85725</xdr:colOff>
      <xdr:row>39</xdr:row>
      <xdr:rowOff>18212</xdr:rowOff>
    </xdr:to>
    <xdr:sp macro="" textlink="">
      <xdr:nvSpPr>
        <xdr:cNvPr id="709" name="フローチャート : 判断 708"/>
        <xdr:cNvSpPr/>
      </xdr:nvSpPr>
      <xdr:spPr>
        <a:xfrm>
          <a:off x="21272500" y="660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34739</xdr:rowOff>
    </xdr:from>
    <xdr:ext cx="469744" cy="259045"/>
    <xdr:sp macro="" textlink="">
      <xdr:nvSpPr>
        <xdr:cNvPr id="710" name="テキスト ボックス 709"/>
        <xdr:cNvSpPr txBox="1"/>
      </xdr:nvSpPr>
      <xdr:spPr>
        <a:xfrm>
          <a:off x="21088427" y="637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6197</xdr:rowOff>
    </xdr:from>
    <xdr:to>
      <xdr:col>29</xdr:col>
      <xdr:colOff>517525</xdr:colOff>
      <xdr:row>38</xdr:row>
      <xdr:rowOff>13970</xdr:rowOff>
    </xdr:to>
    <xdr:cxnSp macro="">
      <xdr:nvCxnSpPr>
        <xdr:cNvPr id="711" name="直線コネクタ 710"/>
        <xdr:cNvCxnSpPr/>
      </xdr:nvCxnSpPr>
      <xdr:spPr>
        <a:xfrm flipV="1">
          <a:off x="19545300" y="6521297"/>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147193</xdr:rowOff>
    </xdr:from>
    <xdr:to>
      <xdr:col>29</xdr:col>
      <xdr:colOff>568325</xdr:colOff>
      <xdr:row>38</xdr:row>
      <xdr:rowOff>77343</xdr:rowOff>
    </xdr:to>
    <xdr:sp macro="" textlink="">
      <xdr:nvSpPr>
        <xdr:cNvPr id="712" name="フローチャート : 判断 711"/>
        <xdr:cNvSpPr/>
      </xdr:nvSpPr>
      <xdr:spPr>
        <a:xfrm>
          <a:off x="20383500" y="649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68470</xdr:rowOff>
    </xdr:from>
    <xdr:ext cx="469744" cy="259045"/>
    <xdr:sp macro="" textlink="">
      <xdr:nvSpPr>
        <xdr:cNvPr id="713" name="テキスト ボックス 712"/>
        <xdr:cNvSpPr txBox="1"/>
      </xdr:nvSpPr>
      <xdr:spPr>
        <a:xfrm>
          <a:off x="20199427" y="658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148920</xdr:rowOff>
    </xdr:from>
    <xdr:to>
      <xdr:col>28</xdr:col>
      <xdr:colOff>314325</xdr:colOff>
      <xdr:row>38</xdr:row>
      <xdr:rowOff>13970</xdr:rowOff>
    </xdr:to>
    <xdr:cxnSp macro="">
      <xdr:nvCxnSpPr>
        <xdr:cNvPr id="714" name="直線コネクタ 713"/>
        <xdr:cNvCxnSpPr/>
      </xdr:nvCxnSpPr>
      <xdr:spPr>
        <a:xfrm>
          <a:off x="18656300" y="6492570"/>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22606</xdr:rowOff>
    </xdr:from>
    <xdr:to>
      <xdr:col>28</xdr:col>
      <xdr:colOff>365125</xdr:colOff>
      <xdr:row>38</xdr:row>
      <xdr:rowOff>124206</xdr:rowOff>
    </xdr:to>
    <xdr:sp macro="" textlink="">
      <xdr:nvSpPr>
        <xdr:cNvPr id="715" name="フローチャート : 判断 714"/>
        <xdr:cNvSpPr/>
      </xdr:nvSpPr>
      <xdr:spPr>
        <a:xfrm>
          <a:off x="19494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115333</xdr:rowOff>
    </xdr:from>
    <xdr:ext cx="469744" cy="259045"/>
    <xdr:sp macro="" textlink="">
      <xdr:nvSpPr>
        <xdr:cNvPr id="716" name="テキスト ボックス 715"/>
        <xdr:cNvSpPr txBox="1"/>
      </xdr:nvSpPr>
      <xdr:spPr>
        <a:xfrm>
          <a:off x="19310427" y="66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169291</xdr:rowOff>
    </xdr:from>
    <xdr:to>
      <xdr:col>27</xdr:col>
      <xdr:colOff>161925</xdr:colOff>
      <xdr:row>38</xdr:row>
      <xdr:rowOff>99441</xdr:rowOff>
    </xdr:to>
    <xdr:sp macro="" textlink="">
      <xdr:nvSpPr>
        <xdr:cNvPr id="717" name="フローチャート : 判断 716"/>
        <xdr:cNvSpPr/>
      </xdr:nvSpPr>
      <xdr:spPr>
        <a:xfrm>
          <a:off x="18605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90568</xdr:rowOff>
    </xdr:from>
    <xdr:ext cx="469744" cy="259045"/>
    <xdr:sp macro="" textlink="">
      <xdr:nvSpPr>
        <xdr:cNvPr id="718" name="テキスト ボックス 717"/>
        <xdr:cNvSpPr txBox="1"/>
      </xdr:nvSpPr>
      <xdr:spPr>
        <a:xfrm>
          <a:off x="18421427" y="660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158090</xdr:rowOff>
    </xdr:from>
    <xdr:to>
      <xdr:col>32</xdr:col>
      <xdr:colOff>238125</xdr:colOff>
      <xdr:row>39</xdr:row>
      <xdr:rowOff>88240</xdr:rowOff>
    </xdr:to>
    <xdr:sp macro="" textlink="">
      <xdr:nvSpPr>
        <xdr:cNvPr id="724" name="円/楕円 723"/>
        <xdr:cNvSpPr/>
      </xdr:nvSpPr>
      <xdr:spPr>
        <a:xfrm>
          <a:off x="22110700" y="66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78681</xdr:rowOff>
    </xdr:from>
    <xdr:ext cx="313932" cy="259045"/>
    <xdr:sp macro="" textlink="">
      <xdr:nvSpPr>
        <xdr:cNvPr id="725" name="投資及び出資金該当値テキスト"/>
        <xdr:cNvSpPr txBox="1"/>
      </xdr:nvSpPr>
      <xdr:spPr>
        <a:xfrm>
          <a:off x="22212300" y="6593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162585</xdr:rowOff>
    </xdr:from>
    <xdr:to>
      <xdr:col>31</xdr:col>
      <xdr:colOff>85725</xdr:colOff>
      <xdr:row>39</xdr:row>
      <xdr:rowOff>92735</xdr:rowOff>
    </xdr:to>
    <xdr:sp macro="" textlink="">
      <xdr:nvSpPr>
        <xdr:cNvPr id="726" name="円/楕円 725"/>
        <xdr:cNvSpPr/>
      </xdr:nvSpPr>
      <xdr:spPr>
        <a:xfrm>
          <a:off x="21272500" y="66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83862</xdr:rowOff>
    </xdr:from>
    <xdr:ext cx="313932" cy="259045"/>
    <xdr:sp macro="" textlink="">
      <xdr:nvSpPr>
        <xdr:cNvPr id="727" name="テキスト ボックス 726"/>
        <xdr:cNvSpPr txBox="1"/>
      </xdr:nvSpPr>
      <xdr:spPr>
        <a:xfrm>
          <a:off x="21166333" y="6770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126848</xdr:rowOff>
    </xdr:from>
    <xdr:to>
      <xdr:col>29</xdr:col>
      <xdr:colOff>568325</xdr:colOff>
      <xdr:row>38</xdr:row>
      <xdr:rowOff>56998</xdr:rowOff>
    </xdr:to>
    <xdr:sp macro="" textlink="">
      <xdr:nvSpPr>
        <xdr:cNvPr id="728" name="円/楕円 727"/>
        <xdr:cNvSpPr/>
      </xdr:nvSpPr>
      <xdr:spPr>
        <a:xfrm>
          <a:off x="20383500" y="64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73525</xdr:rowOff>
    </xdr:from>
    <xdr:ext cx="469744" cy="259045"/>
    <xdr:sp macro="" textlink="">
      <xdr:nvSpPr>
        <xdr:cNvPr id="729" name="テキスト ボックス 728"/>
        <xdr:cNvSpPr txBox="1"/>
      </xdr:nvSpPr>
      <xdr:spPr>
        <a:xfrm>
          <a:off x="20199427" y="624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134620</xdr:rowOff>
    </xdr:from>
    <xdr:to>
      <xdr:col>28</xdr:col>
      <xdr:colOff>365125</xdr:colOff>
      <xdr:row>38</xdr:row>
      <xdr:rowOff>64770</xdr:rowOff>
    </xdr:to>
    <xdr:sp macro="" textlink="">
      <xdr:nvSpPr>
        <xdr:cNvPr id="730" name="円/楕円 729"/>
        <xdr:cNvSpPr/>
      </xdr:nvSpPr>
      <xdr:spPr>
        <a:xfrm>
          <a:off x="19494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81297</xdr:rowOff>
    </xdr:from>
    <xdr:ext cx="469744" cy="259045"/>
    <xdr:sp macro="" textlink="">
      <xdr:nvSpPr>
        <xdr:cNvPr id="731" name="テキスト ボックス 730"/>
        <xdr:cNvSpPr txBox="1"/>
      </xdr:nvSpPr>
      <xdr:spPr>
        <a:xfrm>
          <a:off x="19310427" y="6253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98120</xdr:rowOff>
    </xdr:from>
    <xdr:to>
      <xdr:col>27</xdr:col>
      <xdr:colOff>161925</xdr:colOff>
      <xdr:row>38</xdr:row>
      <xdr:rowOff>28270</xdr:rowOff>
    </xdr:to>
    <xdr:sp macro="" textlink="">
      <xdr:nvSpPr>
        <xdr:cNvPr id="732" name="円/楕円 731"/>
        <xdr:cNvSpPr/>
      </xdr:nvSpPr>
      <xdr:spPr>
        <a:xfrm>
          <a:off x="18605500" y="64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44797</xdr:rowOff>
    </xdr:from>
    <xdr:ext cx="469744" cy="259045"/>
    <xdr:sp macro="" textlink="">
      <xdr:nvSpPr>
        <xdr:cNvPr id="733" name="テキスト ボックス 732"/>
        <xdr:cNvSpPr txBox="1"/>
      </xdr:nvSpPr>
      <xdr:spPr>
        <a:xfrm>
          <a:off x="18421427" y="621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1038</xdr:rowOff>
    </xdr:from>
    <xdr:to>
      <xdr:col>32</xdr:col>
      <xdr:colOff>187325</xdr:colOff>
      <xdr:row>57</xdr:row>
      <xdr:rowOff>20567</xdr:rowOff>
    </xdr:to>
    <xdr:cxnSp macro="">
      <xdr:nvCxnSpPr>
        <xdr:cNvPr id="764" name="直線コネクタ 763"/>
        <xdr:cNvCxnSpPr/>
      </xdr:nvCxnSpPr>
      <xdr:spPr>
        <a:xfrm>
          <a:off x="21323300" y="9773688"/>
          <a:ext cx="8382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113374</xdr:rowOff>
    </xdr:from>
    <xdr:ext cx="469744" cy="259045"/>
    <xdr:sp macro="" textlink="">
      <xdr:nvSpPr>
        <xdr:cNvPr id="765" name="貸付金平均値テキスト"/>
        <xdr:cNvSpPr txBox="1"/>
      </xdr:nvSpPr>
      <xdr:spPr>
        <a:xfrm>
          <a:off x="22212300" y="1005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170757</xdr:rowOff>
    </xdr:from>
    <xdr:to>
      <xdr:col>31</xdr:col>
      <xdr:colOff>34925</xdr:colOff>
      <xdr:row>57</xdr:row>
      <xdr:rowOff>1038</xdr:rowOff>
    </xdr:to>
    <xdr:cxnSp macro="">
      <xdr:nvCxnSpPr>
        <xdr:cNvPr id="767" name="直線コネクタ 766"/>
        <xdr:cNvCxnSpPr/>
      </xdr:nvCxnSpPr>
      <xdr:spPr>
        <a:xfrm>
          <a:off x="20434300" y="9771957"/>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79201</xdr:rowOff>
    </xdr:from>
    <xdr:to>
      <xdr:col>31</xdr:col>
      <xdr:colOff>85725</xdr:colOff>
      <xdr:row>59</xdr:row>
      <xdr:rowOff>9351</xdr:rowOff>
    </xdr:to>
    <xdr:sp macro="" textlink="">
      <xdr:nvSpPr>
        <xdr:cNvPr id="768" name="フローチャート : 判断 767"/>
        <xdr:cNvSpPr/>
      </xdr:nvSpPr>
      <xdr:spPr>
        <a:xfrm>
          <a:off x="212725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478</xdr:rowOff>
    </xdr:from>
    <xdr:ext cx="469744" cy="259045"/>
    <xdr:sp macro="" textlink="">
      <xdr:nvSpPr>
        <xdr:cNvPr id="769" name="テキスト ボックス 768"/>
        <xdr:cNvSpPr txBox="1"/>
      </xdr:nvSpPr>
      <xdr:spPr>
        <a:xfrm>
          <a:off x="21088427" y="1011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31213</xdr:rowOff>
    </xdr:from>
    <xdr:to>
      <xdr:col>29</xdr:col>
      <xdr:colOff>517525</xdr:colOff>
      <xdr:row>56</xdr:row>
      <xdr:rowOff>170757</xdr:rowOff>
    </xdr:to>
    <xdr:cxnSp macro="">
      <xdr:nvCxnSpPr>
        <xdr:cNvPr id="770" name="直線コネクタ 769"/>
        <xdr:cNvCxnSpPr/>
      </xdr:nvCxnSpPr>
      <xdr:spPr>
        <a:xfrm>
          <a:off x="19545300" y="9632413"/>
          <a:ext cx="889000" cy="13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57614</xdr:rowOff>
    </xdr:from>
    <xdr:to>
      <xdr:col>29</xdr:col>
      <xdr:colOff>568325</xdr:colOff>
      <xdr:row>58</xdr:row>
      <xdr:rowOff>159214</xdr:rowOff>
    </xdr:to>
    <xdr:sp macro="" textlink="">
      <xdr:nvSpPr>
        <xdr:cNvPr id="771" name="フローチャート : 判断 770"/>
        <xdr:cNvSpPr/>
      </xdr:nvSpPr>
      <xdr:spPr>
        <a:xfrm>
          <a:off x="20383500" y="100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150341</xdr:rowOff>
    </xdr:from>
    <xdr:ext cx="469744" cy="259045"/>
    <xdr:sp macro="" textlink="">
      <xdr:nvSpPr>
        <xdr:cNvPr id="772" name="テキスト ボックス 771"/>
        <xdr:cNvSpPr txBox="1"/>
      </xdr:nvSpPr>
      <xdr:spPr>
        <a:xfrm>
          <a:off x="20199427" y="100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90681</xdr:rowOff>
    </xdr:from>
    <xdr:to>
      <xdr:col>28</xdr:col>
      <xdr:colOff>314325</xdr:colOff>
      <xdr:row>56</xdr:row>
      <xdr:rowOff>31213</xdr:rowOff>
    </xdr:to>
    <xdr:cxnSp macro="">
      <xdr:nvCxnSpPr>
        <xdr:cNvPr id="773" name="直線コネクタ 772"/>
        <xdr:cNvCxnSpPr/>
      </xdr:nvCxnSpPr>
      <xdr:spPr>
        <a:xfrm>
          <a:off x="18656300" y="9520431"/>
          <a:ext cx="889000" cy="11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29235</xdr:rowOff>
    </xdr:from>
    <xdr:to>
      <xdr:col>28</xdr:col>
      <xdr:colOff>365125</xdr:colOff>
      <xdr:row>58</xdr:row>
      <xdr:rowOff>130835</xdr:rowOff>
    </xdr:to>
    <xdr:sp macro="" textlink="">
      <xdr:nvSpPr>
        <xdr:cNvPr id="774" name="フローチャート : 判断 773"/>
        <xdr:cNvSpPr/>
      </xdr:nvSpPr>
      <xdr:spPr>
        <a:xfrm>
          <a:off x="19494500" y="99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121962</xdr:rowOff>
    </xdr:from>
    <xdr:ext cx="469744" cy="259045"/>
    <xdr:sp macro="" textlink="">
      <xdr:nvSpPr>
        <xdr:cNvPr id="775" name="テキスト ボックス 774"/>
        <xdr:cNvSpPr txBox="1"/>
      </xdr:nvSpPr>
      <xdr:spPr>
        <a:xfrm>
          <a:off x="19310427" y="1006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30770</xdr:rowOff>
    </xdr:from>
    <xdr:to>
      <xdr:col>27</xdr:col>
      <xdr:colOff>161925</xdr:colOff>
      <xdr:row>58</xdr:row>
      <xdr:rowOff>132370</xdr:rowOff>
    </xdr:to>
    <xdr:sp macro="" textlink="">
      <xdr:nvSpPr>
        <xdr:cNvPr id="776" name="フローチャート : 判断 775"/>
        <xdr:cNvSpPr/>
      </xdr:nvSpPr>
      <xdr:spPr>
        <a:xfrm>
          <a:off x="18605500" y="9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123497</xdr:rowOff>
    </xdr:from>
    <xdr:ext cx="469744" cy="259045"/>
    <xdr:sp macro="" textlink="">
      <xdr:nvSpPr>
        <xdr:cNvPr id="777" name="テキスト ボックス 776"/>
        <xdr:cNvSpPr txBox="1"/>
      </xdr:nvSpPr>
      <xdr:spPr>
        <a:xfrm>
          <a:off x="18421427" y="1006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141217</xdr:rowOff>
    </xdr:from>
    <xdr:to>
      <xdr:col>32</xdr:col>
      <xdr:colOff>238125</xdr:colOff>
      <xdr:row>57</xdr:row>
      <xdr:rowOff>71367</xdr:rowOff>
    </xdr:to>
    <xdr:sp macro="" textlink="">
      <xdr:nvSpPr>
        <xdr:cNvPr id="783" name="円/楕円 782"/>
        <xdr:cNvSpPr/>
      </xdr:nvSpPr>
      <xdr:spPr>
        <a:xfrm>
          <a:off x="22110700" y="974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164094</xdr:rowOff>
    </xdr:from>
    <xdr:ext cx="534377" cy="259045"/>
    <xdr:sp macro="" textlink="">
      <xdr:nvSpPr>
        <xdr:cNvPr id="784" name="貸付金該当値テキスト"/>
        <xdr:cNvSpPr txBox="1"/>
      </xdr:nvSpPr>
      <xdr:spPr>
        <a:xfrm>
          <a:off x="22212300" y="959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12,898</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121688</xdr:rowOff>
    </xdr:from>
    <xdr:to>
      <xdr:col>31</xdr:col>
      <xdr:colOff>85725</xdr:colOff>
      <xdr:row>57</xdr:row>
      <xdr:rowOff>51838</xdr:rowOff>
    </xdr:to>
    <xdr:sp macro="" textlink="">
      <xdr:nvSpPr>
        <xdr:cNvPr id="785" name="円/楕円 784"/>
        <xdr:cNvSpPr/>
      </xdr:nvSpPr>
      <xdr:spPr>
        <a:xfrm>
          <a:off x="21272500" y="972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68365</xdr:rowOff>
    </xdr:from>
    <xdr:ext cx="534377" cy="259045"/>
    <xdr:sp macro="" textlink="">
      <xdr:nvSpPr>
        <xdr:cNvPr id="786" name="テキスト ボックス 785"/>
        <xdr:cNvSpPr txBox="1"/>
      </xdr:nvSpPr>
      <xdr:spPr>
        <a:xfrm>
          <a:off x="21056111" y="94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13,496</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119957</xdr:rowOff>
    </xdr:from>
    <xdr:to>
      <xdr:col>29</xdr:col>
      <xdr:colOff>568325</xdr:colOff>
      <xdr:row>57</xdr:row>
      <xdr:rowOff>50107</xdr:rowOff>
    </xdr:to>
    <xdr:sp macro="" textlink="">
      <xdr:nvSpPr>
        <xdr:cNvPr id="787" name="円/楕円 786"/>
        <xdr:cNvSpPr/>
      </xdr:nvSpPr>
      <xdr:spPr>
        <a:xfrm>
          <a:off x="20383500" y="972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66634</xdr:rowOff>
    </xdr:from>
    <xdr:ext cx="534377" cy="259045"/>
    <xdr:sp macro="" textlink="">
      <xdr:nvSpPr>
        <xdr:cNvPr id="788" name="テキスト ボックス 787"/>
        <xdr:cNvSpPr txBox="1"/>
      </xdr:nvSpPr>
      <xdr:spPr>
        <a:xfrm>
          <a:off x="20167111" y="949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13,549</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151863</xdr:rowOff>
    </xdr:from>
    <xdr:to>
      <xdr:col>28</xdr:col>
      <xdr:colOff>365125</xdr:colOff>
      <xdr:row>56</xdr:row>
      <xdr:rowOff>82013</xdr:rowOff>
    </xdr:to>
    <xdr:sp macro="" textlink="">
      <xdr:nvSpPr>
        <xdr:cNvPr id="789" name="円/楕円 788"/>
        <xdr:cNvSpPr/>
      </xdr:nvSpPr>
      <xdr:spPr>
        <a:xfrm>
          <a:off x="19494500" y="958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98540</xdr:rowOff>
    </xdr:from>
    <xdr:ext cx="534377" cy="259045"/>
    <xdr:sp macro="" textlink="">
      <xdr:nvSpPr>
        <xdr:cNvPr id="790" name="テキスト ボックス 789"/>
        <xdr:cNvSpPr txBox="1"/>
      </xdr:nvSpPr>
      <xdr:spPr>
        <a:xfrm>
          <a:off x="19278111" y="935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17,822</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39881</xdr:rowOff>
    </xdr:from>
    <xdr:to>
      <xdr:col>27</xdr:col>
      <xdr:colOff>161925</xdr:colOff>
      <xdr:row>55</xdr:row>
      <xdr:rowOff>141481</xdr:rowOff>
    </xdr:to>
    <xdr:sp macro="" textlink="">
      <xdr:nvSpPr>
        <xdr:cNvPr id="791" name="円/楕円 790"/>
        <xdr:cNvSpPr/>
      </xdr:nvSpPr>
      <xdr:spPr>
        <a:xfrm>
          <a:off x="18605500" y="94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158008</xdr:rowOff>
    </xdr:from>
    <xdr:ext cx="534377" cy="259045"/>
    <xdr:sp macro="" textlink="">
      <xdr:nvSpPr>
        <xdr:cNvPr id="792" name="テキスト ボックス 791"/>
        <xdr:cNvSpPr txBox="1"/>
      </xdr:nvSpPr>
      <xdr:spPr>
        <a:xfrm>
          <a:off x="18389111" y="924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19983</xdr:rowOff>
    </xdr:from>
    <xdr:to>
      <xdr:col>32</xdr:col>
      <xdr:colOff>187325</xdr:colOff>
      <xdr:row>75</xdr:row>
      <xdr:rowOff>65641</xdr:rowOff>
    </xdr:to>
    <xdr:cxnSp macro="">
      <xdr:nvCxnSpPr>
        <xdr:cNvPr id="821" name="直線コネクタ 820"/>
        <xdr:cNvCxnSpPr/>
      </xdr:nvCxnSpPr>
      <xdr:spPr>
        <a:xfrm flipV="1">
          <a:off x="21323300" y="12192933"/>
          <a:ext cx="838200" cy="73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167157</xdr:rowOff>
    </xdr:from>
    <xdr:ext cx="534377" cy="259045"/>
    <xdr:sp macro="" textlink="">
      <xdr:nvSpPr>
        <xdr:cNvPr id="822" name="繰出金平均値テキスト"/>
        <xdr:cNvSpPr txBox="1"/>
      </xdr:nvSpPr>
      <xdr:spPr>
        <a:xfrm>
          <a:off x="22212300" y="13197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65641</xdr:rowOff>
    </xdr:from>
    <xdr:to>
      <xdr:col>31</xdr:col>
      <xdr:colOff>34925</xdr:colOff>
      <xdr:row>75</xdr:row>
      <xdr:rowOff>91062</xdr:rowOff>
    </xdr:to>
    <xdr:cxnSp macro="">
      <xdr:nvCxnSpPr>
        <xdr:cNvPr id="824" name="直線コネクタ 823"/>
        <xdr:cNvCxnSpPr/>
      </xdr:nvCxnSpPr>
      <xdr:spPr>
        <a:xfrm flipV="1">
          <a:off x="20434300" y="12924391"/>
          <a:ext cx="889000" cy="2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2665</xdr:rowOff>
    </xdr:from>
    <xdr:to>
      <xdr:col>31</xdr:col>
      <xdr:colOff>85725</xdr:colOff>
      <xdr:row>77</xdr:row>
      <xdr:rowOff>104265</xdr:rowOff>
    </xdr:to>
    <xdr:sp macro="" textlink="">
      <xdr:nvSpPr>
        <xdr:cNvPr id="825" name="フローチャート : 判断 824"/>
        <xdr:cNvSpPr/>
      </xdr:nvSpPr>
      <xdr:spPr>
        <a:xfrm>
          <a:off x="21272500" y="1320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95392</xdr:rowOff>
    </xdr:from>
    <xdr:ext cx="534377" cy="259045"/>
    <xdr:sp macro="" textlink="">
      <xdr:nvSpPr>
        <xdr:cNvPr id="826" name="テキスト ボックス 825"/>
        <xdr:cNvSpPr txBox="1"/>
      </xdr:nvSpPr>
      <xdr:spPr>
        <a:xfrm>
          <a:off x="21056111" y="1329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43,817</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91062</xdr:rowOff>
    </xdr:from>
    <xdr:to>
      <xdr:col>29</xdr:col>
      <xdr:colOff>517525</xdr:colOff>
      <xdr:row>76</xdr:row>
      <xdr:rowOff>36616</xdr:rowOff>
    </xdr:to>
    <xdr:cxnSp macro="">
      <xdr:nvCxnSpPr>
        <xdr:cNvPr id="827" name="直線コネクタ 826"/>
        <xdr:cNvCxnSpPr/>
      </xdr:nvCxnSpPr>
      <xdr:spPr>
        <a:xfrm flipV="1">
          <a:off x="19545300" y="12949812"/>
          <a:ext cx="889000" cy="11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18994</xdr:rowOff>
    </xdr:from>
    <xdr:to>
      <xdr:col>29</xdr:col>
      <xdr:colOff>568325</xdr:colOff>
      <xdr:row>77</xdr:row>
      <xdr:rowOff>120594</xdr:rowOff>
    </xdr:to>
    <xdr:sp macro="" textlink="">
      <xdr:nvSpPr>
        <xdr:cNvPr id="828" name="フローチャート : 判断 827"/>
        <xdr:cNvSpPr/>
      </xdr:nvSpPr>
      <xdr:spPr>
        <a:xfrm>
          <a:off x="20383500" y="132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111721</xdr:rowOff>
    </xdr:from>
    <xdr:ext cx="534377" cy="259045"/>
    <xdr:sp macro="" textlink="">
      <xdr:nvSpPr>
        <xdr:cNvPr id="829" name="テキスト ボックス 828"/>
        <xdr:cNvSpPr txBox="1"/>
      </xdr:nvSpPr>
      <xdr:spPr>
        <a:xfrm>
          <a:off x="20167111" y="1331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41,674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36616</xdr:rowOff>
    </xdr:from>
    <xdr:to>
      <xdr:col>28</xdr:col>
      <xdr:colOff>314325</xdr:colOff>
      <xdr:row>76</xdr:row>
      <xdr:rowOff>110675</xdr:rowOff>
    </xdr:to>
    <xdr:cxnSp macro="">
      <xdr:nvCxnSpPr>
        <xdr:cNvPr id="830" name="直線コネクタ 829"/>
        <xdr:cNvCxnSpPr/>
      </xdr:nvCxnSpPr>
      <xdr:spPr>
        <a:xfrm flipV="1">
          <a:off x="18656300" y="13066816"/>
          <a:ext cx="889000" cy="7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31682</xdr:rowOff>
    </xdr:from>
    <xdr:to>
      <xdr:col>28</xdr:col>
      <xdr:colOff>365125</xdr:colOff>
      <xdr:row>77</xdr:row>
      <xdr:rowOff>133282</xdr:rowOff>
    </xdr:to>
    <xdr:sp macro="" textlink="">
      <xdr:nvSpPr>
        <xdr:cNvPr id="831" name="フローチャート : 判断 830"/>
        <xdr:cNvSpPr/>
      </xdr:nvSpPr>
      <xdr:spPr>
        <a:xfrm>
          <a:off x="19494500" y="1323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124409</xdr:rowOff>
    </xdr:from>
    <xdr:ext cx="534377" cy="259045"/>
    <xdr:sp macro="" textlink="">
      <xdr:nvSpPr>
        <xdr:cNvPr id="832" name="テキスト ボックス 831"/>
        <xdr:cNvSpPr txBox="1"/>
      </xdr:nvSpPr>
      <xdr:spPr>
        <a:xfrm>
          <a:off x="19278111" y="1332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40,009</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43196</xdr:rowOff>
    </xdr:from>
    <xdr:to>
      <xdr:col>27</xdr:col>
      <xdr:colOff>161925</xdr:colOff>
      <xdr:row>77</xdr:row>
      <xdr:rowOff>144796</xdr:rowOff>
    </xdr:to>
    <xdr:sp macro="" textlink="">
      <xdr:nvSpPr>
        <xdr:cNvPr id="833" name="フローチャート : 判断 832"/>
        <xdr:cNvSpPr/>
      </xdr:nvSpPr>
      <xdr:spPr>
        <a:xfrm>
          <a:off x="18605500" y="1324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135923</xdr:rowOff>
    </xdr:from>
    <xdr:ext cx="534377" cy="259045"/>
    <xdr:sp macro="" textlink="">
      <xdr:nvSpPr>
        <xdr:cNvPr id="834" name="テキスト ボックス 833"/>
        <xdr:cNvSpPr txBox="1"/>
      </xdr:nvSpPr>
      <xdr:spPr>
        <a:xfrm>
          <a:off x="18389111" y="1333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38,498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70</xdr:row>
      <xdr:rowOff>140633</xdr:rowOff>
    </xdr:from>
    <xdr:to>
      <xdr:col>32</xdr:col>
      <xdr:colOff>238125</xdr:colOff>
      <xdr:row>71</xdr:row>
      <xdr:rowOff>70783</xdr:rowOff>
    </xdr:to>
    <xdr:sp macro="" textlink="">
      <xdr:nvSpPr>
        <xdr:cNvPr id="840" name="円/楕円 839"/>
        <xdr:cNvSpPr/>
      </xdr:nvSpPr>
      <xdr:spPr>
        <a:xfrm>
          <a:off x="22110700" y="121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93660</xdr:rowOff>
    </xdr:from>
    <xdr:ext cx="599010" cy="259045"/>
    <xdr:sp macro="" textlink="">
      <xdr:nvSpPr>
        <xdr:cNvPr id="841" name="繰出金該当値テキスト"/>
        <xdr:cNvSpPr txBox="1"/>
      </xdr:nvSpPr>
      <xdr:spPr>
        <a:xfrm>
          <a:off x="22212300" y="12095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183,211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14841</xdr:rowOff>
    </xdr:from>
    <xdr:to>
      <xdr:col>31</xdr:col>
      <xdr:colOff>85725</xdr:colOff>
      <xdr:row>75</xdr:row>
      <xdr:rowOff>116441</xdr:rowOff>
    </xdr:to>
    <xdr:sp macro="" textlink="">
      <xdr:nvSpPr>
        <xdr:cNvPr id="842" name="円/楕円 841"/>
        <xdr:cNvSpPr/>
      </xdr:nvSpPr>
      <xdr:spPr>
        <a:xfrm>
          <a:off x="21272500" y="1287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132968</xdr:rowOff>
    </xdr:from>
    <xdr:ext cx="534377" cy="259045"/>
    <xdr:sp macro="" textlink="">
      <xdr:nvSpPr>
        <xdr:cNvPr id="843" name="テキスト ボックス 842"/>
        <xdr:cNvSpPr txBox="1"/>
      </xdr:nvSpPr>
      <xdr:spPr>
        <a:xfrm>
          <a:off x="21056111" y="12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87,219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40262</xdr:rowOff>
    </xdr:from>
    <xdr:to>
      <xdr:col>29</xdr:col>
      <xdr:colOff>568325</xdr:colOff>
      <xdr:row>75</xdr:row>
      <xdr:rowOff>141862</xdr:rowOff>
    </xdr:to>
    <xdr:sp macro="" textlink="">
      <xdr:nvSpPr>
        <xdr:cNvPr id="844" name="円/楕円 843"/>
        <xdr:cNvSpPr/>
      </xdr:nvSpPr>
      <xdr:spPr>
        <a:xfrm>
          <a:off x="20383500" y="1289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158389</xdr:rowOff>
    </xdr:from>
    <xdr:ext cx="534377" cy="259045"/>
    <xdr:sp macro="" textlink="">
      <xdr:nvSpPr>
        <xdr:cNvPr id="845" name="テキスト ボックス 844"/>
        <xdr:cNvSpPr txBox="1"/>
      </xdr:nvSpPr>
      <xdr:spPr>
        <a:xfrm>
          <a:off x="20167111" y="1267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83,883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157266</xdr:rowOff>
    </xdr:from>
    <xdr:to>
      <xdr:col>28</xdr:col>
      <xdr:colOff>365125</xdr:colOff>
      <xdr:row>76</xdr:row>
      <xdr:rowOff>87416</xdr:rowOff>
    </xdr:to>
    <xdr:sp macro="" textlink="">
      <xdr:nvSpPr>
        <xdr:cNvPr id="846" name="円/楕円 845"/>
        <xdr:cNvSpPr/>
      </xdr:nvSpPr>
      <xdr:spPr>
        <a:xfrm>
          <a:off x="19494500" y="1301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103943</xdr:rowOff>
    </xdr:from>
    <xdr:ext cx="534377" cy="259045"/>
    <xdr:sp macro="" textlink="">
      <xdr:nvSpPr>
        <xdr:cNvPr id="847" name="テキスト ボックス 846"/>
        <xdr:cNvSpPr txBox="1"/>
      </xdr:nvSpPr>
      <xdr:spPr>
        <a:xfrm>
          <a:off x="19278111" y="1279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68,528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59875</xdr:rowOff>
    </xdr:from>
    <xdr:to>
      <xdr:col>27</xdr:col>
      <xdr:colOff>161925</xdr:colOff>
      <xdr:row>76</xdr:row>
      <xdr:rowOff>161475</xdr:rowOff>
    </xdr:to>
    <xdr:sp macro="" textlink="">
      <xdr:nvSpPr>
        <xdr:cNvPr id="848" name="円/楕円 847"/>
        <xdr:cNvSpPr/>
      </xdr:nvSpPr>
      <xdr:spPr>
        <a:xfrm>
          <a:off x="18605500" y="1309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6552</xdr:rowOff>
    </xdr:from>
    <xdr:ext cx="534377" cy="259045"/>
    <xdr:sp macro="" textlink="">
      <xdr:nvSpPr>
        <xdr:cNvPr id="849" name="テキスト ボックス 848"/>
        <xdr:cNvSpPr txBox="1"/>
      </xdr:nvSpPr>
      <xdr:spPr>
        <a:xfrm>
          <a:off x="18389111" y="1286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0" name="直線コネクタ 85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1" name="テキスト ボックス 86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2" name="直線コネクタ 86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3" name="テキスト ボックス 86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5" name="直線コネクタ 86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7" name="直線コネクタ 86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9" name="直線コネクタ 86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0" name="直線コネクタ 86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2" name="フローチャート : 判断 87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3" name="直線コネクタ 87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4" name="フローチャート : 判断 87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5" name="テキスト ボックス 87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6" name="直線コネクタ 87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7" name="フローチャート : 判断 87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8" name="テキスト ボックス 87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9" name="直線コネクタ 87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0" name="フローチャート : 判断 87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1" name="テキスト ボックス 88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フローチャート : 判断 88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3" name="テキスト ボックス 88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4" name="テキスト ボックス 88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5" name="テキスト ボックス 88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6" name="テキスト ボックス 88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7" name="テキスト ボックス 88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8" name="テキスト ボックス 88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円/楕円 88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1" name="円/楕円 89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2" name="テキスト ボックス 89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3" name="円/楕円 89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4" name="テキスト ボックス 89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5" name="円/楕円 89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6" name="テキスト ボックス 89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7" name="円/楕円 89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8" name="テキスト ボックス 89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9" name="正方形/長方形 89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0" name="正方形/長方形 89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1" name="テキスト ボックス 90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東日本大震災からの復旧・復興事業により、全体的に類団平均よりも高く推移している。</a:t>
          </a:r>
          <a:endParaRPr kumimoji="1" lang="en-US" altLang="ja-JP" sz="1300">
            <a:latin typeface="ＭＳ Ｐゴシック"/>
          </a:endParaRPr>
        </a:p>
        <a:p>
          <a:r>
            <a:rPr kumimoji="1" lang="ja-JP" altLang="en-US" sz="1300">
              <a:latin typeface="ＭＳ Ｐゴシック"/>
            </a:rPr>
            <a:t>　義務的経費では人件費が震災対応時間外手当や災害派遣職員手当などによりやや高めの推移を見せている一方、扶助費では災害義援金や生活保護費の減少傾向により、類団平均よりも低く推移している。</a:t>
          </a:r>
          <a:endParaRPr kumimoji="1" lang="en-US" altLang="ja-JP" sz="1300">
            <a:latin typeface="ＭＳ Ｐゴシック"/>
          </a:endParaRPr>
        </a:p>
        <a:p>
          <a:r>
            <a:rPr kumimoji="1" lang="ja-JP" altLang="en-US" sz="1300">
              <a:latin typeface="ＭＳ Ｐゴシック"/>
            </a:rPr>
            <a:t>　投資的経費では新規整備に係る普通建設事業が災害公営住宅整備事業や津波避難デッキ整備などの復興事業により高額で推移しており、災害復旧事業費においても東日本大震災からの各種災害復旧事業により類団平均を大きく上回っている。また、繰出金についても下水道事業特別会計や漁業集落排水事業特別会計での復興・復旧事業に対する繰出により高額となっている。</a:t>
          </a:r>
          <a:endParaRPr kumimoji="1" lang="en-US" altLang="ja-JP" sz="1300">
            <a:latin typeface="ＭＳ Ｐゴシック"/>
          </a:endParaRPr>
        </a:p>
        <a:p>
          <a:r>
            <a:rPr kumimoji="1" lang="ja-JP" altLang="en-US" sz="1300">
              <a:latin typeface="ＭＳ Ｐゴシック"/>
            </a:rPr>
            <a:t>　積立金は東日本大震災復興交付金基金への積立により各年度とも類団平均を大幅に上回っている。</a:t>
          </a:r>
          <a:endParaRPr kumimoji="1" lang="en-US" altLang="ja-JP" sz="1300">
            <a:latin typeface="ＭＳ Ｐゴシック"/>
          </a:endParaRPr>
        </a:p>
        <a:p>
          <a:r>
            <a:rPr kumimoji="1" lang="ja-JP" altLang="en-US" sz="1300">
              <a:latin typeface="ＭＳ Ｐゴシック"/>
            </a:rPr>
            <a:t>　今後は、復旧・復興事業の完了後も見据え、各性質ごとの推移を注視していく必要がある。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宮城県塩竈市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55,506
55,131
17.37
46,164,406
41,681,202
2,130,365
12,138,752
20,645,302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18.4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24028</xdr:rowOff>
    </xdr:from>
    <xdr:to>
      <xdr:col>6</xdr:col>
      <xdr:colOff>511175</xdr:colOff>
      <xdr:row>34</xdr:row>
      <xdr:rowOff>67463</xdr:rowOff>
    </xdr:to>
    <xdr:cxnSp macro="">
      <xdr:nvCxnSpPr>
        <xdr:cNvPr id="59" name="直線コネクタ 58"/>
        <xdr:cNvCxnSpPr/>
      </xdr:nvCxnSpPr>
      <xdr:spPr>
        <a:xfrm flipV="1">
          <a:off x="3797300" y="5681878"/>
          <a:ext cx="8382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168368</xdr:rowOff>
    </xdr:from>
    <xdr:ext cx="469744" cy="259045"/>
    <xdr:sp macro="" textlink="">
      <xdr:nvSpPr>
        <xdr:cNvPr id="60" name="議会費平均値テキスト"/>
        <xdr:cNvSpPr txBox="1"/>
      </xdr:nvSpPr>
      <xdr:spPr>
        <a:xfrm>
          <a:off x="4686300" y="5826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164389</xdr:rowOff>
    </xdr:from>
    <xdr:to>
      <xdr:col>5</xdr:col>
      <xdr:colOff>358775</xdr:colOff>
      <xdr:row>34</xdr:row>
      <xdr:rowOff>67463</xdr:rowOff>
    </xdr:to>
    <xdr:cxnSp macro="">
      <xdr:nvCxnSpPr>
        <xdr:cNvPr id="62" name="直線コネクタ 61"/>
        <xdr:cNvCxnSpPr/>
      </xdr:nvCxnSpPr>
      <xdr:spPr>
        <a:xfrm>
          <a:off x="2908300" y="5822239"/>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72898</xdr:rowOff>
    </xdr:from>
    <xdr:to>
      <xdr:col>5</xdr:col>
      <xdr:colOff>409575</xdr:colOff>
      <xdr:row>34</xdr:row>
      <xdr:rowOff>3048</xdr:rowOff>
    </xdr:to>
    <xdr:sp macro="" textlink="">
      <xdr:nvSpPr>
        <xdr:cNvPr id="63" name="フローチャート : 判断 62"/>
        <xdr:cNvSpPr/>
      </xdr:nvSpPr>
      <xdr:spPr>
        <a:xfrm>
          <a:off x="3746500" y="57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19575</xdr:rowOff>
    </xdr:from>
    <xdr:ext cx="469744" cy="259045"/>
    <xdr:sp macro="" textlink="">
      <xdr:nvSpPr>
        <xdr:cNvPr id="64" name="テキスト ボックス 63"/>
        <xdr:cNvSpPr txBox="1"/>
      </xdr:nvSpPr>
      <xdr:spPr>
        <a:xfrm>
          <a:off x="3562427" y="55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110896</xdr:rowOff>
    </xdr:from>
    <xdr:to>
      <xdr:col>4</xdr:col>
      <xdr:colOff>155575</xdr:colOff>
      <xdr:row>33</xdr:row>
      <xdr:rowOff>164389</xdr:rowOff>
    </xdr:to>
    <xdr:cxnSp macro="">
      <xdr:nvCxnSpPr>
        <xdr:cNvPr id="65" name="直線コネクタ 64"/>
        <xdr:cNvCxnSpPr/>
      </xdr:nvCxnSpPr>
      <xdr:spPr>
        <a:xfrm>
          <a:off x="2019300" y="5768746"/>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93472</xdr:rowOff>
    </xdr:from>
    <xdr:to>
      <xdr:col>4</xdr:col>
      <xdr:colOff>206375</xdr:colOff>
      <xdr:row>34</xdr:row>
      <xdr:rowOff>23622</xdr:rowOff>
    </xdr:to>
    <xdr:sp macro="" textlink="">
      <xdr:nvSpPr>
        <xdr:cNvPr id="66" name="フローチャート : 判断 65"/>
        <xdr:cNvSpPr/>
      </xdr:nvSpPr>
      <xdr:spPr>
        <a:xfrm>
          <a:off x="2857500" y="57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40149</xdr:rowOff>
    </xdr:from>
    <xdr:ext cx="469744" cy="259045"/>
    <xdr:sp macro="" textlink="">
      <xdr:nvSpPr>
        <xdr:cNvPr id="67" name="テキスト ボックス 66"/>
        <xdr:cNvSpPr txBox="1"/>
      </xdr:nvSpPr>
      <xdr:spPr>
        <a:xfrm>
          <a:off x="2673427" y="55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120040</xdr:rowOff>
    </xdr:from>
    <xdr:to>
      <xdr:col>2</xdr:col>
      <xdr:colOff>638175</xdr:colOff>
      <xdr:row>33</xdr:row>
      <xdr:rowOff>110896</xdr:rowOff>
    </xdr:to>
    <xdr:cxnSp macro="">
      <xdr:nvCxnSpPr>
        <xdr:cNvPr id="68" name="直線コネクタ 67"/>
        <xdr:cNvCxnSpPr/>
      </xdr:nvCxnSpPr>
      <xdr:spPr>
        <a:xfrm>
          <a:off x="1130300" y="5434990"/>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51410</xdr:rowOff>
    </xdr:from>
    <xdr:to>
      <xdr:col>3</xdr:col>
      <xdr:colOff>3175</xdr:colOff>
      <xdr:row>33</xdr:row>
      <xdr:rowOff>153010</xdr:rowOff>
    </xdr:to>
    <xdr:sp macro="" textlink="">
      <xdr:nvSpPr>
        <xdr:cNvPr id="69" name="フローチャート : 判断 68"/>
        <xdr:cNvSpPr/>
      </xdr:nvSpPr>
      <xdr:spPr>
        <a:xfrm>
          <a:off x="1968500" y="570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169537</xdr:rowOff>
    </xdr:from>
    <xdr:ext cx="469744" cy="259045"/>
    <xdr:sp macro="" textlink="">
      <xdr:nvSpPr>
        <xdr:cNvPr id="70" name="テキスト ボックス 69"/>
        <xdr:cNvSpPr txBox="1"/>
      </xdr:nvSpPr>
      <xdr:spPr>
        <a:xfrm>
          <a:off x="1784427" y="54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156566</xdr:rowOff>
    </xdr:from>
    <xdr:to>
      <xdr:col>1</xdr:col>
      <xdr:colOff>485775</xdr:colOff>
      <xdr:row>32</xdr:row>
      <xdr:rowOff>86716</xdr:rowOff>
    </xdr:to>
    <xdr:sp macro="" textlink="">
      <xdr:nvSpPr>
        <xdr:cNvPr id="71" name="フローチャート : 判断 70"/>
        <xdr:cNvSpPr/>
      </xdr:nvSpPr>
      <xdr:spPr>
        <a:xfrm>
          <a:off x="1079500" y="54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77843</xdr:rowOff>
    </xdr:from>
    <xdr:ext cx="469744" cy="259045"/>
    <xdr:sp macro="" textlink="">
      <xdr:nvSpPr>
        <xdr:cNvPr id="72" name="テキスト ボックス 71"/>
        <xdr:cNvSpPr txBox="1"/>
      </xdr:nvSpPr>
      <xdr:spPr>
        <a:xfrm>
          <a:off x="895427" y="556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144678</xdr:rowOff>
    </xdr:from>
    <xdr:to>
      <xdr:col>6</xdr:col>
      <xdr:colOff>561975</xdr:colOff>
      <xdr:row>33</xdr:row>
      <xdr:rowOff>74828</xdr:rowOff>
    </xdr:to>
    <xdr:sp macro="" textlink="">
      <xdr:nvSpPr>
        <xdr:cNvPr id="78" name="円/楕円 77"/>
        <xdr:cNvSpPr/>
      </xdr:nvSpPr>
      <xdr:spPr>
        <a:xfrm>
          <a:off x="4584700" y="563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167555</xdr:rowOff>
    </xdr:from>
    <xdr:ext cx="469744" cy="259045"/>
    <xdr:sp macro="" textlink="">
      <xdr:nvSpPr>
        <xdr:cNvPr id="79" name="議会費該当値テキスト"/>
        <xdr:cNvSpPr txBox="1"/>
      </xdr:nvSpPr>
      <xdr:spPr>
        <a:xfrm>
          <a:off x="4686300" y="548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16663</xdr:rowOff>
    </xdr:from>
    <xdr:to>
      <xdr:col>5</xdr:col>
      <xdr:colOff>409575</xdr:colOff>
      <xdr:row>34</xdr:row>
      <xdr:rowOff>118263</xdr:rowOff>
    </xdr:to>
    <xdr:sp macro="" textlink="">
      <xdr:nvSpPr>
        <xdr:cNvPr id="80" name="円/楕円 79"/>
        <xdr:cNvSpPr/>
      </xdr:nvSpPr>
      <xdr:spPr>
        <a:xfrm>
          <a:off x="3746500" y="58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109390</xdr:rowOff>
    </xdr:from>
    <xdr:ext cx="469744" cy="259045"/>
    <xdr:sp macro="" textlink="">
      <xdr:nvSpPr>
        <xdr:cNvPr id="81" name="テキスト ボックス 80"/>
        <xdr:cNvSpPr txBox="1"/>
      </xdr:nvSpPr>
      <xdr:spPr>
        <a:xfrm>
          <a:off x="3562427" y="593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113589</xdr:rowOff>
    </xdr:from>
    <xdr:to>
      <xdr:col>4</xdr:col>
      <xdr:colOff>206375</xdr:colOff>
      <xdr:row>34</xdr:row>
      <xdr:rowOff>43739</xdr:rowOff>
    </xdr:to>
    <xdr:sp macro="" textlink="">
      <xdr:nvSpPr>
        <xdr:cNvPr id="82" name="円/楕円 81"/>
        <xdr:cNvSpPr/>
      </xdr:nvSpPr>
      <xdr:spPr>
        <a:xfrm>
          <a:off x="2857500" y="57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34866</xdr:rowOff>
    </xdr:from>
    <xdr:ext cx="469744" cy="259045"/>
    <xdr:sp macro="" textlink="">
      <xdr:nvSpPr>
        <xdr:cNvPr id="83" name="テキスト ボックス 82"/>
        <xdr:cNvSpPr txBox="1"/>
      </xdr:nvSpPr>
      <xdr:spPr>
        <a:xfrm>
          <a:off x="2673427" y="586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60096</xdr:rowOff>
    </xdr:from>
    <xdr:to>
      <xdr:col>3</xdr:col>
      <xdr:colOff>3175</xdr:colOff>
      <xdr:row>33</xdr:row>
      <xdr:rowOff>161696</xdr:rowOff>
    </xdr:to>
    <xdr:sp macro="" textlink="">
      <xdr:nvSpPr>
        <xdr:cNvPr id="84" name="円/楕円 83"/>
        <xdr:cNvSpPr/>
      </xdr:nvSpPr>
      <xdr:spPr>
        <a:xfrm>
          <a:off x="1968500" y="571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152823</xdr:rowOff>
    </xdr:from>
    <xdr:ext cx="469744" cy="259045"/>
    <xdr:sp macro="" textlink="">
      <xdr:nvSpPr>
        <xdr:cNvPr id="85" name="テキスト ボックス 84"/>
        <xdr:cNvSpPr txBox="1"/>
      </xdr:nvSpPr>
      <xdr:spPr>
        <a:xfrm>
          <a:off x="1784427" y="581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69240</xdr:rowOff>
    </xdr:from>
    <xdr:to>
      <xdr:col>1</xdr:col>
      <xdr:colOff>485775</xdr:colOff>
      <xdr:row>31</xdr:row>
      <xdr:rowOff>170840</xdr:rowOff>
    </xdr:to>
    <xdr:sp macro="" textlink="">
      <xdr:nvSpPr>
        <xdr:cNvPr id="86" name="円/楕円 85"/>
        <xdr:cNvSpPr/>
      </xdr:nvSpPr>
      <xdr:spPr>
        <a:xfrm>
          <a:off x="1079500" y="53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15917</xdr:rowOff>
    </xdr:from>
    <xdr:ext cx="469744" cy="259045"/>
    <xdr:sp macro="" textlink="">
      <xdr:nvSpPr>
        <xdr:cNvPr id="87" name="テキスト ボックス 86"/>
        <xdr:cNvSpPr txBox="1"/>
      </xdr:nvSpPr>
      <xdr:spPr>
        <a:xfrm>
          <a:off x="895427" y="515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53</xdr:row>
      <xdr:rowOff>87511</xdr:rowOff>
    </xdr:from>
    <xdr:to>
      <xdr:col>6</xdr:col>
      <xdr:colOff>510540</xdr:colOff>
      <xdr:row>58</xdr:row>
      <xdr:rowOff>94121</xdr:rowOff>
    </xdr:to>
    <xdr:cxnSp macro="">
      <xdr:nvCxnSpPr>
        <xdr:cNvPr id="111" name="直線コネクタ 110"/>
        <xdr:cNvCxnSpPr/>
      </xdr:nvCxnSpPr>
      <xdr:spPr>
        <a:xfrm flipV="1">
          <a:off x="4633595" y="9174361"/>
          <a:ext cx="1270" cy="863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97948</xdr:rowOff>
    </xdr:from>
    <xdr:ext cx="534377" cy="259045"/>
    <xdr:sp macro="" textlink="">
      <xdr:nvSpPr>
        <xdr:cNvPr id="112" name="総務費最小値テキスト"/>
        <xdr:cNvSpPr txBox="1"/>
      </xdr:nvSpPr>
      <xdr:spPr>
        <a:xfrm>
          <a:off x="4686300" y="1004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58</xdr:row>
      <xdr:rowOff>94121</xdr:rowOff>
    </xdr:from>
    <xdr:to>
      <xdr:col>6</xdr:col>
      <xdr:colOff>600075</xdr:colOff>
      <xdr:row>58</xdr:row>
      <xdr:rowOff>94121</xdr:rowOff>
    </xdr:to>
    <xdr:cxnSp macro="">
      <xdr:nvCxnSpPr>
        <xdr:cNvPr id="113" name="直線コネクタ 112"/>
        <xdr:cNvCxnSpPr/>
      </xdr:nvCxnSpPr>
      <xdr:spPr>
        <a:xfrm>
          <a:off x="4546600" y="1003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34188</xdr:rowOff>
    </xdr:from>
    <xdr:ext cx="599010" cy="259045"/>
    <xdr:sp macro="" textlink="">
      <xdr:nvSpPr>
        <xdr:cNvPr id="114" name="総務費最大値テキスト"/>
        <xdr:cNvSpPr txBox="1"/>
      </xdr:nvSpPr>
      <xdr:spPr>
        <a:xfrm>
          <a:off x="4686300" y="894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53</xdr:row>
      <xdr:rowOff>87511</xdr:rowOff>
    </xdr:from>
    <xdr:to>
      <xdr:col>6</xdr:col>
      <xdr:colOff>600075</xdr:colOff>
      <xdr:row>53</xdr:row>
      <xdr:rowOff>87511</xdr:rowOff>
    </xdr:to>
    <xdr:cxnSp macro="">
      <xdr:nvCxnSpPr>
        <xdr:cNvPr id="115" name="直線コネクタ 114"/>
        <xdr:cNvCxnSpPr/>
      </xdr:nvCxnSpPr>
      <xdr:spPr>
        <a:xfrm>
          <a:off x="4546600" y="91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33664</xdr:rowOff>
    </xdr:from>
    <xdr:to>
      <xdr:col>6</xdr:col>
      <xdr:colOff>511175</xdr:colOff>
      <xdr:row>56</xdr:row>
      <xdr:rowOff>103688</xdr:rowOff>
    </xdr:to>
    <xdr:cxnSp macro="">
      <xdr:nvCxnSpPr>
        <xdr:cNvPr id="116" name="直線コネクタ 115"/>
        <xdr:cNvCxnSpPr/>
      </xdr:nvCxnSpPr>
      <xdr:spPr>
        <a:xfrm>
          <a:off x="3797300" y="9120514"/>
          <a:ext cx="838200" cy="58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114514</xdr:rowOff>
    </xdr:from>
    <xdr:ext cx="534377" cy="259045"/>
    <xdr:sp macro="" textlink="">
      <xdr:nvSpPr>
        <xdr:cNvPr id="117" name="総務費平均値テキスト"/>
        <xdr:cNvSpPr txBox="1"/>
      </xdr:nvSpPr>
      <xdr:spPr>
        <a:xfrm>
          <a:off x="4686300" y="9887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136087</xdr:rowOff>
    </xdr:from>
    <xdr:to>
      <xdr:col>6</xdr:col>
      <xdr:colOff>561975</xdr:colOff>
      <xdr:row>58</xdr:row>
      <xdr:rowOff>66237</xdr:rowOff>
    </xdr:to>
    <xdr:sp macro="" textlink="">
      <xdr:nvSpPr>
        <xdr:cNvPr id="118" name="フローチャート : 判断 117"/>
        <xdr:cNvSpPr/>
      </xdr:nvSpPr>
      <xdr:spPr>
        <a:xfrm>
          <a:off x="4584700" y="99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33664</xdr:rowOff>
    </xdr:from>
    <xdr:to>
      <xdr:col>5</xdr:col>
      <xdr:colOff>358775</xdr:colOff>
      <xdr:row>55</xdr:row>
      <xdr:rowOff>73417</xdr:rowOff>
    </xdr:to>
    <xdr:cxnSp macro="">
      <xdr:nvCxnSpPr>
        <xdr:cNvPr id="119" name="直線コネクタ 118"/>
        <xdr:cNvCxnSpPr/>
      </xdr:nvCxnSpPr>
      <xdr:spPr>
        <a:xfrm flipV="1">
          <a:off x="2908300" y="9120514"/>
          <a:ext cx="889000" cy="38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116473</xdr:rowOff>
    </xdr:from>
    <xdr:to>
      <xdr:col>5</xdr:col>
      <xdr:colOff>409575</xdr:colOff>
      <xdr:row>58</xdr:row>
      <xdr:rowOff>46623</xdr:rowOff>
    </xdr:to>
    <xdr:sp macro="" textlink="">
      <xdr:nvSpPr>
        <xdr:cNvPr id="120" name="フローチャート : 判断 119"/>
        <xdr:cNvSpPr/>
      </xdr:nvSpPr>
      <xdr:spPr>
        <a:xfrm>
          <a:off x="3746500" y="988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37750</xdr:rowOff>
    </xdr:from>
    <xdr:ext cx="534377" cy="259045"/>
    <xdr:sp macro="" textlink="">
      <xdr:nvSpPr>
        <xdr:cNvPr id="121" name="テキスト ボックス 120"/>
        <xdr:cNvSpPr txBox="1"/>
      </xdr:nvSpPr>
      <xdr:spPr>
        <a:xfrm>
          <a:off x="3530111" y="998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57,763</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27309</xdr:rowOff>
    </xdr:from>
    <xdr:to>
      <xdr:col>4</xdr:col>
      <xdr:colOff>155575</xdr:colOff>
      <xdr:row>55</xdr:row>
      <xdr:rowOff>73417</xdr:rowOff>
    </xdr:to>
    <xdr:cxnSp macro="">
      <xdr:nvCxnSpPr>
        <xdr:cNvPr id="122" name="直線コネクタ 121"/>
        <xdr:cNvCxnSpPr/>
      </xdr:nvCxnSpPr>
      <xdr:spPr>
        <a:xfrm>
          <a:off x="2019300" y="8599809"/>
          <a:ext cx="889000" cy="90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129580</xdr:rowOff>
    </xdr:from>
    <xdr:to>
      <xdr:col>4</xdr:col>
      <xdr:colOff>206375</xdr:colOff>
      <xdr:row>57</xdr:row>
      <xdr:rowOff>59730</xdr:rowOff>
    </xdr:to>
    <xdr:sp macro="" textlink="">
      <xdr:nvSpPr>
        <xdr:cNvPr id="123" name="フローチャート : 判断 122"/>
        <xdr:cNvSpPr/>
      </xdr:nvSpPr>
      <xdr:spPr>
        <a:xfrm>
          <a:off x="2857500" y="973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50857</xdr:rowOff>
    </xdr:from>
    <xdr:ext cx="534377" cy="259045"/>
    <xdr:sp macro="" textlink="">
      <xdr:nvSpPr>
        <xdr:cNvPr id="124" name="テキスト ボックス 123"/>
        <xdr:cNvSpPr txBox="1"/>
      </xdr:nvSpPr>
      <xdr:spPr>
        <a:xfrm>
          <a:off x="2641111" y="982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99,323</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27309</xdr:rowOff>
    </xdr:from>
    <xdr:to>
      <xdr:col>2</xdr:col>
      <xdr:colOff>638175</xdr:colOff>
      <xdr:row>55</xdr:row>
      <xdr:rowOff>51540</xdr:rowOff>
    </xdr:to>
    <xdr:cxnSp macro="">
      <xdr:nvCxnSpPr>
        <xdr:cNvPr id="125" name="直線コネクタ 124"/>
        <xdr:cNvCxnSpPr/>
      </xdr:nvCxnSpPr>
      <xdr:spPr>
        <a:xfrm flipV="1">
          <a:off x="1130300" y="8599809"/>
          <a:ext cx="889000" cy="88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17192</xdr:rowOff>
    </xdr:from>
    <xdr:to>
      <xdr:col>3</xdr:col>
      <xdr:colOff>3175</xdr:colOff>
      <xdr:row>57</xdr:row>
      <xdr:rowOff>118792</xdr:rowOff>
    </xdr:to>
    <xdr:sp macro="" textlink="">
      <xdr:nvSpPr>
        <xdr:cNvPr id="126" name="フローチャート : 判断 125"/>
        <xdr:cNvSpPr/>
      </xdr:nvSpPr>
      <xdr:spPr>
        <a:xfrm>
          <a:off x="1968500" y="9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109919</xdr:rowOff>
    </xdr:from>
    <xdr:ext cx="534377" cy="259045"/>
    <xdr:sp macro="" textlink="">
      <xdr:nvSpPr>
        <xdr:cNvPr id="127" name="テキスト ボックス 126"/>
        <xdr:cNvSpPr txBox="1"/>
      </xdr:nvSpPr>
      <xdr:spPr>
        <a:xfrm>
          <a:off x="1752111" y="988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88130</xdr:rowOff>
    </xdr:from>
    <xdr:to>
      <xdr:col>1</xdr:col>
      <xdr:colOff>485775</xdr:colOff>
      <xdr:row>58</xdr:row>
      <xdr:rowOff>18280</xdr:rowOff>
    </xdr:to>
    <xdr:sp macro="" textlink="">
      <xdr:nvSpPr>
        <xdr:cNvPr id="128" name="フローチャート : 判断 127"/>
        <xdr:cNvSpPr/>
      </xdr:nvSpPr>
      <xdr:spPr>
        <a:xfrm>
          <a:off x="1079500" y="9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9407</xdr:rowOff>
    </xdr:from>
    <xdr:ext cx="534377" cy="259045"/>
    <xdr:sp macro="" textlink="">
      <xdr:nvSpPr>
        <xdr:cNvPr id="129" name="テキスト ボックス 128"/>
        <xdr:cNvSpPr txBox="1"/>
      </xdr:nvSpPr>
      <xdr:spPr>
        <a:xfrm>
          <a:off x="863111" y="995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65,202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52888</xdr:rowOff>
    </xdr:from>
    <xdr:to>
      <xdr:col>6</xdr:col>
      <xdr:colOff>561975</xdr:colOff>
      <xdr:row>56</xdr:row>
      <xdr:rowOff>154488</xdr:rowOff>
    </xdr:to>
    <xdr:sp macro="" textlink="">
      <xdr:nvSpPr>
        <xdr:cNvPr id="135" name="円/楕円 134"/>
        <xdr:cNvSpPr/>
      </xdr:nvSpPr>
      <xdr:spPr>
        <a:xfrm>
          <a:off x="4584700" y="965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75765</xdr:rowOff>
    </xdr:from>
    <xdr:ext cx="599010" cy="259045"/>
    <xdr:sp macro="" textlink="">
      <xdr:nvSpPr>
        <xdr:cNvPr id="136" name="総務費該当値テキスト"/>
        <xdr:cNvSpPr txBox="1"/>
      </xdr:nvSpPr>
      <xdr:spPr>
        <a:xfrm>
          <a:off x="4686300" y="950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119,452</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154314</xdr:rowOff>
    </xdr:from>
    <xdr:to>
      <xdr:col>5</xdr:col>
      <xdr:colOff>409575</xdr:colOff>
      <xdr:row>53</xdr:row>
      <xdr:rowOff>84464</xdr:rowOff>
    </xdr:to>
    <xdr:sp macro="" textlink="">
      <xdr:nvSpPr>
        <xdr:cNvPr id="137" name="円/楕円 136"/>
        <xdr:cNvSpPr/>
      </xdr:nvSpPr>
      <xdr:spPr>
        <a:xfrm>
          <a:off x="3746500" y="906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100991</xdr:rowOff>
    </xdr:from>
    <xdr:ext cx="599010" cy="259045"/>
    <xdr:sp macro="" textlink="">
      <xdr:nvSpPr>
        <xdr:cNvPr id="138" name="テキスト ボックス 137"/>
        <xdr:cNvSpPr txBox="1"/>
      </xdr:nvSpPr>
      <xdr:spPr>
        <a:xfrm>
          <a:off x="3497794" y="884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272,831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22617</xdr:rowOff>
    </xdr:from>
    <xdr:to>
      <xdr:col>4</xdr:col>
      <xdr:colOff>206375</xdr:colOff>
      <xdr:row>55</xdr:row>
      <xdr:rowOff>124217</xdr:rowOff>
    </xdr:to>
    <xdr:sp macro="" textlink="">
      <xdr:nvSpPr>
        <xdr:cNvPr id="139" name="円/楕円 138"/>
        <xdr:cNvSpPr/>
      </xdr:nvSpPr>
      <xdr:spPr>
        <a:xfrm>
          <a:off x="2857500" y="945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140744</xdr:rowOff>
    </xdr:from>
    <xdr:ext cx="599010" cy="259045"/>
    <xdr:sp macro="" textlink="">
      <xdr:nvSpPr>
        <xdr:cNvPr id="140" name="テキスト ボックス 139"/>
        <xdr:cNvSpPr txBox="1"/>
      </xdr:nvSpPr>
      <xdr:spPr>
        <a:xfrm>
          <a:off x="2608794" y="922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172,397</a:t>
          </a:r>
          <a:endParaRPr kumimoji="1" lang="ja-JP" altLang="en-US" sz="1000" b="1">
            <a:solidFill>
              <a:srgbClr val="FF0000"/>
            </a:solidFill>
            <a:latin typeface="ＭＳ Ｐゴシック"/>
          </a:endParaRPr>
        </a:p>
      </xdr:txBody>
    </xdr:sp>
    <xdr:clientData/>
  </xdr:oneCellAnchor>
  <xdr:twoCellAnchor>
    <xdr:from>
      <xdr:col>2</xdr:col>
      <xdr:colOff>587375</xdr:colOff>
      <xdr:row>49</xdr:row>
      <xdr:rowOff>147959</xdr:rowOff>
    </xdr:from>
    <xdr:to>
      <xdr:col>3</xdr:col>
      <xdr:colOff>3175</xdr:colOff>
      <xdr:row>50</xdr:row>
      <xdr:rowOff>78109</xdr:rowOff>
    </xdr:to>
    <xdr:sp macro="" textlink="">
      <xdr:nvSpPr>
        <xdr:cNvPr id="141" name="円/楕円 140"/>
        <xdr:cNvSpPr/>
      </xdr:nvSpPr>
      <xdr:spPr>
        <a:xfrm>
          <a:off x="1968500" y="85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48</xdr:row>
      <xdr:rowOff>94636</xdr:rowOff>
    </xdr:from>
    <xdr:ext cx="599010" cy="259045"/>
    <xdr:sp macro="" textlink="">
      <xdr:nvSpPr>
        <xdr:cNvPr id="142" name="テキスト ボックス 141"/>
        <xdr:cNvSpPr txBox="1"/>
      </xdr:nvSpPr>
      <xdr:spPr>
        <a:xfrm>
          <a:off x="1719794" y="832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409,499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740</xdr:rowOff>
    </xdr:from>
    <xdr:to>
      <xdr:col>1</xdr:col>
      <xdr:colOff>485775</xdr:colOff>
      <xdr:row>55</xdr:row>
      <xdr:rowOff>102340</xdr:rowOff>
    </xdr:to>
    <xdr:sp macro="" textlink="">
      <xdr:nvSpPr>
        <xdr:cNvPr id="143" name="円/楕円 142"/>
        <xdr:cNvSpPr/>
      </xdr:nvSpPr>
      <xdr:spPr>
        <a:xfrm>
          <a:off x="1079500" y="94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118867</xdr:rowOff>
    </xdr:from>
    <xdr:ext cx="599010" cy="259045"/>
    <xdr:sp macro="" textlink="">
      <xdr:nvSpPr>
        <xdr:cNvPr id="144" name="テキスト ボックス 143"/>
        <xdr:cNvSpPr txBox="1"/>
      </xdr:nvSpPr>
      <xdr:spPr>
        <a:xfrm>
          <a:off x="830794" y="920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74</xdr:row>
      <xdr:rowOff>86327</xdr:rowOff>
    </xdr:from>
    <xdr:to>
      <xdr:col>6</xdr:col>
      <xdr:colOff>510540</xdr:colOff>
      <xdr:row>78</xdr:row>
      <xdr:rowOff>56100</xdr:rowOff>
    </xdr:to>
    <xdr:cxnSp macro="">
      <xdr:nvCxnSpPr>
        <xdr:cNvPr id="165" name="直線コネクタ 164"/>
        <xdr:cNvCxnSpPr/>
      </xdr:nvCxnSpPr>
      <xdr:spPr>
        <a:xfrm flipV="1">
          <a:off x="4633595" y="12773627"/>
          <a:ext cx="1270" cy="655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59927</xdr:rowOff>
    </xdr:from>
    <xdr:ext cx="534377" cy="259045"/>
    <xdr:sp macro="" textlink="">
      <xdr:nvSpPr>
        <xdr:cNvPr id="166" name="民生費最小値テキスト"/>
        <xdr:cNvSpPr txBox="1"/>
      </xdr:nvSpPr>
      <xdr:spPr>
        <a:xfrm>
          <a:off x="4686300" y="1343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56100</xdr:rowOff>
    </xdr:from>
    <xdr:to>
      <xdr:col>6</xdr:col>
      <xdr:colOff>600075</xdr:colOff>
      <xdr:row>78</xdr:row>
      <xdr:rowOff>56100</xdr:rowOff>
    </xdr:to>
    <xdr:cxnSp macro="">
      <xdr:nvCxnSpPr>
        <xdr:cNvPr id="167" name="直線コネクタ 166"/>
        <xdr:cNvCxnSpPr/>
      </xdr:nvCxnSpPr>
      <xdr:spPr>
        <a:xfrm>
          <a:off x="4546600" y="134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33004</xdr:rowOff>
    </xdr:from>
    <xdr:ext cx="599010" cy="259045"/>
    <xdr:sp macro="" textlink="">
      <xdr:nvSpPr>
        <xdr:cNvPr id="168" name="民生費最大値テキスト"/>
        <xdr:cNvSpPr txBox="1"/>
      </xdr:nvSpPr>
      <xdr:spPr>
        <a:xfrm>
          <a:off x="4686300" y="1254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74</xdr:row>
      <xdr:rowOff>86327</xdr:rowOff>
    </xdr:from>
    <xdr:to>
      <xdr:col>6</xdr:col>
      <xdr:colOff>600075</xdr:colOff>
      <xdr:row>74</xdr:row>
      <xdr:rowOff>86327</xdr:rowOff>
    </xdr:to>
    <xdr:cxnSp macro="">
      <xdr:nvCxnSpPr>
        <xdr:cNvPr id="169" name="直線コネクタ 168"/>
        <xdr:cNvCxnSpPr/>
      </xdr:nvCxnSpPr>
      <xdr:spPr>
        <a:xfrm>
          <a:off x="4546600" y="1277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168275</xdr:rowOff>
    </xdr:from>
    <xdr:to>
      <xdr:col>6</xdr:col>
      <xdr:colOff>511175</xdr:colOff>
      <xdr:row>77</xdr:row>
      <xdr:rowOff>8175</xdr:rowOff>
    </xdr:to>
    <xdr:cxnSp macro="">
      <xdr:nvCxnSpPr>
        <xdr:cNvPr id="170" name="直線コネクタ 169"/>
        <xdr:cNvCxnSpPr/>
      </xdr:nvCxnSpPr>
      <xdr:spPr>
        <a:xfrm flipV="1">
          <a:off x="3797300" y="13198475"/>
          <a:ext cx="838200" cy="1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105628</xdr:rowOff>
    </xdr:from>
    <xdr:ext cx="599010" cy="259045"/>
    <xdr:sp macro="" textlink="">
      <xdr:nvSpPr>
        <xdr:cNvPr id="171" name="民生費平均値テキスト"/>
        <xdr:cNvSpPr txBox="1"/>
      </xdr:nvSpPr>
      <xdr:spPr>
        <a:xfrm>
          <a:off x="4686300" y="129643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82750</xdr:rowOff>
    </xdr:from>
    <xdr:to>
      <xdr:col>6</xdr:col>
      <xdr:colOff>561975</xdr:colOff>
      <xdr:row>77</xdr:row>
      <xdr:rowOff>12900</xdr:rowOff>
    </xdr:to>
    <xdr:sp macro="" textlink="">
      <xdr:nvSpPr>
        <xdr:cNvPr id="172" name="フローチャート : 判断 171"/>
        <xdr:cNvSpPr/>
      </xdr:nvSpPr>
      <xdr:spPr>
        <a:xfrm>
          <a:off x="4584700" y="131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118589</xdr:rowOff>
    </xdr:from>
    <xdr:to>
      <xdr:col>5</xdr:col>
      <xdr:colOff>358775</xdr:colOff>
      <xdr:row>77</xdr:row>
      <xdr:rowOff>8175</xdr:rowOff>
    </xdr:to>
    <xdr:cxnSp macro="">
      <xdr:nvCxnSpPr>
        <xdr:cNvPr id="173" name="直線コネクタ 172"/>
        <xdr:cNvCxnSpPr/>
      </xdr:nvCxnSpPr>
      <xdr:spPr>
        <a:xfrm>
          <a:off x="2908300" y="12805889"/>
          <a:ext cx="889000" cy="40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21154</xdr:rowOff>
    </xdr:from>
    <xdr:to>
      <xdr:col>5</xdr:col>
      <xdr:colOff>409575</xdr:colOff>
      <xdr:row>76</xdr:row>
      <xdr:rowOff>122754</xdr:rowOff>
    </xdr:to>
    <xdr:sp macro="" textlink="">
      <xdr:nvSpPr>
        <xdr:cNvPr id="174" name="フローチャート : 判断 173"/>
        <xdr:cNvSpPr/>
      </xdr:nvSpPr>
      <xdr:spPr>
        <a:xfrm>
          <a:off x="3746500" y="130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139282</xdr:rowOff>
    </xdr:from>
    <xdr:ext cx="599010" cy="259045"/>
    <xdr:sp macro="" textlink="">
      <xdr:nvSpPr>
        <xdr:cNvPr id="175" name="テキスト ボックス 174"/>
        <xdr:cNvSpPr txBox="1"/>
      </xdr:nvSpPr>
      <xdr:spPr>
        <a:xfrm>
          <a:off x="3497794" y="12826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151,854</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58672</xdr:rowOff>
    </xdr:from>
    <xdr:to>
      <xdr:col>4</xdr:col>
      <xdr:colOff>155575</xdr:colOff>
      <xdr:row>74</xdr:row>
      <xdr:rowOff>118589</xdr:rowOff>
    </xdr:to>
    <xdr:cxnSp macro="">
      <xdr:nvCxnSpPr>
        <xdr:cNvPr id="176" name="直線コネクタ 175"/>
        <xdr:cNvCxnSpPr/>
      </xdr:nvCxnSpPr>
      <xdr:spPr>
        <a:xfrm>
          <a:off x="2019300" y="12574522"/>
          <a:ext cx="889000" cy="23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168870</xdr:rowOff>
    </xdr:from>
    <xdr:to>
      <xdr:col>4</xdr:col>
      <xdr:colOff>206375</xdr:colOff>
      <xdr:row>76</xdr:row>
      <xdr:rowOff>99020</xdr:rowOff>
    </xdr:to>
    <xdr:sp macro="" textlink="">
      <xdr:nvSpPr>
        <xdr:cNvPr id="177" name="フローチャート : 判断 176"/>
        <xdr:cNvSpPr/>
      </xdr:nvSpPr>
      <xdr:spPr>
        <a:xfrm>
          <a:off x="2857500" y="1302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90147</xdr:rowOff>
    </xdr:from>
    <xdr:ext cx="599010" cy="259045"/>
    <xdr:sp macro="" textlink="">
      <xdr:nvSpPr>
        <xdr:cNvPr id="178" name="テキスト ボックス 177"/>
        <xdr:cNvSpPr txBox="1"/>
      </xdr:nvSpPr>
      <xdr:spPr>
        <a:xfrm>
          <a:off x="2608794" y="1312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156,007</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9661</xdr:rowOff>
    </xdr:from>
    <xdr:to>
      <xdr:col>2</xdr:col>
      <xdr:colOff>638175</xdr:colOff>
      <xdr:row>73</xdr:row>
      <xdr:rowOff>58672</xdr:rowOff>
    </xdr:to>
    <xdr:cxnSp macro="">
      <xdr:nvCxnSpPr>
        <xdr:cNvPr id="179" name="直線コネクタ 178"/>
        <xdr:cNvCxnSpPr/>
      </xdr:nvCxnSpPr>
      <xdr:spPr>
        <a:xfrm>
          <a:off x="1130300" y="12182611"/>
          <a:ext cx="889000" cy="39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163846</xdr:rowOff>
    </xdr:from>
    <xdr:to>
      <xdr:col>3</xdr:col>
      <xdr:colOff>3175</xdr:colOff>
      <xdr:row>76</xdr:row>
      <xdr:rowOff>93996</xdr:rowOff>
    </xdr:to>
    <xdr:sp macro="" textlink="">
      <xdr:nvSpPr>
        <xdr:cNvPr id="180" name="フローチャート : 判断 179"/>
        <xdr:cNvSpPr/>
      </xdr:nvSpPr>
      <xdr:spPr>
        <a:xfrm>
          <a:off x="1968500" y="1302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85123</xdr:rowOff>
    </xdr:from>
    <xdr:ext cx="599010" cy="259045"/>
    <xdr:sp macro="" textlink="">
      <xdr:nvSpPr>
        <xdr:cNvPr id="181" name="テキスト ボックス 180"/>
        <xdr:cNvSpPr txBox="1"/>
      </xdr:nvSpPr>
      <xdr:spPr>
        <a:xfrm>
          <a:off x="1719794" y="1311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156,886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77842</xdr:rowOff>
    </xdr:from>
    <xdr:to>
      <xdr:col>1</xdr:col>
      <xdr:colOff>485775</xdr:colOff>
      <xdr:row>76</xdr:row>
      <xdr:rowOff>7992</xdr:rowOff>
    </xdr:to>
    <xdr:sp macro="" textlink="">
      <xdr:nvSpPr>
        <xdr:cNvPr id="182" name="フローチャート : 判断 181"/>
        <xdr:cNvSpPr/>
      </xdr:nvSpPr>
      <xdr:spPr>
        <a:xfrm>
          <a:off x="1079500" y="1293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170569</xdr:rowOff>
    </xdr:from>
    <xdr:ext cx="599010" cy="259045"/>
    <xdr:sp macro="" textlink="">
      <xdr:nvSpPr>
        <xdr:cNvPr id="183" name="テキスト ボックス 182"/>
        <xdr:cNvSpPr txBox="1"/>
      </xdr:nvSpPr>
      <xdr:spPr>
        <a:xfrm>
          <a:off x="830794" y="13029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171,935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117475</xdr:rowOff>
    </xdr:from>
    <xdr:to>
      <xdr:col>6</xdr:col>
      <xdr:colOff>561975</xdr:colOff>
      <xdr:row>77</xdr:row>
      <xdr:rowOff>47625</xdr:rowOff>
    </xdr:to>
    <xdr:sp macro="" textlink="">
      <xdr:nvSpPr>
        <xdr:cNvPr id="189" name="円/楕円 188"/>
        <xdr:cNvSpPr/>
      </xdr:nvSpPr>
      <xdr:spPr>
        <a:xfrm>
          <a:off x="45847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95902</xdr:rowOff>
    </xdr:from>
    <xdr:ext cx="599010" cy="259045"/>
    <xdr:sp macro="" textlink="">
      <xdr:nvSpPr>
        <xdr:cNvPr id="190" name="民生費該当値テキスト"/>
        <xdr:cNvSpPr txBox="1"/>
      </xdr:nvSpPr>
      <xdr:spPr>
        <a:xfrm>
          <a:off x="4686300" y="1312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135,000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128825</xdr:rowOff>
    </xdr:from>
    <xdr:to>
      <xdr:col>5</xdr:col>
      <xdr:colOff>409575</xdr:colOff>
      <xdr:row>77</xdr:row>
      <xdr:rowOff>58975</xdr:rowOff>
    </xdr:to>
    <xdr:sp macro="" textlink="">
      <xdr:nvSpPr>
        <xdr:cNvPr id="191" name="円/楕円 190"/>
        <xdr:cNvSpPr/>
      </xdr:nvSpPr>
      <xdr:spPr>
        <a:xfrm>
          <a:off x="3746500" y="1315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50102</xdr:rowOff>
    </xdr:from>
    <xdr:ext cx="599010" cy="259045"/>
    <xdr:sp macro="" textlink="">
      <xdr:nvSpPr>
        <xdr:cNvPr id="192" name="テキスト ボックス 191"/>
        <xdr:cNvSpPr txBox="1"/>
      </xdr:nvSpPr>
      <xdr:spPr>
        <a:xfrm>
          <a:off x="3497794" y="132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133,014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67789</xdr:rowOff>
    </xdr:from>
    <xdr:to>
      <xdr:col>4</xdr:col>
      <xdr:colOff>206375</xdr:colOff>
      <xdr:row>74</xdr:row>
      <xdr:rowOff>169389</xdr:rowOff>
    </xdr:to>
    <xdr:sp macro="" textlink="">
      <xdr:nvSpPr>
        <xdr:cNvPr id="193" name="円/楕円 192"/>
        <xdr:cNvSpPr/>
      </xdr:nvSpPr>
      <xdr:spPr>
        <a:xfrm>
          <a:off x="2857500" y="1275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14466</xdr:rowOff>
    </xdr:from>
    <xdr:ext cx="599010" cy="259045"/>
    <xdr:sp macro="" textlink="">
      <xdr:nvSpPr>
        <xdr:cNvPr id="194" name="テキスト ボックス 193"/>
        <xdr:cNvSpPr txBox="1"/>
      </xdr:nvSpPr>
      <xdr:spPr>
        <a:xfrm>
          <a:off x="2608794" y="1253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203,694</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7872</xdr:rowOff>
    </xdr:from>
    <xdr:to>
      <xdr:col>3</xdr:col>
      <xdr:colOff>3175</xdr:colOff>
      <xdr:row>73</xdr:row>
      <xdr:rowOff>109472</xdr:rowOff>
    </xdr:to>
    <xdr:sp macro="" textlink="">
      <xdr:nvSpPr>
        <xdr:cNvPr id="195" name="円/楕円 194"/>
        <xdr:cNvSpPr/>
      </xdr:nvSpPr>
      <xdr:spPr>
        <a:xfrm>
          <a:off x="1968500" y="1252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125999</xdr:rowOff>
    </xdr:from>
    <xdr:ext cx="599010" cy="259045"/>
    <xdr:sp macro="" textlink="">
      <xdr:nvSpPr>
        <xdr:cNvPr id="196" name="テキスト ボックス 195"/>
        <xdr:cNvSpPr txBox="1"/>
      </xdr:nvSpPr>
      <xdr:spPr>
        <a:xfrm>
          <a:off x="1719794" y="1229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244,178</a:t>
          </a:r>
          <a:endParaRPr kumimoji="1" lang="ja-JP" altLang="en-US" sz="1000" b="1">
            <a:solidFill>
              <a:srgbClr val="FF0000"/>
            </a:solidFill>
            <a:latin typeface="ＭＳ Ｐゴシック"/>
          </a:endParaRPr>
        </a:p>
      </xdr:txBody>
    </xdr:sp>
    <xdr:clientData/>
  </xdr:oneCellAnchor>
  <xdr:twoCellAnchor>
    <xdr:from>
      <xdr:col>1</xdr:col>
      <xdr:colOff>384175</xdr:colOff>
      <xdr:row>70</xdr:row>
      <xdr:rowOff>130311</xdr:rowOff>
    </xdr:from>
    <xdr:to>
      <xdr:col>1</xdr:col>
      <xdr:colOff>485775</xdr:colOff>
      <xdr:row>71</xdr:row>
      <xdr:rowOff>60461</xdr:rowOff>
    </xdr:to>
    <xdr:sp macro="" textlink="">
      <xdr:nvSpPr>
        <xdr:cNvPr id="197" name="円/楕円 196"/>
        <xdr:cNvSpPr/>
      </xdr:nvSpPr>
      <xdr:spPr>
        <a:xfrm>
          <a:off x="1079500" y="1213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69</xdr:row>
      <xdr:rowOff>76988</xdr:rowOff>
    </xdr:from>
    <xdr:ext cx="599010" cy="259045"/>
    <xdr:sp macro="" textlink="">
      <xdr:nvSpPr>
        <xdr:cNvPr id="198" name="テキスト ボックス 197"/>
        <xdr:cNvSpPr txBox="1"/>
      </xdr:nvSpPr>
      <xdr:spPr>
        <a:xfrm>
          <a:off x="830794" y="1190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0" name="直線コネクタ 20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1" name="テキスト ボックス 21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2" name="直線コネクタ 21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3" name="テキスト ボックス 21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4" name="直線コネクタ 21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5" name="テキスト ボックス 21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6" name="直線コネクタ 21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7" name="テキスト ボックス 21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1" name="直線コネクタ 220"/>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2"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3" name="直線コネクタ 222"/>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4"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5" name="直線コネクタ 224"/>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2060</xdr:rowOff>
    </xdr:from>
    <xdr:to>
      <xdr:col>6</xdr:col>
      <xdr:colOff>511175</xdr:colOff>
      <xdr:row>97</xdr:row>
      <xdr:rowOff>24279</xdr:rowOff>
    </xdr:to>
    <xdr:cxnSp macro="">
      <xdr:nvCxnSpPr>
        <xdr:cNvPr id="226" name="直線コネクタ 225"/>
        <xdr:cNvCxnSpPr/>
      </xdr:nvCxnSpPr>
      <xdr:spPr>
        <a:xfrm flipV="1">
          <a:off x="3797300" y="16632710"/>
          <a:ext cx="838200" cy="2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146606</xdr:rowOff>
    </xdr:from>
    <xdr:ext cx="534377" cy="259045"/>
    <xdr:sp macro="" textlink="">
      <xdr:nvSpPr>
        <xdr:cNvPr id="227" name="衛生費平均値テキスト"/>
        <xdr:cNvSpPr txBox="1"/>
      </xdr:nvSpPr>
      <xdr:spPr>
        <a:xfrm>
          <a:off x="4686300" y="1660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28" name="フローチャート : 判断 227"/>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152753</xdr:rowOff>
    </xdr:from>
    <xdr:to>
      <xdr:col>5</xdr:col>
      <xdr:colOff>358775</xdr:colOff>
      <xdr:row>97</xdr:row>
      <xdr:rowOff>24279</xdr:rowOff>
    </xdr:to>
    <xdr:cxnSp macro="">
      <xdr:nvCxnSpPr>
        <xdr:cNvPr id="229" name="直線コネクタ 228"/>
        <xdr:cNvCxnSpPr/>
      </xdr:nvCxnSpPr>
      <xdr:spPr>
        <a:xfrm>
          <a:off x="2908300" y="16611953"/>
          <a:ext cx="8890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68028</xdr:rowOff>
    </xdr:from>
    <xdr:to>
      <xdr:col>5</xdr:col>
      <xdr:colOff>409575</xdr:colOff>
      <xdr:row>96</xdr:row>
      <xdr:rowOff>169628</xdr:rowOff>
    </xdr:to>
    <xdr:sp macro="" textlink="">
      <xdr:nvSpPr>
        <xdr:cNvPr id="230" name="フローチャート : 判断 229"/>
        <xdr:cNvSpPr/>
      </xdr:nvSpPr>
      <xdr:spPr>
        <a:xfrm>
          <a:off x="3746500" y="165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14705</xdr:rowOff>
    </xdr:from>
    <xdr:ext cx="534377" cy="259045"/>
    <xdr:sp macro="" textlink="">
      <xdr:nvSpPr>
        <xdr:cNvPr id="231" name="テキスト ボックス 230"/>
        <xdr:cNvSpPr txBox="1"/>
      </xdr:nvSpPr>
      <xdr:spPr>
        <a:xfrm>
          <a:off x="3530111" y="163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125961</xdr:rowOff>
    </xdr:from>
    <xdr:to>
      <xdr:col>4</xdr:col>
      <xdr:colOff>155575</xdr:colOff>
      <xdr:row>96</xdr:row>
      <xdr:rowOff>152753</xdr:rowOff>
    </xdr:to>
    <xdr:cxnSp macro="">
      <xdr:nvCxnSpPr>
        <xdr:cNvPr id="232" name="直線コネクタ 231"/>
        <xdr:cNvCxnSpPr/>
      </xdr:nvCxnSpPr>
      <xdr:spPr>
        <a:xfrm>
          <a:off x="2019300" y="16585161"/>
          <a:ext cx="8890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62588</xdr:rowOff>
    </xdr:from>
    <xdr:to>
      <xdr:col>4</xdr:col>
      <xdr:colOff>206375</xdr:colOff>
      <xdr:row>96</xdr:row>
      <xdr:rowOff>164188</xdr:rowOff>
    </xdr:to>
    <xdr:sp macro="" textlink="">
      <xdr:nvSpPr>
        <xdr:cNvPr id="233" name="フローチャート : 判断 232"/>
        <xdr:cNvSpPr/>
      </xdr:nvSpPr>
      <xdr:spPr>
        <a:xfrm>
          <a:off x="2857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9265</xdr:rowOff>
    </xdr:from>
    <xdr:ext cx="534377" cy="259045"/>
    <xdr:sp macro="" textlink="">
      <xdr:nvSpPr>
        <xdr:cNvPr id="234" name="テキスト ボックス 233"/>
        <xdr:cNvSpPr txBox="1"/>
      </xdr:nvSpPr>
      <xdr:spPr>
        <a:xfrm>
          <a:off x="2641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117937</xdr:rowOff>
    </xdr:from>
    <xdr:to>
      <xdr:col>2</xdr:col>
      <xdr:colOff>638175</xdr:colOff>
      <xdr:row>96</xdr:row>
      <xdr:rowOff>125961</xdr:rowOff>
    </xdr:to>
    <xdr:cxnSp macro="">
      <xdr:nvCxnSpPr>
        <xdr:cNvPr id="235" name="直線コネクタ 234"/>
        <xdr:cNvCxnSpPr/>
      </xdr:nvCxnSpPr>
      <xdr:spPr>
        <a:xfrm>
          <a:off x="1130300" y="16577137"/>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56211</xdr:rowOff>
    </xdr:from>
    <xdr:to>
      <xdr:col>3</xdr:col>
      <xdr:colOff>3175</xdr:colOff>
      <xdr:row>96</xdr:row>
      <xdr:rowOff>157811</xdr:rowOff>
    </xdr:to>
    <xdr:sp macro="" textlink="">
      <xdr:nvSpPr>
        <xdr:cNvPr id="236" name="フローチャート : 判断 235"/>
        <xdr:cNvSpPr/>
      </xdr:nvSpPr>
      <xdr:spPr>
        <a:xfrm>
          <a:off x="1968500" y="1651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2888</xdr:rowOff>
    </xdr:from>
    <xdr:ext cx="534377" cy="259045"/>
    <xdr:sp macro="" textlink="">
      <xdr:nvSpPr>
        <xdr:cNvPr id="237" name="テキスト ボックス 236"/>
        <xdr:cNvSpPr txBox="1"/>
      </xdr:nvSpPr>
      <xdr:spPr>
        <a:xfrm>
          <a:off x="1752111" y="1629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105794</xdr:rowOff>
    </xdr:from>
    <xdr:to>
      <xdr:col>1</xdr:col>
      <xdr:colOff>485775</xdr:colOff>
      <xdr:row>97</xdr:row>
      <xdr:rowOff>35944</xdr:rowOff>
    </xdr:to>
    <xdr:sp macro="" textlink="">
      <xdr:nvSpPr>
        <xdr:cNvPr id="238" name="フローチャート : 判断 237"/>
        <xdr:cNvSpPr/>
      </xdr:nvSpPr>
      <xdr:spPr>
        <a:xfrm>
          <a:off x="1079500" y="1656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27071</xdr:rowOff>
    </xdr:from>
    <xdr:ext cx="534377" cy="259045"/>
    <xdr:sp macro="" textlink="">
      <xdr:nvSpPr>
        <xdr:cNvPr id="239" name="テキスト ボックス 238"/>
        <xdr:cNvSpPr txBox="1"/>
      </xdr:nvSpPr>
      <xdr:spPr>
        <a:xfrm>
          <a:off x="863111" y="1665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34,261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122710</xdr:rowOff>
    </xdr:from>
    <xdr:to>
      <xdr:col>6</xdr:col>
      <xdr:colOff>561975</xdr:colOff>
      <xdr:row>97</xdr:row>
      <xdr:rowOff>52860</xdr:rowOff>
    </xdr:to>
    <xdr:sp macro="" textlink="">
      <xdr:nvSpPr>
        <xdr:cNvPr id="245" name="円/楕円 244"/>
        <xdr:cNvSpPr/>
      </xdr:nvSpPr>
      <xdr:spPr>
        <a:xfrm>
          <a:off x="4584700" y="1658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145587</xdr:rowOff>
    </xdr:from>
    <xdr:ext cx="534377" cy="259045"/>
    <xdr:sp macro="" textlink="">
      <xdr:nvSpPr>
        <xdr:cNvPr id="246" name="衛生費該当値テキスト"/>
        <xdr:cNvSpPr txBox="1"/>
      </xdr:nvSpPr>
      <xdr:spPr>
        <a:xfrm>
          <a:off x="4686300" y="1643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33,521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144929</xdr:rowOff>
    </xdr:from>
    <xdr:to>
      <xdr:col>5</xdr:col>
      <xdr:colOff>409575</xdr:colOff>
      <xdr:row>97</xdr:row>
      <xdr:rowOff>75079</xdr:rowOff>
    </xdr:to>
    <xdr:sp macro="" textlink="">
      <xdr:nvSpPr>
        <xdr:cNvPr id="247" name="円/楕円 246"/>
        <xdr:cNvSpPr/>
      </xdr:nvSpPr>
      <xdr:spPr>
        <a:xfrm>
          <a:off x="3746500" y="1660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66206</xdr:rowOff>
    </xdr:from>
    <xdr:ext cx="534377" cy="259045"/>
    <xdr:sp macro="" textlink="">
      <xdr:nvSpPr>
        <xdr:cNvPr id="248" name="テキスト ボックス 247"/>
        <xdr:cNvSpPr txBox="1"/>
      </xdr:nvSpPr>
      <xdr:spPr>
        <a:xfrm>
          <a:off x="3530111" y="16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32,549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101953</xdr:rowOff>
    </xdr:from>
    <xdr:to>
      <xdr:col>4</xdr:col>
      <xdr:colOff>206375</xdr:colOff>
      <xdr:row>97</xdr:row>
      <xdr:rowOff>32103</xdr:rowOff>
    </xdr:to>
    <xdr:sp macro="" textlink="">
      <xdr:nvSpPr>
        <xdr:cNvPr id="249" name="円/楕円 248"/>
        <xdr:cNvSpPr/>
      </xdr:nvSpPr>
      <xdr:spPr>
        <a:xfrm>
          <a:off x="2857500" y="1656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23230</xdr:rowOff>
    </xdr:from>
    <xdr:ext cx="534377" cy="259045"/>
    <xdr:sp macro="" textlink="">
      <xdr:nvSpPr>
        <xdr:cNvPr id="250" name="テキスト ボックス 249"/>
        <xdr:cNvSpPr txBox="1"/>
      </xdr:nvSpPr>
      <xdr:spPr>
        <a:xfrm>
          <a:off x="2641111" y="1665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75161</xdr:rowOff>
    </xdr:from>
    <xdr:to>
      <xdr:col>3</xdr:col>
      <xdr:colOff>3175</xdr:colOff>
      <xdr:row>97</xdr:row>
      <xdr:rowOff>5311</xdr:rowOff>
    </xdr:to>
    <xdr:sp macro="" textlink="">
      <xdr:nvSpPr>
        <xdr:cNvPr id="251" name="円/楕円 250"/>
        <xdr:cNvSpPr/>
      </xdr:nvSpPr>
      <xdr:spPr>
        <a:xfrm>
          <a:off x="1968500" y="1653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167888</xdr:rowOff>
    </xdr:from>
    <xdr:ext cx="534377" cy="259045"/>
    <xdr:sp macro="" textlink="">
      <xdr:nvSpPr>
        <xdr:cNvPr id="252" name="テキスト ボックス 251"/>
        <xdr:cNvSpPr txBox="1"/>
      </xdr:nvSpPr>
      <xdr:spPr>
        <a:xfrm>
          <a:off x="1752111" y="1662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35,601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67137</xdr:rowOff>
    </xdr:from>
    <xdr:to>
      <xdr:col>1</xdr:col>
      <xdr:colOff>485775</xdr:colOff>
      <xdr:row>96</xdr:row>
      <xdr:rowOff>168737</xdr:rowOff>
    </xdr:to>
    <xdr:sp macro="" textlink="">
      <xdr:nvSpPr>
        <xdr:cNvPr id="253" name="円/楕円 252"/>
        <xdr:cNvSpPr/>
      </xdr:nvSpPr>
      <xdr:spPr>
        <a:xfrm>
          <a:off x="1079500" y="1652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13814</xdr:rowOff>
    </xdr:from>
    <xdr:ext cx="534377" cy="259045"/>
    <xdr:sp macro="" textlink="">
      <xdr:nvSpPr>
        <xdr:cNvPr id="254" name="テキスト ボックス 253"/>
        <xdr:cNvSpPr txBox="1"/>
      </xdr:nvSpPr>
      <xdr:spPr>
        <a:xfrm>
          <a:off x="863111" y="1630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6" name="正方形/長方形 25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7" name="正方形/長方形 25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8" name="正方形/長方形 25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9" name="正方形/長方形 25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0" name="正方形/長方形 25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1" name="正方形/長方形 26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6" name="テキスト ボックス 26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68" name="テキスト ボックス 26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0" name="テキスト ボックス 26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2" name="テキスト ボックス 27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4" name="テキスト ボックス 27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10922</xdr:rowOff>
    </xdr:from>
    <xdr:to>
      <xdr:col>15</xdr:col>
      <xdr:colOff>180340</xdr:colOff>
      <xdr:row>39</xdr:row>
      <xdr:rowOff>44450</xdr:rowOff>
    </xdr:to>
    <xdr:cxnSp macro="">
      <xdr:nvCxnSpPr>
        <xdr:cNvPr id="278" name="直線コネクタ 277"/>
        <xdr:cNvCxnSpPr/>
      </xdr:nvCxnSpPr>
      <xdr:spPr>
        <a:xfrm flipV="1">
          <a:off x="10475595" y="6011672"/>
          <a:ext cx="1270" cy="71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7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0" name="直線コネクタ 27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129049</xdr:rowOff>
    </xdr:from>
    <xdr:ext cx="469744" cy="259045"/>
    <xdr:sp macro="" textlink="">
      <xdr:nvSpPr>
        <xdr:cNvPr id="281" name="労働費最大値テキスト"/>
        <xdr:cNvSpPr txBox="1"/>
      </xdr:nvSpPr>
      <xdr:spPr>
        <a:xfrm>
          <a:off x="10528300" y="578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35</xdr:row>
      <xdr:rowOff>10922</xdr:rowOff>
    </xdr:from>
    <xdr:to>
      <xdr:col>15</xdr:col>
      <xdr:colOff>269875</xdr:colOff>
      <xdr:row>35</xdr:row>
      <xdr:rowOff>10922</xdr:rowOff>
    </xdr:to>
    <xdr:cxnSp macro="">
      <xdr:nvCxnSpPr>
        <xdr:cNvPr id="282" name="直線コネクタ 281"/>
        <xdr:cNvCxnSpPr/>
      </xdr:nvCxnSpPr>
      <xdr:spPr>
        <a:xfrm>
          <a:off x="10388600" y="601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90551</xdr:rowOff>
    </xdr:from>
    <xdr:to>
      <xdr:col>15</xdr:col>
      <xdr:colOff>180975</xdr:colOff>
      <xdr:row>35</xdr:row>
      <xdr:rowOff>10922</xdr:rowOff>
    </xdr:to>
    <xdr:cxnSp macro="">
      <xdr:nvCxnSpPr>
        <xdr:cNvPr id="283" name="直線コネクタ 282"/>
        <xdr:cNvCxnSpPr/>
      </xdr:nvCxnSpPr>
      <xdr:spPr>
        <a:xfrm>
          <a:off x="9639300" y="5405501"/>
          <a:ext cx="838200" cy="60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9224</xdr:rowOff>
    </xdr:from>
    <xdr:ext cx="378565" cy="259045"/>
    <xdr:sp macro="" textlink="">
      <xdr:nvSpPr>
        <xdr:cNvPr id="284" name="労働費平均値テキスト"/>
        <xdr:cNvSpPr txBox="1"/>
      </xdr:nvSpPr>
      <xdr:spPr>
        <a:xfrm>
          <a:off x="10528300" y="6524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30797</xdr:rowOff>
    </xdr:from>
    <xdr:to>
      <xdr:col>15</xdr:col>
      <xdr:colOff>231775</xdr:colOff>
      <xdr:row>38</xdr:row>
      <xdr:rowOff>132397</xdr:rowOff>
    </xdr:to>
    <xdr:sp macro="" textlink="">
      <xdr:nvSpPr>
        <xdr:cNvPr id="285" name="フローチャート : 判断 284"/>
        <xdr:cNvSpPr/>
      </xdr:nvSpPr>
      <xdr:spPr>
        <a:xfrm>
          <a:off x="104267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17018</xdr:rowOff>
    </xdr:from>
    <xdr:to>
      <xdr:col>14</xdr:col>
      <xdr:colOff>28575</xdr:colOff>
      <xdr:row>31</xdr:row>
      <xdr:rowOff>90551</xdr:rowOff>
    </xdr:to>
    <xdr:cxnSp macro="">
      <xdr:nvCxnSpPr>
        <xdr:cNvPr id="286" name="直線コネクタ 285"/>
        <xdr:cNvCxnSpPr/>
      </xdr:nvCxnSpPr>
      <xdr:spPr>
        <a:xfrm>
          <a:off x="8750300" y="5331968"/>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24321</xdr:rowOff>
    </xdr:from>
    <xdr:to>
      <xdr:col>14</xdr:col>
      <xdr:colOff>79375</xdr:colOff>
      <xdr:row>37</xdr:row>
      <xdr:rowOff>125921</xdr:rowOff>
    </xdr:to>
    <xdr:sp macro="" textlink="">
      <xdr:nvSpPr>
        <xdr:cNvPr id="287" name="フローチャート : 判断 286"/>
        <xdr:cNvSpPr/>
      </xdr:nvSpPr>
      <xdr:spPr>
        <a:xfrm>
          <a:off x="9588500" y="63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117048</xdr:rowOff>
    </xdr:from>
    <xdr:ext cx="469744" cy="259045"/>
    <xdr:sp macro="" textlink="">
      <xdr:nvSpPr>
        <xdr:cNvPr id="288" name="テキスト ボックス 287"/>
        <xdr:cNvSpPr txBox="1"/>
      </xdr:nvSpPr>
      <xdr:spPr>
        <a:xfrm>
          <a:off x="9404427" y="646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1,639</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17018</xdr:rowOff>
    </xdr:from>
    <xdr:to>
      <xdr:col>12</xdr:col>
      <xdr:colOff>511175</xdr:colOff>
      <xdr:row>31</xdr:row>
      <xdr:rowOff>54166</xdr:rowOff>
    </xdr:to>
    <xdr:cxnSp macro="">
      <xdr:nvCxnSpPr>
        <xdr:cNvPr id="289" name="直線コネクタ 288"/>
        <xdr:cNvCxnSpPr/>
      </xdr:nvCxnSpPr>
      <xdr:spPr>
        <a:xfrm flipV="1">
          <a:off x="7861300" y="5331968"/>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119571</xdr:rowOff>
    </xdr:from>
    <xdr:to>
      <xdr:col>12</xdr:col>
      <xdr:colOff>561975</xdr:colOff>
      <xdr:row>37</xdr:row>
      <xdr:rowOff>49721</xdr:rowOff>
    </xdr:to>
    <xdr:sp macro="" textlink="">
      <xdr:nvSpPr>
        <xdr:cNvPr id="290" name="フローチャート : 判断 289"/>
        <xdr:cNvSpPr/>
      </xdr:nvSpPr>
      <xdr:spPr>
        <a:xfrm>
          <a:off x="8699500" y="629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40848</xdr:rowOff>
    </xdr:from>
    <xdr:ext cx="469744" cy="259045"/>
    <xdr:sp macro="" textlink="">
      <xdr:nvSpPr>
        <xdr:cNvPr id="291" name="テキスト ボックス 290"/>
        <xdr:cNvSpPr txBox="1"/>
      </xdr:nvSpPr>
      <xdr:spPr>
        <a:xfrm>
          <a:off x="8515427" y="638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2,039</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17018</xdr:rowOff>
    </xdr:from>
    <xdr:to>
      <xdr:col>11</xdr:col>
      <xdr:colOff>307975</xdr:colOff>
      <xdr:row>31</xdr:row>
      <xdr:rowOff>54166</xdr:rowOff>
    </xdr:to>
    <xdr:cxnSp macro="">
      <xdr:nvCxnSpPr>
        <xdr:cNvPr id="292" name="直線コネクタ 291"/>
        <xdr:cNvCxnSpPr/>
      </xdr:nvCxnSpPr>
      <xdr:spPr>
        <a:xfrm>
          <a:off x="6972300" y="5331968"/>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112522</xdr:rowOff>
    </xdr:from>
    <xdr:to>
      <xdr:col>11</xdr:col>
      <xdr:colOff>358775</xdr:colOff>
      <xdr:row>37</xdr:row>
      <xdr:rowOff>42672</xdr:rowOff>
    </xdr:to>
    <xdr:sp macro="" textlink="">
      <xdr:nvSpPr>
        <xdr:cNvPr id="293" name="フローチャート : 判断 292"/>
        <xdr:cNvSpPr/>
      </xdr:nvSpPr>
      <xdr:spPr>
        <a:xfrm>
          <a:off x="7810500" y="628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33799</xdr:rowOff>
    </xdr:from>
    <xdr:ext cx="469744" cy="259045"/>
    <xdr:sp macro="" textlink="">
      <xdr:nvSpPr>
        <xdr:cNvPr id="294" name="テキスト ボックス 293"/>
        <xdr:cNvSpPr txBox="1"/>
      </xdr:nvSpPr>
      <xdr:spPr>
        <a:xfrm>
          <a:off x="7626427"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133667</xdr:rowOff>
    </xdr:from>
    <xdr:to>
      <xdr:col>10</xdr:col>
      <xdr:colOff>155575</xdr:colOff>
      <xdr:row>36</xdr:row>
      <xdr:rowOff>63817</xdr:rowOff>
    </xdr:to>
    <xdr:sp macro="" textlink="">
      <xdr:nvSpPr>
        <xdr:cNvPr id="295" name="フローチャート : 判断 294"/>
        <xdr:cNvSpPr/>
      </xdr:nvSpPr>
      <xdr:spPr>
        <a:xfrm>
          <a:off x="6921500" y="613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54944</xdr:rowOff>
    </xdr:from>
    <xdr:ext cx="469744" cy="259045"/>
    <xdr:sp macro="" textlink="">
      <xdr:nvSpPr>
        <xdr:cNvPr id="296" name="テキスト ボックス 295"/>
        <xdr:cNvSpPr txBox="1"/>
      </xdr:nvSpPr>
      <xdr:spPr>
        <a:xfrm>
          <a:off x="6737427" y="622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131572</xdr:rowOff>
    </xdr:from>
    <xdr:to>
      <xdr:col>15</xdr:col>
      <xdr:colOff>231775</xdr:colOff>
      <xdr:row>35</xdr:row>
      <xdr:rowOff>61722</xdr:rowOff>
    </xdr:to>
    <xdr:sp macro="" textlink="">
      <xdr:nvSpPr>
        <xdr:cNvPr id="302" name="円/楕円 301"/>
        <xdr:cNvSpPr/>
      </xdr:nvSpPr>
      <xdr:spPr>
        <a:xfrm>
          <a:off x="10426700" y="59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84599</xdr:rowOff>
    </xdr:from>
    <xdr:ext cx="469744" cy="259045"/>
    <xdr:sp macro="" textlink="">
      <xdr:nvSpPr>
        <xdr:cNvPr id="303" name="労働費該当値テキスト"/>
        <xdr:cNvSpPr txBox="1"/>
      </xdr:nvSpPr>
      <xdr:spPr>
        <a:xfrm>
          <a:off x="10528300" y="591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3,776</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39751</xdr:rowOff>
    </xdr:from>
    <xdr:to>
      <xdr:col>14</xdr:col>
      <xdr:colOff>79375</xdr:colOff>
      <xdr:row>31</xdr:row>
      <xdr:rowOff>141351</xdr:rowOff>
    </xdr:to>
    <xdr:sp macro="" textlink="">
      <xdr:nvSpPr>
        <xdr:cNvPr id="304" name="円/楕円 303"/>
        <xdr:cNvSpPr/>
      </xdr:nvSpPr>
      <xdr:spPr>
        <a:xfrm>
          <a:off x="9588500" y="535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29</xdr:row>
      <xdr:rowOff>157878</xdr:rowOff>
    </xdr:from>
    <xdr:ext cx="469744" cy="259045"/>
    <xdr:sp macro="" textlink="">
      <xdr:nvSpPr>
        <xdr:cNvPr id="305" name="テキスト ボックス 304"/>
        <xdr:cNvSpPr txBox="1"/>
      </xdr:nvSpPr>
      <xdr:spPr>
        <a:xfrm>
          <a:off x="9404427" y="512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6,958</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137668</xdr:rowOff>
    </xdr:from>
    <xdr:to>
      <xdr:col>12</xdr:col>
      <xdr:colOff>561975</xdr:colOff>
      <xdr:row>31</xdr:row>
      <xdr:rowOff>67818</xdr:rowOff>
    </xdr:to>
    <xdr:sp macro="" textlink="">
      <xdr:nvSpPr>
        <xdr:cNvPr id="306" name="円/楕円 305"/>
        <xdr:cNvSpPr/>
      </xdr:nvSpPr>
      <xdr:spPr>
        <a:xfrm>
          <a:off x="8699500" y="528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29</xdr:row>
      <xdr:rowOff>84345</xdr:rowOff>
    </xdr:from>
    <xdr:ext cx="469744" cy="259045"/>
    <xdr:sp macro="" textlink="">
      <xdr:nvSpPr>
        <xdr:cNvPr id="307" name="テキスト ボックス 306"/>
        <xdr:cNvSpPr txBox="1"/>
      </xdr:nvSpPr>
      <xdr:spPr>
        <a:xfrm>
          <a:off x="8515427" y="505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7,344</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3366</xdr:rowOff>
    </xdr:from>
    <xdr:to>
      <xdr:col>11</xdr:col>
      <xdr:colOff>358775</xdr:colOff>
      <xdr:row>31</xdr:row>
      <xdr:rowOff>104966</xdr:rowOff>
    </xdr:to>
    <xdr:sp macro="" textlink="">
      <xdr:nvSpPr>
        <xdr:cNvPr id="308" name="円/楕円 307"/>
        <xdr:cNvSpPr/>
      </xdr:nvSpPr>
      <xdr:spPr>
        <a:xfrm>
          <a:off x="7810500" y="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121493</xdr:rowOff>
    </xdr:from>
    <xdr:ext cx="469744" cy="259045"/>
    <xdr:sp macro="" textlink="">
      <xdr:nvSpPr>
        <xdr:cNvPr id="309" name="テキスト ボックス 308"/>
        <xdr:cNvSpPr txBox="1"/>
      </xdr:nvSpPr>
      <xdr:spPr>
        <a:xfrm>
          <a:off x="7626427" y="509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7,149</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137668</xdr:rowOff>
    </xdr:from>
    <xdr:to>
      <xdr:col>10</xdr:col>
      <xdr:colOff>155575</xdr:colOff>
      <xdr:row>31</xdr:row>
      <xdr:rowOff>67818</xdr:rowOff>
    </xdr:to>
    <xdr:sp macro="" textlink="">
      <xdr:nvSpPr>
        <xdr:cNvPr id="310" name="円/楕円 309"/>
        <xdr:cNvSpPr/>
      </xdr:nvSpPr>
      <xdr:spPr>
        <a:xfrm>
          <a:off x="6921500" y="528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84345</xdr:rowOff>
    </xdr:from>
    <xdr:ext cx="469744" cy="259045"/>
    <xdr:sp macro="" textlink="">
      <xdr:nvSpPr>
        <xdr:cNvPr id="311" name="テキスト ボックス 310"/>
        <xdr:cNvSpPr txBox="1"/>
      </xdr:nvSpPr>
      <xdr:spPr>
        <a:xfrm>
          <a:off x="6737427" y="505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2" name="直線コネクタ 32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3" name="テキスト ボックス 32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4" name="直線コネクタ 32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5" name="テキスト ボックス 32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6" name="直線コネクタ 32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7" name="テキスト ボックス 32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8" name="直線コネクタ 32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29" name="テキスト ボックス 32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0" name="直線コネクタ 32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1" name="テキスト ボックス 33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5" name="直線コネクタ 334"/>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6"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7" name="直線コネクタ 336"/>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38"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39" name="直線コネクタ 338"/>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4979</xdr:rowOff>
    </xdr:from>
    <xdr:to>
      <xdr:col>15</xdr:col>
      <xdr:colOff>180975</xdr:colOff>
      <xdr:row>53</xdr:row>
      <xdr:rowOff>121120</xdr:rowOff>
    </xdr:to>
    <xdr:cxnSp macro="">
      <xdr:nvCxnSpPr>
        <xdr:cNvPr id="340" name="直線コネクタ 339"/>
        <xdr:cNvCxnSpPr/>
      </xdr:nvCxnSpPr>
      <xdr:spPr>
        <a:xfrm flipV="1">
          <a:off x="9639300" y="8577479"/>
          <a:ext cx="838200" cy="63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64940</xdr:rowOff>
    </xdr:from>
    <xdr:ext cx="469744" cy="259045"/>
    <xdr:sp macro="" textlink="">
      <xdr:nvSpPr>
        <xdr:cNvPr id="341" name="農林水産業費平均値テキスト"/>
        <xdr:cNvSpPr txBox="1"/>
      </xdr:nvSpPr>
      <xdr:spPr>
        <a:xfrm>
          <a:off x="10528300" y="10009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2" name="フローチャート : 判断 341"/>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121120</xdr:rowOff>
    </xdr:from>
    <xdr:to>
      <xdr:col>14</xdr:col>
      <xdr:colOff>28575</xdr:colOff>
      <xdr:row>53</xdr:row>
      <xdr:rowOff>162776</xdr:rowOff>
    </xdr:to>
    <xdr:cxnSp macro="">
      <xdr:nvCxnSpPr>
        <xdr:cNvPr id="343" name="直線コネクタ 342"/>
        <xdr:cNvCxnSpPr/>
      </xdr:nvCxnSpPr>
      <xdr:spPr>
        <a:xfrm flipV="1">
          <a:off x="8750300" y="9207970"/>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53366</xdr:rowOff>
    </xdr:from>
    <xdr:to>
      <xdr:col>14</xdr:col>
      <xdr:colOff>79375</xdr:colOff>
      <xdr:row>58</xdr:row>
      <xdr:rowOff>154966</xdr:rowOff>
    </xdr:to>
    <xdr:sp macro="" textlink="">
      <xdr:nvSpPr>
        <xdr:cNvPr id="344" name="フローチャート : 判断 343"/>
        <xdr:cNvSpPr/>
      </xdr:nvSpPr>
      <xdr:spPr>
        <a:xfrm>
          <a:off x="9588500" y="999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146093</xdr:rowOff>
    </xdr:from>
    <xdr:ext cx="469744" cy="259045"/>
    <xdr:sp macro="" textlink="">
      <xdr:nvSpPr>
        <xdr:cNvPr id="345" name="テキスト ボックス 344"/>
        <xdr:cNvSpPr txBox="1"/>
      </xdr:nvSpPr>
      <xdr:spPr>
        <a:xfrm>
          <a:off x="9404427" y="1009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8,798</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162776</xdr:rowOff>
    </xdr:from>
    <xdr:to>
      <xdr:col>12</xdr:col>
      <xdr:colOff>511175</xdr:colOff>
      <xdr:row>58</xdr:row>
      <xdr:rowOff>116091</xdr:rowOff>
    </xdr:to>
    <xdr:cxnSp macro="">
      <xdr:nvCxnSpPr>
        <xdr:cNvPr id="346" name="直線コネクタ 345"/>
        <xdr:cNvCxnSpPr/>
      </xdr:nvCxnSpPr>
      <xdr:spPr>
        <a:xfrm flipV="1">
          <a:off x="7861300" y="9249626"/>
          <a:ext cx="889000" cy="8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44247</xdr:rowOff>
    </xdr:from>
    <xdr:to>
      <xdr:col>12</xdr:col>
      <xdr:colOff>561975</xdr:colOff>
      <xdr:row>58</xdr:row>
      <xdr:rowOff>145847</xdr:rowOff>
    </xdr:to>
    <xdr:sp macro="" textlink="">
      <xdr:nvSpPr>
        <xdr:cNvPr id="347" name="フローチャート : 判断 346"/>
        <xdr:cNvSpPr/>
      </xdr:nvSpPr>
      <xdr:spPr>
        <a:xfrm>
          <a:off x="8699500" y="99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136974</xdr:rowOff>
    </xdr:from>
    <xdr:ext cx="469744" cy="259045"/>
    <xdr:sp macro="" textlink="">
      <xdr:nvSpPr>
        <xdr:cNvPr id="348" name="テキスト ボックス 347"/>
        <xdr:cNvSpPr txBox="1"/>
      </xdr:nvSpPr>
      <xdr:spPr>
        <a:xfrm>
          <a:off x="8515427" y="1008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116091</xdr:rowOff>
    </xdr:from>
    <xdr:to>
      <xdr:col>11</xdr:col>
      <xdr:colOff>307975</xdr:colOff>
      <xdr:row>58</xdr:row>
      <xdr:rowOff>145390</xdr:rowOff>
    </xdr:to>
    <xdr:cxnSp macro="">
      <xdr:nvCxnSpPr>
        <xdr:cNvPr id="349" name="直線コネクタ 348"/>
        <xdr:cNvCxnSpPr/>
      </xdr:nvCxnSpPr>
      <xdr:spPr>
        <a:xfrm flipV="1">
          <a:off x="6972300" y="10060191"/>
          <a:ext cx="8890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107645</xdr:rowOff>
    </xdr:from>
    <xdr:to>
      <xdr:col>11</xdr:col>
      <xdr:colOff>358775</xdr:colOff>
      <xdr:row>59</xdr:row>
      <xdr:rowOff>37795</xdr:rowOff>
    </xdr:to>
    <xdr:sp macro="" textlink="">
      <xdr:nvSpPr>
        <xdr:cNvPr id="350" name="フローチャート : 判断 349"/>
        <xdr:cNvSpPr/>
      </xdr:nvSpPr>
      <xdr:spPr>
        <a:xfrm>
          <a:off x="7810500" y="100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28922</xdr:rowOff>
    </xdr:from>
    <xdr:ext cx="469744" cy="259045"/>
    <xdr:sp macro="" textlink="">
      <xdr:nvSpPr>
        <xdr:cNvPr id="351" name="テキスト ボックス 350"/>
        <xdr:cNvSpPr txBox="1"/>
      </xdr:nvSpPr>
      <xdr:spPr>
        <a:xfrm>
          <a:off x="7626427" y="1014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106261</xdr:rowOff>
    </xdr:from>
    <xdr:to>
      <xdr:col>10</xdr:col>
      <xdr:colOff>155575</xdr:colOff>
      <xdr:row>59</xdr:row>
      <xdr:rowOff>36411</xdr:rowOff>
    </xdr:to>
    <xdr:sp macro="" textlink="">
      <xdr:nvSpPr>
        <xdr:cNvPr id="352" name="フローチャート : 判断 351"/>
        <xdr:cNvSpPr/>
      </xdr:nvSpPr>
      <xdr:spPr>
        <a:xfrm>
          <a:off x="6921500" y="100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27538</xdr:rowOff>
    </xdr:from>
    <xdr:ext cx="469744" cy="259045"/>
    <xdr:sp macro="" textlink="">
      <xdr:nvSpPr>
        <xdr:cNvPr id="353" name="テキスト ボックス 352"/>
        <xdr:cNvSpPr txBox="1"/>
      </xdr:nvSpPr>
      <xdr:spPr>
        <a:xfrm>
          <a:off x="6737427" y="101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49</xdr:row>
      <xdr:rowOff>125629</xdr:rowOff>
    </xdr:from>
    <xdr:to>
      <xdr:col>15</xdr:col>
      <xdr:colOff>231775</xdr:colOff>
      <xdr:row>50</xdr:row>
      <xdr:rowOff>55779</xdr:rowOff>
    </xdr:to>
    <xdr:sp macro="" textlink="">
      <xdr:nvSpPr>
        <xdr:cNvPr id="359" name="円/楕円 358"/>
        <xdr:cNvSpPr/>
      </xdr:nvSpPr>
      <xdr:spPr>
        <a:xfrm>
          <a:off x="10426700" y="852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49</xdr:row>
      <xdr:rowOff>78656</xdr:rowOff>
    </xdr:from>
    <xdr:ext cx="599010" cy="259045"/>
    <xdr:sp macro="" textlink="">
      <xdr:nvSpPr>
        <xdr:cNvPr id="360" name="農林水産業費該当値テキスト"/>
        <xdr:cNvSpPr txBox="1"/>
      </xdr:nvSpPr>
      <xdr:spPr>
        <a:xfrm>
          <a:off x="10528300" y="847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124,608</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70320</xdr:rowOff>
    </xdr:from>
    <xdr:to>
      <xdr:col>14</xdr:col>
      <xdr:colOff>79375</xdr:colOff>
      <xdr:row>54</xdr:row>
      <xdr:rowOff>470</xdr:rowOff>
    </xdr:to>
    <xdr:sp macro="" textlink="">
      <xdr:nvSpPr>
        <xdr:cNvPr id="361" name="円/楕円 360"/>
        <xdr:cNvSpPr/>
      </xdr:nvSpPr>
      <xdr:spPr>
        <a:xfrm>
          <a:off x="9588500" y="915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16997</xdr:rowOff>
    </xdr:from>
    <xdr:ext cx="534377" cy="259045"/>
    <xdr:sp macro="" textlink="">
      <xdr:nvSpPr>
        <xdr:cNvPr id="362" name="テキスト ボックス 361"/>
        <xdr:cNvSpPr txBox="1"/>
      </xdr:nvSpPr>
      <xdr:spPr>
        <a:xfrm>
          <a:off x="9372111" y="89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74,963</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111976</xdr:rowOff>
    </xdr:from>
    <xdr:to>
      <xdr:col>12</xdr:col>
      <xdr:colOff>561975</xdr:colOff>
      <xdr:row>54</xdr:row>
      <xdr:rowOff>42126</xdr:rowOff>
    </xdr:to>
    <xdr:sp macro="" textlink="">
      <xdr:nvSpPr>
        <xdr:cNvPr id="363" name="円/楕円 362"/>
        <xdr:cNvSpPr/>
      </xdr:nvSpPr>
      <xdr:spPr>
        <a:xfrm>
          <a:off x="8699500" y="919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58653</xdr:rowOff>
    </xdr:from>
    <xdr:ext cx="534377" cy="259045"/>
    <xdr:sp macro="" textlink="">
      <xdr:nvSpPr>
        <xdr:cNvPr id="364" name="テキスト ボックス 363"/>
        <xdr:cNvSpPr txBox="1"/>
      </xdr:nvSpPr>
      <xdr:spPr>
        <a:xfrm>
          <a:off x="8483111" y="897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71,683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65291</xdr:rowOff>
    </xdr:from>
    <xdr:to>
      <xdr:col>11</xdr:col>
      <xdr:colOff>358775</xdr:colOff>
      <xdr:row>58</xdr:row>
      <xdr:rowOff>166891</xdr:rowOff>
    </xdr:to>
    <xdr:sp macro="" textlink="">
      <xdr:nvSpPr>
        <xdr:cNvPr id="365" name="円/楕円 364"/>
        <xdr:cNvSpPr/>
      </xdr:nvSpPr>
      <xdr:spPr>
        <a:xfrm>
          <a:off x="7810500" y="1000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11968</xdr:rowOff>
    </xdr:from>
    <xdr:ext cx="469744" cy="259045"/>
    <xdr:sp macro="" textlink="">
      <xdr:nvSpPr>
        <xdr:cNvPr id="366" name="テキスト ボックス 365"/>
        <xdr:cNvSpPr txBox="1"/>
      </xdr:nvSpPr>
      <xdr:spPr>
        <a:xfrm>
          <a:off x="7626427" y="978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94590</xdr:rowOff>
    </xdr:from>
    <xdr:to>
      <xdr:col>10</xdr:col>
      <xdr:colOff>155575</xdr:colOff>
      <xdr:row>59</xdr:row>
      <xdr:rowOff>24740</xdr:rowOff>
    </xdr:to>
    <xdr:sp macro="" textlink="">
      <xdr:nvSpPr>
        <xdr:cNvPr id="367" name="円/楕円 366"/>
        <xdr:cNvSpPr/>
      </xdr:nvSpPr>
      <xdr:spPr>
        <a:xfrm>
          <a:off x="6921500" y="100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41267</xdr:rowOff>
    </xdr:from>
    <xdr:ext cx="469744" cy="259045"/>
    <xdr:sp macro="" textlink="">
      <xdr:nvSpPr>
        <xdr:cNvPr id="368" name="テキスト ボックス 367"/>
        <xdr:cNvSpPr txBox="1"/>
      </xdr:nvSpPr>
      <xdr:spPr>
        <a:xfrm>
          <a:off x="6737427" y="98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4" name="テキスト ボックス 38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6" name="テキスト ボックス 38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88" name="テキスト ボックス 38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0" name="直線コネクタ 389"/>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1"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2" name="直線コネクタ 391"/>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3"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4" name="直線コネクタ 393"/>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60376</xdr:rowOff>
    </xdr:from>
    <xdr:to>
      <xdr:col>15</xdr:col>
      <xdr:colOff>180975</xdr:colOff>
      <xdr:row>75</xdr:row>
      <xdr:rowOff>117526</xdr:rowOff>
    </xdr:to>
    <xdr:cxnSp macro="">
      <xdr:nvCxnSpPr>
        <xdr:cNvPr id="395" name="直線コネクタ 394"/>
        <xdr:cNvCxnSpPr/>
      </xdr:nvCxnSpPr>
      <xdr:spPr>
        <a:xfrm flipV="1">
          <a:off x="9639300" y="1291912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126260</xdr:rowOff>
    </xdr:from>
    <xdr:ext cx="469744" cy="259045"/>
    <xdr:sp macro="" textlink="">
      <xdr:nvSpPr>
        <xdr:cNvPr id="396" name="商工費平均値テキスト"/>
        <xdr:cNvSpPr txBox="1"/>
      </xdr:nvSpPr>
      <xdr:spPr>
        <a:xfrm>
          <a:off x="10528300" y="13156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7" name="フローチャート : 判断 396"/>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117526</xdr:rowOff>
    </xdr:from>
    <xdr:to>
      <xdr:col>14</xdr:col>
      <xdr:colOff>28575</xdr:colOff>
      <xdr:row>75</xdr:row>
      <xdr:rowOff>164846</xdr:rowOff>
    </xdr:to>
    <xdr:cxnSp macro="">
      <xdr:nvCxnSpPr>
        <xdr:cNvPr id="398" name="直線コネクタ 397"/>
        <xdr:cNvCxnSpPr/>
      </xdr:nvCxnSpPr>
      <xdr:spPr>
        <a:xfrm flipV="1">
          <a:off x="8750300" y="12976276"/>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8068</xdr:rowOff>
    </xdr:from>
    <xdr:to>
      <xdr:col>14</xdr:col>
      <xdr:colOff>79375</xdr:colOff>
      <xdr:row>76</xdr:row>
      <xdr:rowOff>109668</xdr:rowOff>
    </xdr:to>
    <xdr:sp macro="" textlink="">
      <xdr:nvSpPr>
        <xdr:cNvPr id="399" name="フローチャート : 判断 398"/>
        <xdr:cNvSpPr/>
      </xdr:nvSpPr>
      <xdr:spPr>
        <a:xfrm>
          <a:off x="9588500" y="1303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100795</xdr:rowOff>
    </xdr:from>
    <xdr:ext cx="469744" cy="259045"/>
    <xdr:sp macro="" textlink="">
      <xdr:nvSpPr>
        <xdr:cNvPr id="400" name="テキスト ボックス 399"/>
        <xdr:cNvSpPr txBox="1"/>
      </xdr:nvSpPr>
      <xdr:spPr>
        <a:xfrm>
          <a:off x="9404427" y="1313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9,268</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111216</xdr:rowOff>
    </xdr:from>
    <xdr:to>
      <xdr:col>12</xdr:col>
      <xdr:colOff>511175</xdr:colOff>
      <xdr:row>75</xdr:row>
      <xdr:rowOff>164846</xdr:rowOff>
    </xdr:to>
    <xdr:cxnSp macro="">
      <xdr:nvCxnSpPr>
        <xdr:cNvPr id="401" name="直線コネクタ 400"/>
        <xdr:cNvCxnSpPr/>
      </xdr:nvCxnSpPr>
      <xdr:spPr>
        <a:xfrm>
          <a:off x="7861300" y="12798516"/>
          <a:ext cx="889000" cy="22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123510</xdr:rowOff>
    </xdr:from>
    <xdr:to>
      <xdr:col>12</xdr:col>
      <xdr:colOff>561975</xdr:colOff>
      <xdr:row>77</xdr:row>
      <xdr:rowOff>53660</xdr:rowOff>
    </xdr:to>
    <xdr:sp macro="" textlink="">
      <xdr:nvSpPr>
        <xdr:cNvPr id="402" name="フローチャート : 判断 401"/>
        <xdr:cNvSpPr/>
      </xdr:nvSpPr>
      <xdr:spPr>
        <a:xfrm>
          <a:off x="8699500" y="131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44787</xdr:rowOff>
    </xdr:from>
    <xdr:ext cx="469744" cy="259045"/>
    <xdr:sp macro="" textlink="">
      <xdr:nvSpPr>
        <xdr:cNvPr id="403" name="テキスト ボックス 402"/>
        <xdr:cNvSpPr txBox="1"/>
      </xdr:nvSpPr>
      <xdr:spPr>
        <a:xfrm>
          <a:off x="8515427" y="132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111216</xdr:rowOff>
    </xdr:from>
    <xdr:to>
      <xdr:col>11</xdr:col>
      <xdr:colOff>307975</xdr:colOff>
      <xdr:row>75</xdr:row>
      <xdr:rowOff>80127</xdr:rowOff>
    </xdr:to>
    <xdr:cxnSp macro="">
      <xdr:nvCxnSpPr>
        <xdr:cNvPr id="404" name="直線コネクタ 403"/>
        <xdr:cNvCxnSpPr/>
      </xdr:nvCxnSpPr>
      <xdr:spPr>
        <a:xfrm flipV="1">
          <a:off x="6972300" y="12798516"/>
          <a:ext cx="889000" cy="14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84237</xdr:rowOff>
    </xdr:from>
    <xdr:to>
      <xdr:col>11</xdr:col>
      <xdr:colOff>358775</xdr:colOff>
      <xdr:row>77</xdr:row>
      <xdr:rowOff>14387</xdr:rowOff>
    </xdr:to>
    <xdr:sp macro="" textlink="">
      <xdr:nvSpPr>
        <xdr:cNvPr id="405" name="フローチャート : 判断 404"/>
        <xdr:cNvSpPr/>
      </xdr:nvSpPr>
      <xdr:spPr>
        <a:xfrm>
          <a:off x="7810500" y="1311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5514</xdr:rowOff>
    </xdr:from>
    <xdr:ext cx="469744" cy="259045"/>
    <xdr:sp macro="" textlink="">
      <xdr:nvSpPr>
        <xdr:cNvPr id="406" name="テキスト ボックス 405"/>
        <xdr:cNvSpPr txBox="1"/>
      </xdr:nvSpPr>
      <xdr:spPr>
        <a:xfrm>
          <a:off x="7626427" y="1320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121545</xdr:rowOff>
    </xdr:from>
    <xdr:to>
      <xdr:col>10</xdr:col>
      <xdr:colOff>155575</xdr:colOff>
      <xdr:row>77</xdr:row>
      <xdr:rowOff>51695</xdr:rowOff>
    </xdr:to>
    <xdr:sp macro="" textlink="">
      <xdr:nvSpPr>
        <xdr:cNvPr id="407" name="フローチャート : 判断 406"/>
        <xdr:cNvSpPr/>
      </xdr:nvSpPr>
      <xdr:spPr>
        <a:xfrm>
          <a:off x="6921500" y="131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42822</xdr:rowOff>
    </xdr:from>
    <xdr:ext cx="469744" cy="259045"/>
    <xdr:sp macro="" textlink="">
      <xdr:nvSpPr>
        <xdr:cNvPr id="408" name="テキスト ボックス 407"/>
        <xdr:cNvSpPr txBox="1"/>
      </xdr:nvSpPr>
      <xdr:spPr>
        <a:xfrm>
          <a:off x="6737427" y="1324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9576</xdr:rowOff>
    </xdr:from>
    <xdr:to>
      <xdr:col>15</xdr:col>
      <xdr:colOff>231775</xdr:colOff>
      <xdr:row>75</xdr:row>
      <xdr:rowOff>111176</xdr:rowOff>
    </xdr:to>
    <xdr:sp macro="" textlink="">
      <xdr:nvSpPr>
        <xdr:cNvPr id="414" name="円/楕円 413"/>
        <xdr:cNvSpPr/>
      </xdr:nvSpPr>
      <xdr:spPr>
        <a:xfrm>
          <a:off x="10426700" y="1286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32453</xdr:rowOff>
    </xdr:from>
    <xdr:ext cx="534377" cy="259045"/>
    <xdr:sp macro="" textlink="">
      <xdr:nvSpPr>
        <xdr:cNvPr id="415" name="商工費該当値テキスト"/>
        <xdr:cNvSpPr txBox="1"/>
      </xdr:nvSpPr>
      <xdr:spPr>
        <a:xfrm>
          <a:off x="10528300" y="1271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12,985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66726</xdr:rowOff>
    </xdr:from>
    <xdr:to>
      <xdr:col>14</xdr:col>
      <xdr:colOff>79375</xdr:colOff>
      <xdr:row>75</xdr:row>
      <xdr:rowOff>168326</xdr:rowOff>
    </xdr:to>
    <xdr:sp macro="" textlink="">
      <xdr:nvSpPr>
        <xdr:cNvPr id="416" name="円/楕円 415"/>
        <xdr:cNvSpPr/>
      </xdr:nvSpPr>
      <xdr:spPr>
        <a:xfrm>
          <a:off x="9588500" y="1292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13403</xdr:rowOff>
    </xdr:from>
    <xdr:ext cx="534377" cy="259045"/>
    <xdr:sp macro="" textlink="">
      <xdr:nvSpPr>
        <xdr:cNvPr id="417" name="テキスト ボックス 416"/>
        <xdr:cNvSpPr txBox="1"/>
      </xdr:nvSpPr>
      <xdr:spPr>
        <a:xfrm>
          <a:off x="9372111" y="1270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11,735</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114046</xdr:rowOff>
    </xdr:from>
    <xdr:to>
      <xdr:col>12</xdr:col>
      <xdr:colOff>561975</xdr:colOff>
      <xdr:row>76</xdr:row>
      <xdr:rowOff>44196</xdr:rowOff>
    </xdr:to>
    <xdr:sp macro="" textlink="">
      <xdr:nvSpPr>
        <xdr:cNvPr id="418" name="円/楕円 417"/>
        <xdr:cNvSpPr/>
      </xdr:nvSpPr>
      <xdr:spPr>
        <a:xfrm>
          <a:off x="8699500" y="129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60723</xdr:rowOff>
    </xdr:from>
    <xdr:ext cx="534377" cy="259045"/>
    <xdr:sp macro="" textlink="">
      <xdr:nvSpPr>
        <xdr:cNvPr id="419" name="テキスト ボックス 418"/>
        <xdr:cNvSpPr txBox="1"/>
      </xdr:nvSpPr>
      <xdr:spPr>
        <a:xfrm>
          <a:off x="8483111" y="1274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10,700</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60416</xdr:rowOff>
    </xdr:from>
    <xdr:to>
      <xdr:col>11</xdr:col>
      <xdr:colOff>358775</xdr:colOff>
      <xdr:row>74</xdr:row>
      <xdr:rowOff>162016</xdr:rowOff>
    </xdr:to>
    <xdr:sp macro="" textlink="">
      <xdr:nvSpPr>
        <xdr:cNvPr id="420" name="円/楕円 419"/>
        <xdr:cNvSpPr/>
      </xdr:nvSpPr>
      <xdr:spPr>
        <a:xfrm>
          <a:off x="7810500" y="1274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7093</xdr:rowOff>
    </xdr:from>
    <xdr:ext cx="534377" cy="259045"/>
    <xdr:sp macro="" textlink="">
      <xdr:nvSpPr>
        <xdr:cNvPr id="421" name="テキスト ボックス 420"/>
        <xdr:cNvSpPr txBox="1"/>
      </xdr:nvSpPr>
      <xdr:spPr>
        <a:xfrm>
          <a:off x="7594111" y="1252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15,623</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29327</xdr:rowOff>
    </xdr:from>
    <xdr:to>
      <xdr:col>10</xdr:col>
      <xdr:colOff>155575</xdr:colOff>
      <xdr:row>75</xdr:row>
      <xdr:rowOff>130927</xdr:rowOff>
    </xdr:to>
    <xdr:sp macro="" textlink="">
      <xdr:nvSpPr>
        <xdr:cNvPr id="422" name="円/楕円 421"/>
        <xdr:cNvSpPr/>
      </xdr:nvSpPr>
      <xdr:spPr>
        <a:xfrm>
          <a:off x="6921500" y="1288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147454</xdr:rowOff>
    </xdr:from>
    <xdr:ext cx="534377" cy="259045"/>
    <xdr:sp macro="" textlink="">
      <xdr:nvSpPr>
        <xdr:cNvPr id="423" name="テキスト ボックス 422"/>
        <xdr:cNvSpPr txBox="1"/>
      </xdr:nvSpPr>
      <xdr:spPr>
        <a:xfrm>
          <a:off x="6705111" y="1266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5" name="直線コネクタ 444"/>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6"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7" name="直線コネクタ 446"/>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48"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49" name="直線コネクタ 448"/>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125037</xdr:rowOff>
    </xdr:from>
    <xdr:to>
      <xdr:col>15</xdr:col>
      <xdr:colOff>180975</xdr:colOff>
      <xdr:row>94</xdr:row>
      <xdr:rowOff>2718</xdr:rowOff>
    </xdr:to>
    <xdr:cxnSp macro="">
      <xdr:nvCxnSpPr>
        <xdr:cNvPr id="450" name="直線コネクタ 449"/>
        <xdr:cNvCxnSpPr/>
      </xdr:nvCxnSpPr>
      <xdr:spPr>
        <a:xfrm flipV="1">
          <a:off x="9639300" y="15898437"/>
          <a:ext cx="838200" cy="22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50379</xdr:rowOff>
    </xdr:from>
    <xdr:ext cx="534377" cy="259045"/>
    <xdr:sp macro="" textlink="">
      <xdr:nvSpPr>
        <xdr:cNvPr id="451" name="土木費平均値テキスト"/>
        <xdr:cNvSpPr txBox="1"/>
      </xdr:nvSpPr>
      <xdr:spPr>
        <a:xfrm>
          <a:off x="10528300" y="1668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2" name="フローチャート : 判断 451"/>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2718</xdr:rowOff>
    </xdr:from>
    <xdr:to>
      <xdr:col>14</xdr:col>
      <xdr:colOff>28575</xdr:colOff>
      <xdr:row>96</xdr:row>
      <xdr:rowOff>1265</xdr:rowOff>
    </xdr:to>
    <xdr:cxnSp macro="">
      <xdr:nvCxnSpPr>
        <xdr:cNvPr id="453" name="直線コネクタ 452"/>
        <xdr:cNvCxnSpPr/>
      </xdr:nvCxnSpPr>
      <xdr:spPr>
        <a:xfrm flipV="1">
          <a:off x="8750300" y="16119018"/>
          <a:ext cx="889000" cy="34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44283</xdr:rowOff>
    </xdr:from>
    <xdr:to>
      <xdr:col>14</xdr:col>
      <xdr:colOff>79375</xdr:colOff>
      <xdr:row>97</xdr:row>
      <xdr:rowOff>145883</xdr:rowOff>
    </xdr:to>
    <xdr:sp macro="" textlink="">
      <xdr:nvSpPr>
        <xdr:cNvPr id="454" name="フローチャート : 判断 453"/>
        <xdr:cNvSpPr/>
      </xdr:nvSpPr>
      <xdr:spPr>
        <a:xfrm>
          <a:off x="9588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137010</xdr:rowOff>
    </xdr:from>
    <xdr:ext cx="534377" cy="259045"/>
    <xdr:sp macro="" textlink="">
      <xdr:nvSpPr>
        <xdr:cNvPr id="455" name="テキスト ボックス 454"/>
        <xdr:cNvSpPr txBox="1"/>
      </xdr:nvSpPr>
      <xdr:spPr>
        <a:xfrm>
          <a:off x="9372111" y="1676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47,259</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1265</xdr:rowOff>
    </xdr:from>
    <xdr:to>
      <xdr:col>12</xdr:col>
      <xdr:colOff>511175</xdr:colOff>
      <xdr:row>97</xdr:row>
      <xdr:rowOff>73351</xdr:rowOff>
    </xdr:to>
    <xdr:cxnSp macro="">
      <xdr:nvCxnSpPr>
        <xdr:cNvPr id="456" name="直線コネクタ 455"/>
        <xdr:cNvCxnSpPr/>
      </xdr:nvCxnSpPr>
      <xdr:spPr>
        <a:xfrm flipV="1">
          <a:off x="7861300" y="16460465"/>
          <a:ext cx="889000" cy="24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2384</xdr:rowOff>
    </xdr:from>
    <xdr:to>
      <xdr:col>12</xdr:col>
      <xdr:colOff>561975</xdr:colOff>
      <xdr:row>97</xdr:row>
      <xdr:rowOff>103984</xdr:rowOff>
    </xdr:to>
    <xdr:sp macro="" textlink="">
      <xdr:nvSpPr>
        <xdr:cNvPr id="457" name="フローチャート : 判断 456"/>
        <xdr:cNvSpPr/>
      </xdr:nvSpPr>
      <xdr:spPr>
        <a:xfrm>
          <a:off x="8699500" y="1663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95111</xdr:rowOff>
    </xdr:from>
    <xdr:ext cx="534377" cy="259045"/>
    <xdr:sp macro="" textlink="">
      <xdr:nvSpPr>
        <xdr:cNvPr id="458" name="テキスト ボックス 457"/>
        <xdr:cNvSpPr txBox="1"/>
      </xdr:nvSpPr>
      <xdr:spPr>
        <a:xfrm>
          <a:off x="8483111" y="1672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56,423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73351</xdr:rowOff>
    </xdr:from>
    <xdr:to>
      <xdr:col>11</xdr:col>
      <xdr:colOff>307975</xdr:colOff>
      <xdr:row>97</xdr:row>
      <xdr:rowOff>132471</xdr:rowOff>
    </xdr:to>
    <xdr:cxnSp macro="">
      <xdr:nvCxnSpPr>
        <xdr:cNvPr id="459" name="直線コネクタ 458"/>
        <xdr:cNvCxnSpPr/>
      </xdr:nvCxnSpPr>
      <xdr:spPr>
        <a:xfrm flipV="1">
          <a:off x="6972300" y="16704001"/>
          <a:ext cx="889000" cy="5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71038</xdr:rowOff>
    </xdr:from>
    <xdr:to>
      <xdr:col>11</xdr:col>
      <xdr:colOff>358775</xdr:colOff>
      <xdr:row>98</xdr:row>
      <xdr:rowOff>1188</xdr:rowOff>
    </xdr:to>
    <xdr:sp macro="" textlink="">
      <xdr:nvSpPr>
        <xdr:cNvPr id="460" name="フローチャート : 判断 459"/>
        <xdr:cNvSpPr/>
      </xdr:nvSpPr>
      <xdr:spPr>
        <a:xfrm>
          <a:off x="7810500" y="167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163765</xdr:rowOff>
    </xdr:from>
    <xdr:ext cx="534377" cy="259045"/>
    <xdr:sp macro="" textlink="">
      <xdr:nvSpPr>
        <xdr:cNvPr id="461" name="テキスト ボックス 460"/>
        <xdr:cNvSpPr txBox="1"/>
      </xdr:nvSpPr>
      <xdr:spPr>
        <a:xfrm>
          <a:off x="7594111" y="1679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96526</xdr:rowOff>
    </xdr:from>
    <xdr:to>
      <xdr:col>10</xdr:col>
      <xdr:colOff>155575</xdr:colOff>
      <xdr:row>98</xdr:row>
      <xdr:rowOff>26676</xdr:rowOff>
    </xdr:to>
    <xdr:sp macro="" textlink="">
      <xdr:nvSpPr>
        <xdr:cNvPr id="462" name="フローチャート : 判断 461"/>
        <xdr:cNvSpPr/>
      </xdr:nvSpPr>
      <xdr:spPr>
        <a:xfrm>
          <a:off x="6921500" y="1672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17803</xdr:rowOff>
    </xdr:from>
    <xdr:ext cx="534377" cy="259045"/>
    <xdr:sp macro="" textlink="">
      <xdr:nvSpPr>
        <xdr:cNvPr id="463" name="テキスト ボックス 462"/>
        <xdr:cNvSpPr txBox="1"/>
      </xdr:nvSpPr>
      <xdr:spPr>
        <a:xfrm>
          <a:off x="6705111" y="1681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35,832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74237</xdr:rowOff>
    </xdr:from>
    <xdr:to>
      <xdr:col>15</xdr:col>
      <xdr:colOff>231775</xdr:colOff>
      <xdr:row>93</xdr:row>
      <xdr:rowOff>4387</xdr:rowOff>
    </xdr:to>
    <xdr:sp macro="" textlink="">
      <xdr:nvSpPr>
        <xdr:cNvPr id="469" name="円/楕円 468"/>
        <xdr:cNvSpPr/>
      </xdr:nvSpPr>
      <xdr:spPr>
        <a:xfrm>
          <a:off x="10426700" y="1584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97114</xdr:rowOff>
    </xdr:from>
    <xdr:ext cx="599010" cy="259045"/>
    <xdr:sp macro="" textlink="">
      <xdr:nvSpPr>
        <xdr:cNvPr id="470" name="土木費該当値テキスト"/>
        <xdr:cNvSpPr txBox="1"/>
      </xdr:nvSpPr>
      <xdr:spPr>
        <a:xfrm>
          <a:off x="10528300" y="1569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228,207</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123368</xdr:rowOff>
    </xdr:from>
    <xdr:to>
      <xdr:col>14</xdr:col>
      <xdr:colOff>79375</xdr:colOff>
      <xdr:row>94</xdr:row>
      <xdr:rowOff>53518</xdr:rowOff>
    </xdr:to>
    <xdr:sp macro="" textlink="">
      <xdr:nvSpPr>
        <xdr:cNvPr id="471" name="円/楕円 470"/>
        <xdr:cNvSpPr/>
      </xdr:nvSpPr>
      <xdr:spPr>
        <a:xfrm>
          <a:off x="9588500" y="1606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70045</xdr:rowOff>
    </xdr:from>
    <xdr:ext cx="599010" cy="259045"/>
    <xdr:sp macro="" textlink="">
      <xdr:nvSpPr>
        <xdr:cNvPr id="472" name="テキスト ボックス 471"/>
        <xdr:cNvSpPr txBox="1"/>
      </xdr:nvSpPr>
      <xdr:spPr>
        <a:xfrm>
          <a:off x="9339794" y="1584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179,961</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121915</xdr:rowOff>
    </xdr:from>
    <xdr:to>
      <xdr:col>12</xdr:col>
      <xdr:colOff>561975</xdr:colOff>
      <xdr:row>96</xdr:row>
      <xdr:rowOff>52065</xdr:rowOff>
    </xdr:to>
    <xdr:sp macro="" textlink="">
      <xdr:nvSpPr>
        <xdr:cNvPr id="473" name="円/楕円 472"/>
        <xdr:cNvSpPr/>
      </xdr:nvSpPr>
      <xdr:spPr>
        <a:xfrm>
          <a:off x="8699500" y="164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68592</xdr:rowOff>
    </xdr:from>
    <xdr:ext cx="599010" cy="259045"/>
    <xdr:sp macro="" textlink="">
      <xdr:nvSpPr>
        <xdr:cNvPr id="474" name="テキスト ボックス 473"/>
        <xdr:cNvSpPr txBox="1"/>
      </xdr:nvSpPr>
      <xdr:spPr>
        <a:xfrm>
          <a:off x="8450794" y="1618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105,279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22551</xdr:rowOff>
    </xdr:from>
    <xdr:to>
      <xdr:col>11</xdr:col>
      <xdr:colOff>358775</xdr:colOff>
      <xdr:row>97</xdr:row>
      <xdr:rowOff>124151</xdr:rowOff>
    </xdr:to>
    <xdr:sp macro="" textlink="">
      <xdr:nvSpPr>
        <xdr:cNvPr id="475" name="円/楕円 474"/>
        <xdr:cNvSpPr/>
      </xdr:nvSpPr>
      <xdr:spPr>
        <a:xfrm>
          <a:off x="7810500" y="1665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140678</xdr:rowOff>
    </xdr:from>
    <xdr:ext cx="534377" cy="259045"/>
    <xdr:sp macro="" textlink="">
      <xdr:nvSpPr>
        <xdr:cNvPr id="476" name="テキスト ボックス 475"/>
        <xdr:cNvSpPr txBox="1"/>
      </xdr:nvSpPr>
      <xdr:spPr>
        <a:xfrm>
          <a:off x="7594111" y="1642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52,012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81671</xdr:rowOff>
    </xdr:from>
    <xdr:to>
      <xdr:col>10</xdr:col>
      <xdr:colOff>155575</xdr:colOff>
      <xdr:row>98</xdr:row>
      <xdr:rowOff>11821</xdr:rowOff>
    </xdr:to>
    <xdr:sp macro="" textlink="">
      <xdr:nvSpPr>
        <xdr:cNvPr id="477" name="円/楕円 476"/>
        <xdr:cNvSpPr/>
      </xdr:nvSpPr>
      <xdr:spPr>
        <a:xfrm>
          <a:off x="6921500" y="1671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28348</xdr:rowOff>
    </xdr:from>
    <xdr:ext cx="534377" cy="259045"/>
    <xdr:sp macro="" textlink="">
      <xdr:nvSpPr>
        <xdr:cNvPr id="478" name="テキスト ボックス 477"/>
        <xdr:cNvSpPr txBox="1"/>
      </xdr:nvSpPr>
      <xdr:spPr>
        <a:xfrm>
          <a:off x="6705111" y="1648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89" name="テキスト ボックス 48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0" name="直線コネクタ 48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1" name="テキスト ボックス 49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4" name="直線コネクタ 49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5" name="テキスト ボックス 49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499" name="直線コネクタ 498"/>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0"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1" name="直線コネクタ 500"/>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2"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3" name="直線コネクタ 502"/>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10370</xdr:rowOff>
    </xdr:from>
    <xdr:to>
      <xdr:col>23</xdr:col>
      <xdr:colOff>517525</xdr:colOff>
      <xdr:row>37</xdr:row>
      <xdr:rowOff>55518</xdr:rowOff>
    </xdr:to>
    <xdr:cxnSp macro="">
      <xdr:nvCxnSpPr>
        <xdr:cNvPr id="504" name="直線コネクタ 503"/>
        <xdr:cNvCxnSpPr/>
      </xdr:nvCxnSpPr>
      <xdr:spPr>
        <a:xfrm>
          <a:off x="15481300" y="6354020"/>
          <a:ext cx="8382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5"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6" name="フローチャート : 判断 505"/>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10370</xdr:rowOff>
    </xdr:from>
    <xdr:to>
      <xdr:col>22</xdr:col>
      <xdr:colOff>365125</xdr:colOff>
      <xdr:row>37</xdr:row>
      <xdr:rowOff>75521</xdr:rowOff>
    </xdr:to>
    <xdr:cxnSp macro="">
      <xdr:nvCxnSpPr>
        <xdr:cNvPr id="507" name="直線コネクタ 506"/>
        <xdr:cNvCxnSpPr/>
      </xdr:nvCxnSpPr>
      <xdr:spPr>
        <a:xfrm flipV="1">
          <a:off x="14592300" y="6354020"/>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153651</xdr:rowOff>
    </xdr:from>
    <xdr:to>
      <xdr:col>22</xdr:col>
      <xdr:colOff>415925</xdr:colOff>
      <xdr:row>36</xdr:row>
      <xdr:rowOff>83801</xdr:rowOff>
    </xdr:to>
    <xdr:sp macro="" textlink="">
      <xdr:nvSpPr>
        <xdr:cNvPr id="508" name="フローチャート : 判断 507"/>
        <xdr:cNvSpPr/>
      </xdr:nvSpPr>
      <xdr:spPr>
        <a:xfrm>
          <a:off x="15430500" y="615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100328</xdr:rowOff>
    </xdr:from>
    <xdr:ext cx="534377" cy="259045"/>
    <xdr:sp macro="" textlink="">
      <xdr:nvSpPr>
        <xdr:cNvPr id="509" name="テキスト ボックス 508"/>
        <xdr:cNvSpPr txBox="1"/>
      </xdr:nvSpPr>
      <xdr:spPr>
        <a:xfrm>
          <a:off x="15214111" y="592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75521</xdr:rowOff>
    </xdr:from>
    <xdr:to>
      <xdr:col>21</xdr:col>
      <xdr:colOff>161925</xdr:colOff>
      <xdr:row>37</xdr:row>
      <xdr:rowOff>77921</xdr:rowOff>
    </xdr:to>
    <xdr:cxnSp macro="">
      <xdr:nvCxnSpPr>
        <xdr:cNvPr id="510" name="直線コネクタ 509"/>
        <xdr:cNvCxnSpPr/>
      </xdr:nvCxnSpPr>
      <xdr:spPr>
        <a:xfrm flipV="1">
          <a:off x="13703300" y="6419171"/>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123533</xdr:rowOff>
    </xdr:from>
    <xdr:to>
      <xdr:col>21</xdr:col>
      <xdr:colOff>212725</xdr:colOff>
      <xdr:row>37</xdr:row>
      <xdr:rowOff>53683</xdr:rowOff>
    </xdr:to>
    <xdr:sp macro="" textlink="">
      <xdr:nvSpPr>
        <xdr:cNvPr id="511" name="フローチャート : 判断 510"/>
        <xdr:cNvSpPr/>
      </xdr:nvSpPr>
      <xdr:spPr>
        <a:xfrm>
          <a:off x="14541500" y="629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70210</xdr:rowOff>
    </xdr:from>
    <xdr:ext cx="534377" cy="259045"/>
    <xdr:sp macro="" textlink="">
      <xdr:nvSpPr>
        <xdr:cNvPr id="512" name="テキスト ボックス 511"/>
        <xdr:cNvSpPr txBox="1"/>
      </xdr:nvSpPr>
      <xdr:spPr>
        <a:xfrm>
          <a:off x="14325111" y="607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8198</xdr:rowOff>
    </xdr:from>
    <xdr:to>
      <xdr:col>19</xdr:col>
      <xdr:colOff>644525</xdr:colOff>
      <xdr:row>37</xdr:row>
      <xdr:rowOff>77921</xdr:rowOff>
    </xdr:to>
    <xdr:cxnSp macro="">
      <xdr:nvCxnSpPr>
        <xdr:cNvPr id="513" name="直線コネクタ 512"/>
        <xdr:cNvCxnSpPr/>
      </xdr:nvCxnSpPr>
      <xdr:spPr>
        <a:xfrm>
          <a:off x="12814300" y="6351848"/>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83414</xdr:rowOff>
    </xdr:from>
    <xdr:to>
      <xdr:col>20</xdr:col>
      <xdr:colOff>9525</xdr:colOff>
      <xdr:row>37</xdr:row>
      <xdr:rowOff>13564</xdr:rowOff>
    </xdr:to>
    <xdr:sp macro="" textlink="">
      <xdr:nvSpPr>
        <xdr:cNvPr id="514" name="フローチャート : 判断 513"/>
        <xdr:cNvSpPr/>
      </xdr:nvSpPr>
      <xdr:spPr>
        <a:xfrm>
          <a:off x="13652500" y="62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30091</xdr:rowOff>
    </xdr:from>
    <xdr:ext cx="534377" cy="259045"/>
    <xdr:sp macro="" textlink="">
      <xdr:nvSpPr>
        <xdr:cNvPr id="515" name="テキスト ボックス 514"/>
        <xdr:cNvSpPr txBox="1"/>
      </xdr:nvSpPr>
      <xdr:spPr>
        <a:xfrm>
          <a:off x="13436111" y="60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14,096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102616</xdr:rowOff>
    </xdr:from>
    <xdr:to>
      <xdr:col>18</xdr:col>
      <xdr:colOff>492125</xdr:colOff>
      <xdr:row>37</xdr:row>
      <xdr:rowOff>32766</xdr:rowOff>
    </xdr:to>
    <xdr:sp macro="" textlink="">
      <xdr:nvSpPr>
        <xdr:cNvPr id="516" name="フローチャート : 判断 515"/>
        <xdr:cNvSpPr/>
      </xdr:nvSpPr>
      <xdr:spPr>
        <a:xfrm>
          <a:off x="1276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49293</xdr:rowOff>
    </xdr:from>
    <xdr:ext cx="534377" cy="259045"/>
    <xdr:sp macro="" textlink="">
      <xdr:nvSpPr>
        <xdr:cNvPr id="517" name="テキスト ボックス 516"/>
        <xdr:cNvSpPr txBox="1"/>
      </xdr:nvSpPr>
      <xdr:spPr>
        <a:xfrm>
          <a:off x="12547111" y="605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4718</xdr:rowOff>
    </xdr:from>
    <xdr:to>
      <xdr:col>23</xdr:col>
      <xdr:colOff>568325</xdr:colOff>
      <xdr:row>37</xdr:row>
      <xdr:rowOff>106318</xdr:rowOff>
    </xdr:to>
    <xdr:sp macro="" textlink="">
      <xdr:nvSpPr>
        <xdr:cNvPr id="523" name="円/楕円 522"/>
        <xdr:cNvSpPr/>
      </xdr:nvSpPr>
      <xdr:spPr>
        <a:xfrm>
          <a:off x="16268700" y="634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154595</xdr:rowOff>
    </xdr:from>
    <xdr:ext cx="534377" cy="259045"/>
    <xdr:sp macro="" textlink="">
      <xdr:nvSpPr>
        <xdr:cNvPr id="524" name="消防費該当値テキスト"/>
        <xdr:cNvSpPr txBox="1"/>
      </xdr:nvSpPr>
      <xdr:spPr>
        <a:xfrm>
          <a:off x="16370300" y="632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12,473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131020</xdr:rowOff>
    </xdr:from>
    <xdr:to>
      <xdr:col>22</xdr:col>
      <xdr:colOff>415925</xdr:colOff>
      <xdr:row>37</xdr:row>
      <xdr:rowOff>61170</xdr:rowOff>
    </xdr:to>
    <xdr:sp macro="" textlink="">
      <xdr:nvSpPr>
        <xdr:cNvPr id="525" name="円/楕円 524"/>
        <xdr:cNvSpPr/>
      </xdr:nvSpPr>
      <xdr:spPr>
        <a:xfrm>
          <a:off x="15430500" y="63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52297</xdr:rowOff>
    </xdr:from>
    <xdr:ext cx="534377" cy="259045"/>
    <xdr:sp macro="" textlink="">
      <xdr:nvSpPr>
        <xdr:cNvPr id="526" name="テキスト ボックス 525"/>
        <xdr:cNvSpPr txBox="1"/>
      </xdr:nvSpPr>
      <xdr:spPr>
        <a:xfrm>
          <a:off x="15214111" y="63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24721</xdr:rowOff>
    </xdr:from>
    <xdr:to>
      <xdr:col>21</xdr:col>
      <xdr:colOff>212725</xdr:colOff>
      <xdr:row>37</xdr:row>
      <xdr:rowOff>126321</xdr:rowOff>
    </xdr:to>
    <xdr:sp macro="" textlink="">
      <xdr:nvSpPr>
        <xdr:cNvPr id="527" name="円/楕円 526"/>
        <xdr:cNvSpPr/>
      </xdr:nvSpPr>
      <xdr:spPr>
        <a:xfrm>
          <a:off x="14541500" y="63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117448</xdr:rowOff>
    </xdr:from>
    <xdr:ext cx="534377" cy="259045"/>
    <xdr:sp macro="" textlink="">
      <xdr:nvSpPr>
        <xdr:cNvPr id="528" name="テキスト ボックス 527"/>
        <xdr:cNvSpPr txBox="1"/>
      </xdr:nvSpPr>
      <xdr:spPr>
        <a:xfrm>
          <a:off x="14325111" y="646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27121</xdr:rowOff>
    </xdr:from>
    <xdr:to>
      <xdr:col>20</xdr:col>
      <xdr:colOff>9525</xdr:colOff>
      <xdr:row>37</xdr:row>
      <xdr:rowOff>128721</xdr:rowOff>
    </xdr:to>
    <xdr:sp macro="" textlink="">
      <xdr:nvSpPr>
        <xdr:cNvPr id="529" name="円/楕円 528"/>
        <xdr:cNvSpPr/>
      </xdr:nvSpPr>
      <xdr:spPr>
        <a:xfrm>
          <a:off x="13652500" y="637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119848</xdr:rowOff>
    </xdr:from>
    <xdr:ext cx="534377" cy="259045"/>
    <xdr:sp macro="" textlink="">
      <xdr:nvSpPr>
        <xdr:cNvPr id="530" name="テキスト ボックス 529"/>
        <xdr:cNvSpPr txBox="1"/>
      </xdr:nvSpPr>
      <xdr:spPr>
        <a:xfrm>
          <a:off x="13436111" y="646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128848</xdr:rowOff>
    </xdr:from>
    <xdr:to>
      <xdr:col>18</xdr:col>
      <xdr:colOff>492125</xdr:colOff>
      <xdr:row>37</xdr:row>
      <xdr:rowOff>58998</xdr:rowOff>
    </xdr:to>
    <xdr:sp macro="" textlink="">
      <xdr:nvSpPr>
        <xdr:cNvPr id="531" name="円/楕円 530"/>
        <xdr:cNvSpPr/>
      </xdr:nvSpPr>
      <xdr:spPr>
        <a:xfrm>
          <a:off x="12763500" y="630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50125</xdr:rowOff>
    </xdr:from>
    <xdr:ext cx="534377" cy="259045"/>
    <xdr:sp macro="" textlink="">
      <xdr:nvSpPr>
        <xdr:cNvPr id="532" name="テキスト ボックス 531"/>
        <xdr:cNvSpPr txBox="1"/>
      </xdr:nvSpPr>
      <xdr:spPr>
        <a:xfrm>
          <a:off x="12547111" y="63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3" name="テキスト ボックス 54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4" name="直線コネクタ 54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5" name="テキスト ボックス 54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6" name="直線コネクタ 54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7" name="テキスト ボックス 54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49" name="テキスト ボックス 54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0" name="直線コネクタ 54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1" name="テキスト ボックス 55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2" name="直線コネクタ 55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3" name="テキスト ボックス 55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5" name="テキスト ボックス 55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7" name="直線コネクタ 556"/>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58"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59" name="直線コネクタ 558"/>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0"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1" name="直線コネクタ 560"/>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168084</xdr:rowOff>
    </xdr:from>
    <xdr:to>
      <xdr:col>23</xdr:col>
      <xdr:colOff>517525</xdr:colOff>
      <xdr:row>58</xdr:row>
      <xdr:rowOff>136537</xdr:rowOff>
    </xdr:to>
    <xdr:cxnSp macro="">
      <xdr:nvCxnSpPr>
        <xdr:cNvPr id="562" name="直線コネクタ 561"/>
        <xdr:cNvCxnSpPr/>
      </xdr:nvCxnSpPr>
      <xdr:spPr>
        <a:xfrm>
          <a:off x="15481300" y="9940734"/>
          <a:ext cx="838200" cy="1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3"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4" name="フローチャート : 判断 563"/>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154140</xdr:rowOff>
    </xdr:from>
    <xdr:to>
      <xdr:col>22</xdr:col>
      <xdr:colOff>365125</xdr:colOff>
      <xdr:row>57</xdr:row>
      <xdr:rowOff>168084</xdr:rowOff>
    </xdr:to>
    <xdr:cxnSp macro="">
      <xdr:nvCxnSpPr>
        <xdr:cNvPr id="565" name="直線コネクタ 564"/>
        <xdr:cNvCxnSpPr/>
      </xdr:nvCxnSpPr>
      <xdr:spPr>
        <a:xfrm>
          <a:off x="14592300" y="9926790"/>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99073</xdr:rowOff>
    </xdr:from>
    <xdr:to>
      <xdr:col>22</xdr:col>
      <xdr:colOff>415925</xdr:colOff>
      <xdr:row>57</xdr:row>
      <xdr:rowOff>29223</xdr:rowOff>
    </xdr:to>
    <xdr:sp macro="" textlink="">
      <xdr:nvSpPr>
        <xdr:cNvPr id="566" name="フローチャート : 判断 565"/>
        <xdr:cNvSpPr/>
      </xdr:nvSpPr>
      <xdr:spPr>
        <a:xfrm>
          <a:off x="15430500" y="97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45750</xdr:rowOff>
    </xdr:from>
    <xdr:ext cx="534377" cy="259045"/>
    <xdr:sp macro="" textlink="">
      <xdr:nvSpPr>
        <xdr:cNvPr id="567" name="テキスト ボックス 566"/>
        <xdr:cNvSpPr txBox="1"/>
      </xdr:nvSpPr>
      <xdr:spPr>
        <a:xfrm>
          <a:off x="15214111" y="94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41,466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154140</xdr:rowOff>
    </xdr:from>
    <xdr:to>
      <xdr:col>21</xdr:col>
      <xdr:colOff>161925</xdr:colOff>
      <xdr:row>59</xdr:row>
      <xdr:rowOff>5664</xdr:rowOff>
    </xdr:to>
    <xdr:cxnSp macro="">
      <xdr:nvCxnSpPr>
        <xdr:cNvPr id="568" name="直線コネクタ 567"/>
        <xdr:cNvCxnSpPr/>
      </xdr:nvCxnSpPr>
      <xdr:spPr>
        <a:xfrm flipV="1">
          <a:off x="13703300" y="9926790"/>
          <a:ext cx="889000" cy="19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139764</xdr:rowOff>
    </xdr:from>
    <xdr:to>
      <xdr:col>21</xdr:col>
      <xdr:colOff>212725</xdr:colOff>
      <xdr:row>57</xdr:row>
      <xdr:rowOff>69914</xdr:rowOff>
    </xdr:to>
    <xdr:sp macro="" textlink="">
      <xdr:nvSpPr>
        <xdr:cNvPr id="569" name="フローチャート : 判断 568"/>
        <xdr:cNvSpPr/>
      </xdr:nvSpPr>
      <xdr:spPr>
        <a:xfrm>
          <a:off x="14541500" y="974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86441</xdr:rowOff>
    </xdr:from>
    <xdr:ext cx="534377" cy="259045"/>
    <xdr:sp macro="" textlink="">
      <xdr:nvSpPr>
        <xdr:cNvPr id="570" name="テキスト ボックス 569"/>
        <xdr:cNvSpPr txBox="1"/>
      </xdr:nvSpPr>
      <xdr:spPr>
        <a:xfrm>
          <a:off x="14325111" y="951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39,330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169646</xdr:rowOff>
    </xdr:from>
    <xdr:to>
      <xdr:col>19</xdr:col>
      <xdr:colOff>644525</xdr:colOff>
      <xdr:row>59</xdr:row>
      <xdr:rowOff>5664</xdr:rowOff>
    </xdr:to>
    <xdr:cxnSp macro="">
      <xdr:nvCxnSpPr>
        <xdr:cNvPr id="571" name="直線コネクタ 570"/>
        <xdr:cNvCxnSpPr/>
      </xdr:nvCxnSpPr>
      <xdr:spPr>
        <a:xfrm>
          <a:off x="12814300" y="10113746"/>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106655</xdr:rowOff>
    </xdr:from>
    <xdr:to>
      <xdr:col>20</xdr:col>
      <xdr:colOff>9525</xdr:colOff>
      <xdr:row>58</xdr:row>
      <xdr:rowOff>36805</xdr:rowOff>
    </xdr:to>
    <xdr:sp macro="" textlink="">
      <xdr:nvSpPr>
        <xdr:cNvPr id="572" name="フローチャート : 判断 571"/>
        <xdr:cNvSpPr/>
      </xdr:nvSpPr>
      <xdr:spPr>
        <a:xfrm>
          <a:off x="13652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53332</xdr:rowOff>
    </xdr:from>
    <xdr:ext cx="534377" cy="259045"/>
    <xdr:sp macro="" textlink="">
      <xdr:nvSpPr>
        <xdr:cNvPr id="573" name="テキスト ボックス 572"/>
        <xdr:cNvSpPr txBox="1"/>
      </xdr:nvSpPr>
      <xdr:spPr>
        <a:xfrm>
          <a:off x="13436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46419</xdr:rowOff>
    </xdr:from>
    <xdr:to>
      <xdr:col>18</xdr:col>
      <xdr:colOff>492125</xdr:colOff>
      <xdr:row>57</xdr:row>
      <xdr:rowOff>148019</xdr:rowOff>
    </xdr:to>
    <xdr:sp macro="" textlink="">
      <xdr:nvSpPr>
        <xdr:cNvPr id="574" name="フローチャート : 判断 573"/>
        <xdr:cNvSpPr/>
      </xdr:nvSpPr>
      <xdr:spPr>
        <a:xfrm>
          <a:off x="12763500" y="981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164546</xdr:rowOff>
    </xdr:from>
    <xdr:ext cx="534377" cy="259045"/>
    <xdr:sp macro="" textlink="">
      <xdr:nvSpPr>
        <xdr:cNvPr id="575" name="テキスト ボックス 574"/>
        <xdr:cNvSpPr txBox="1"/>
      </xdr:nvSpPr>
      <xdr:spPr>
        <a:xfrm>
          <a:off x="12547111" y="959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85737</xdr:rowOff>
    </xdr:from>
    <xdr:to>
      <xdr:col>23</xdr:col>
      <xdr:colOff>568325</xdr:colOff>
      <xdr:row>59</xdr:row>
      <xdr:rowOff>15887</xdr:rowOff>
    </xdr:to>
    <xdr:sp macro="" textlink="">
      <xdr:nvSpPr>
        <xdr:cNvPr id="581" name="円/楕円 580"/>
        <xdr:cNvSpPr/>
      </xdr:nvSpPr>
      <xdr:spPr>
        <a:xfrm>
          <a:off x="16268700" y="100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664</xdr:rowOff>
    </xdr:from>
    <xdr:ext cx="534377" cy="259045"/>
    <xdr:sp macro="" textlink="">
      <xdr:nvSpPr>
        <xdr:cNvPr id="582" name="教育費該当値テキスト"/>
        <xdr:cNvSpPr txBox="1"/>
      </xdr:nvSpPr>
      <xdr:spPr>
        <a:xfrm>
          <a:off x="16370300" y="994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24,166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117284</xdr:rowOff>
    </xdr:from>
    <xdr:to>
      <xdr:col>22</xdr:col>
      <xdr:colOff>415925</xdr:colOff>
      <xdr:row>58</xdr:row>
      <xdr:rowOff>47434</xdr:rowOff>
    </xdr:to>
    <xdr:sp macro="" textlink="">
      <xdr:nvSpPr>
        <xdr:cNvPr id="583" name="円/楕円 582"/>
        <xdr:cNvSpPr/>
      </xdr:nvSpPr>
      <xdr:spPr>
        <a:xfrm>
          <a:off x="15430500" y="988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38561</xdr:rowOff>
    </xdr:from>
    <xdr:ext cx="534377" cy="259045"/>
    <xdr:sp macro="" textlink="">
      <xdr:nvSpPr>
        <xdr:cNvPr id="584" name="テキスト ボックス 583"/>
        <xdr:cNvSpPr txBox="1"/>
      </xdr:nvSpPr>
      <xdr:spPr>
        <a:xfrm>
          <a:off x="15214111" y="998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103340</xdr:rowOff>
    </xdr:from>
    <xdr:to>
      <xdr:col>21</xdr:col>
      <xdr:colOff>212725</xdr:colOff>
      <xdr:row>58</xdr:row>
      <xdr:rowOff>33490</xdr:rowOff>
    </xdr:to>
    <xdr:sp macro="" textlink="">
      <xdr:nvSpPr>
        <xdr:cNvPr id="585" name="円/楕円 584"/>
        <xdr:cNvSpPr/>
      </xdr:nvSpPr>
      <xdr:spPr>
        <a:xfrm>
          <a:off x="14541500" y="98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24617</xdr:rowOff>
    </xdr:from>
    <xdr:ext cx="534377" cy="259045"/>
    <xdr:sp macro="" textlink="">
      <xdr:nvSpPr>
        <xdr:cNvPr id="586" name="テキスト ボックス 585"/>
        <xdr:cNvSpPr txBox="1"/>
      </xdr:nvSpPr>
      <xdr:spPr>
        <a:xfrm>
          <a:off x="14325111" y="996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126314</xdr:rowOff>
    </xdr:from>
    <xdr:to>
      <xdr:col>20</xdr:col>
      <xdr:colOff>9525</xdr:colOff>
      <xdr:row>59</xdr:row>
      <xdr:rowOff>56464</xdr:rowOff>
    </xdr:to>
    <xdr:sp macro="" textlink="">
      <xdr:nvSpPr>
        <xdr:cNvPr id="587" name="円/楕円 586"/>
        <xdr:cNvSpPr/>
      </xdr:nvSpPr>
      <xdr:spPr>
        <a:xfrm>
          <a:off x="13652500" y="100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47591</xdr:rowOff>
    </xdr:from>
    <xdr:ext cx="534377" cy="259045"/>
    <xdr:sp macro="" textlink="">
      <xdr:nvSpPr>
        <xdr:cNvPr id="588" name="テキスト ボックス 587"/>
        <xdr:cNvSpPr txBox="1"/>
      </xdr:nvSpPr>
      <xdr:spPr>
        <a:xfrm>
          <a:off x="13436111" y="101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118846</xdr:rowOff>
    </xdr:from>
    <xdr:to>
      <xdr:col>18</xdr:col>
      <xdr:colOff>492125</xdr:colOff>
      <xdr:row>59</xdr:row>
      <xdr:rowOff>48996</xdr:rowOff>
    </xdr:to>
    <xdr:sp macro="" textlink="">
      <xdr:nvSpPr>
        <xdr:cNvPr id="589" name="円/楕円 588"/>
        <xdr:cNvSpPr/>
      </xdr:nvSpPr>
      <xdr:spPr>
        <a:xfrm>
          <a:off x="12763500" y="100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40123</xdr:rowOff>
    </xdr:from>
    <xdr:ext cx="534377" cy="259045"/>
    <xdr:sp macro="" textlink="">
      <xdr:nvSpPr>
        <xdr:cNvPr id="590" name="テキスト ボックス 589"/>
        <xdr:cNvSpPr txBox="1"/>
      </xdr:nvSpPr>
      <xdr:spPr>
        <a:xfrm>
          <a:off x="12547111" y="1015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22,428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2" name="テキスト ボックス 60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04" name="テキスト ボックス 60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06" name="テキスト ボックス 60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08" name="テキスト ボックス 60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0" name="テキスト ボックス 60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75</xdr:row>
      <xdr:rowOff>133848</xdr:rowOff>
    </xdr:from>
    <xdr:to>
      <xdr:col>23</xdr:col>
      <xdr:colOff>516889</xdr:colOff>
      <xdr:row>78</xdr:row>
      <xdr:rowOff>139700</xdr:rowOff>
    </xdr:to>
    <xdr:cxnSp macro="">
      <xdr:nvCxnSpPr>
        <xdr:cNvPr id="612" name="直線コネクタ 611"/>
        <xdr:cNvCxnSpPr/>
      </xdr:nvCxnSpPr>
      <xdr:spPr>
        <a:xfrm flipV="1">
          <a:off x="16317595" y="12992598"/>
          <a:ext cx="1269" cy="520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2074</xdr:rowOff>
    </xdr:from>
    <xdr:ext cx="249299" cy="259045"/>
    <xdr:sp macro="" textlink="">
      <xdr:nvSpPr>
        <xdr:cNvPr id="613" name="災害復旧費最小値テキスト"/>
        <xdr:cNvSpPr txBox="1"/>
      </xdr:nvSpPr>
      <xdr:spPr>
        <a:xfrm>
          <a:off x="16370300" y="135466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4" name="直線コネクタ 61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80525</xdr:rowOff>
    </xdr:from>
    <xdr:ext cx="534377" cy="259045"/>
    <xdr:sp macro="" textlink="">
      <xdr:nvSpPr>
        <xdr:cNvPr id="615" name="災害復旧費最大値テキスト"/>
        <xdr:cNvSpPr txBox="1"/>
      </xdr:nvSpPr>
      <xdr:spPr>
        <a:xfrm>
          <a:off x="16370300" y="127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75</xdr:row>
      <xdr:rowOff>133848</xdr:rowOff>
    </xdr:from>
    <xdr:to>
      <xdr:col>23</xdr:col>
      <xdr:colOff>606425</xdr:colOff>
      <xdr:row>75</xdr:row>
      <xdr:rowOff>133848</xdr:rowOff>
    </xdr:to>
    <xdr:cxnSp macro="">
      <xdr:nvCxnSpPr>
        <xdr:cNvPr id="616" name="直線コネクタ 615"/>
        <xdr:cNvCxnSpPr/>
      </xdr:nvCxnSpPr>
      <xdr:spPr>
        <a:xfrm>
          <a:off x="16230600" y="1299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19365</xdr:rowOff>
    </xdr:from>
    <xdr:to>
      <xdr:col>23</xdr:col>
      <xdr:colOff>517525</xdr:colOff>
      <xdr:row>76</xdr:row>
      <xdr:rowOff>39528</xdr:rowOff>
    </xdr:to>
    <xdr:cxnSp macro="">
      <xdr:nvCxnSpPr>
        <xdr:cNvPr id="617" name="直線コネクタ 616"/>
        <xdr:cNvCxnSpPr/>
      </xdr:nvCxnSpPr>
      <xdr:spPr>
        <a:xfrm flipV="1">
          <a:off x="15481300" y="13049565"/>
          <a:ext cx="838200" cy="2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46525</xdr:rowOff>
    </xdr:from>
    <xdr:ext cx="378565" cy="259045"/>
    <xdr:sp macro="" textlink="">
      <xdr:nvSpPr>
        <xdr:cNvPr id="618" name="災害復旧費平均値テキスト"/>
        <xdr:cNvSpPr txBox="1"/>
      </xdr:nvSpPr>
      <xdr:spPr>
        <a:xfrm>
          <a:off x="16370300" y="134196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68098</xdr:rowOff>
    </xdr:from>
    <xdr:to>
      <xdr:col>23</xdr:col>
      <xdr:colOff>568325</xdr:colOff>
      <xdr:row>78</xdr:row>
      <xdr:rowOff>169698</xdr:rowOff>
    </xdr:to>
    <xdr:sp macro="" textlink="">
      <xdr:nvSpPr>
        <xdr:cNvPr id="619" name="フローチャート : 判断 618"/>
        <xdr:cNvSpPr/>
      </xdr:nvSpPr>
      <xdr:spPr>
        <a:xfrm>
          <a:off x="162687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162148</xdr:rowOff>
    </xdr:from>
    <xdr:to>
      <xdr:col>22</xdr:col>
      <xdr:colOff>365125</xdr:colOff>
      <xdr:row>76</xdr:row>
      <xdr:rowOff>39528</xdr:rowOff>
    </xdr:to>
    <xdr:cxnSp macro="">
      <xdr:nvCxnSpPr>
        <xdr:cNvPr id="620" name="直線コネクタ 619"/>
        <xdr:cNvCxnSpPr/>
      </xdr:nvCxnSpPr>
      <xdr:spPr>
        <a:xfrm>
          <a:off x="14592300" y="12677998"/>
          <a:ext cx="889000" cy="39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36002</xdr:rowOff>
    </xdr:from>
    <xdr:to>
      <xdr:col>22</xdr:col>
      <xdr:colOff>415925</xdr:colOff>
      <xdr:row>78</xdr:row>
      <xdr:rowOff>137602</xdr:rowOff>
    </xdr:to>
    <xdr:sp macro="" textlink="">
      <xdr:nvSpPr>
        <xdr:cNvPr id="621" name="フローチャート : 判断 620"/>
        <xdr:cNvSpPr/>
      </xdr:nvSpPr>
      <xdr:spPr>
        <a:xfrm>
          <a:off x="15430500" y="1340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128729</xdr:rowOff>
    </xdr:from>
    <xdr:ext cx="469744" cy="259045"/>
    <xdr:sp macro="" textlink="">
      <xdr:nvSpPr>
        <xdr:cNvPr id="622" name="テキスト ボックス 621"/>
        <xdr:cNvSpPr txBox="1"/>
      </xdr:nvSpPr>
      <xdr:spPr>
        <a:xfrm>
          <a:off x="15246427" y="1350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168824</xdr:rowOff>
    </xdr:from>
    <xdr:to>
      <xdr:col>21</xdr:col>
      <xdr:colOff>161925</xdr:colOff>
      <xdr:row>73</xdr:row>
      <xdr:rowOff>162148</xdr:rowOff>
    </xdr:to>
    <xdr:cxnSp macro="">
      <xdr:nvCxnSpPr>
        <xdr:cNvPr id="623" name="直線コネクタ 622"/>
        <xdr:cNvCxnSpPr/>
      </xdr:nvCxnSpPr>
      <xdr:spPr>
        <a:xfrm>
          <a:off x="13703300" y="12341774"/>
          <a:ext cx="889000" cy="33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128859</xdr:rowOff>
    </xdr:from>
    <xdr:to>
      <xdr:col>21</xdr:col>
      <xdr:colOff>212725</xdr:colOff>
      <xdr:row>78</xdr:row>
      <xdr:rowOff>59009</xdr:rowOff>
    </xdr:to>
    <xdr:sp macro="" textlink="">
      <xdr:nvSpPr>
        <xdr:cNvPr id="624" name="フローチャート : 判断 623"/>
        <xdr:cNvSpPr/>
      </xdr:nvSpPr>
      <xdr:spPr>
        <a:xfrm>
          <a:off x="14541500" y="1333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50136</xdr:rowOff>
    </xdr:from>
    <xdr:ext cx="469744" cy="259045"/>
    <xdr:sp macro="" textlink="">
      <xdr:nvSpPr>
        <xdr:cNvPr id="625" name="テキスト ボックス 624"/>
        <xdr:cNvSpPr txBox="1"/>
      </xdr:nvSpPr>
      <xdr:spPr>
        <a:xfrm>
          <a:off x="14357427" y="1342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2,876</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168824</xdr:rowOff>
    </xdr:from>
    <xdr:to>
      <xdr:col>19</xdr:col>
      <xdr:colOff>644525</xdr:colOff>
      <xdr:row>73</xdr:row>
      <xdr:rowOff>113502</xdr:rowOff>
    </xdr:to>
    <xdr:cxnSp macro="">
      <xdr:nvCxnSpPr>
        <xdr:cNvPr id="626" name="直線コネクタ 625"/>
        <xdr:cNvCxnSpPr/>
      </xdr:nvCxnSpPr>
      <xdr:spPr>
        <a:xfrm flipV="1">
          <a:off x="12814300" y="12341774"/>
          <a:ext cx="889000" cy="28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95163</xdr:rowOff>
    </xdr:from>
    <xdr:to>
      <xdr:col>20</xdr:col>
      <xdr:colOff>9525</xdr:colOff>
      <xdr:row>77</xdr:row>
      <xdr:rowOff>25313</xdr:rowOff>
    </xdr:to>
    <xdr:sp macro="" textlink="">
      <xdr:nvSpPr>
        <xdr:cNvPr id="627" name="フローチャート : 判断 626"/>
        <xdr:cNvSpPr/>
      </xdr:nvSpPr>
      <xdr:spPr>
        <a:xfrm>
          <a:off x="13652500" y="131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16440</xdr:rowOff>
    </xdr:from>
    <xdr:ext cx="469744" cy="259045"/>
    <xdr:sp macro="" textlink="">
      <xdr:nvSpPr>
        <xdr:cNvPr id="628" name="テキスト ボックス 627"/>
        <xdr:cNvSpPr txBox="1"/>
      </xdr:nvSpPr>
      <xdr:spPr>
        <a:xfrm>
          <a:off x="13468427" y="1321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93563</xdr:rowOff>
    </xdr:from>
    <xdr:to>
      <xdr:col>18</xdr:col>
      <xdr:colOff>492125</xdr:colOff>
      <xdr:row>78</xdr:row>
      <xdr:rowOff>23713</xdr:rowOff>
    </xdr:to>
    <xdr:sp macro="" textlink="">
      <xdr:nvSpPr>
        <xdr:cNvPr id="629" name="フローチャート : 判断 628"/>
        <xdr:cNvSpPr/>
      </xdr:nvSpPr>
      <xdr:spPr>
        <a:xfrm>
          <a:off x="12763500" y="1329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14840</xdr:rowOff>
    </xdr:from>
    <xdr:ext cx="469744" cy="259045"/>
    <xdr:sp macro="" textlink="">
      <xdr:nvSpPr>
        <xdr:cNvPr id="630" name="テキスト ボックス 629"/>
        <xdr:cNvSpPr txBox="1"/>
      </xdr:nvSpPr>
      <xdr:spPr>
        <a:xfrm>
          <a:off x="12579427" y="133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140015</xdr:rowOff>
    </xdr:from>
    <xdr:to>
      <xdr:col>23</xdr:col>
      <xdr:colOff>568325</xdr:colOff>
      <xdr:row>76</xdr:row>
      <xdr:rowOff>70165</xdr:rowOff>
    </xdr:to>
    <xdr:sp macro="" textlink="">
      <xdr:nvSpPr>
        <xdr:cNvPr id="636" name="円/楕円 635"/>
        <xdr:cNvSpPr/>
      </xdr:nvSpPr>
      <xdr:spPr>
        <a:xfrm>
          <a:off x="16268700" y="1299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54942</xdr:rowOff>
    </xdr:from>
    <xdr:ext cx="534377" cy="259045"/>
    <xdr:sp macro="" textlink="">
      <xdr:nvSpPr>
        <xdr:cNvPr id="637" name="災害復旧費該当値テキスト"/>
        <xdr:cNvSpPr txBox="1"/>
      </xdr:nvSpPr>
      <xdr:spPr>
        <a:xfrm>
          <a:off x="16370300" y="1291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10,132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160178</xdr:rowOff>
    </xdr:from>
    <xdr:to>
      <xdr:col>22</xdr:col>
      <xdr:colOff>415925</xdr:colOff>
      <xdr:row>76</xdr:row>
      <xdr:rowOff>90328</xdr:rowOff>
    </xdr:to>
    <xdr:sp macro="" textlink="">
      <xdr:nvSpPr>
        <xdr:cNvPr id="638" name="円/楕円 637"/>
        <xdr:cNvSpPr/>
      </xdr:nvSpPr>
      <xdr:spPr>
        <a:xfrm>
          <a:off x="15430500" y="1301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106855</xdr:rowOff>
    </xdr:from>
    <xdr:ext cx="469744" cy="259045"/>
    <xdr:sp macro="" textlink="">
      <xdr:nvSpPr>
        <xdr:cNvPr id="639" name="テキスト ボックス 638"/>
        <xdr:cNvSpPr txBox="1"/>
      </xdr:nvSpPr>
      <xdr:spPr>
        <a:xfrm>
          <a:off x="15246427" y="1279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9,691</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111348</xdr:rowOff>
    </xdr:from>
    <xdr:to>
      <xdr:col>21</xdr:col>
      <xdr:colOff>212725</xdr:colOff>
      <xdr:row>74</xdr:row>
      <xdr:rowOff>41498</xdr:rowOff>
    </xdr:to>
    <xdr:sp macro="" textlink="">
      <xdr:nvSpPr>
        <xdr:cNvPr id="640" name="円/楕円 639"/>
        <xdr:cNvSpPr/>
      </xdr:nvSpPr>
      <xdr:spPr>
        <a:xfrm>
          <a:off x="14541500" y="1262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58025</xdr:rowOff>
    </xdr:from>
    <xdr:ext cx="534377" cy="259045"/>
    <xdr:sp macro="" textlink="">
      <xdr:nvSpPr>
        <xdr:cNvPr id="641" name="テキスト ボックス 640"/>
        <xdr:cNvSpPr txBox="1"/>
      </xdr:nvSpPr>
      <xdr:spPr>
        <a:xfrm>
          <a:off x="14325111" y="1240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18,259</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118024</xdr:rowOff>
    </xdr:from>
    <xdr:to>
      <xdr:col>20</xdr:col>
      <xdr:colOff>9525</xdr:colOff>
      <xdr:row>72</xdr:row>
      <xdr:rowOff>48174</xdr:rowOff>
    </xdr:to>
    <xdr:sp macro="" textlink="">
      <xdr:nvSpPr>
        <xdr:cNvPr id="642" name="円/楕円 641"/>
        <xdr:cNvSpPr/>
      </xdr:nvSpPr>
      <xdr:spPr>
        <a:xfrm>
          <a:off x="13652500" y="1229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64701</xdr:rowOff>
    </xdr:from>
    <xdr:ext cx="534377" cy="259045"/>
    <xdr:sp macro="" textlink="">
      <xdr:nvSpPr>
        <xdr:cNvPr id="643" name="テキスト ボックス 642"/>
        <xdr:cNvSpPr txBox="1"/>
      </xdr:nvSpPr>
      <xdr:spPr>
        <a:xfrm>
          <a:off x="13436111" y="1206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25,613</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62702</xdr:rowOff>
    </xdr:from>
    <xdr:to>
      <xdr:col>18</xdr:col>
      <xdr:colOff>492125</xdr:colOff>
      <xdr:row>73</xdr:row>
      <xdr:rowOff>164302</xdr:rowOff>
    </xdr:to>
    <xdr:sp macro="" textlink="">
      <xdr:nvSpPr>
        <xdr:cNvPr id="644" name="円/楕円 643"/>
        <xdr:cNvSpPr/>
      </xdr:nvSpPr>
      <xdr:spPr>
        <a:xfrm>
          <a:off x="12763500" y="1257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9379</xdr:rowOff>
    </xdr:from>
    <xdr:ext cx="534377" cy="259045"/>
    <xdr:sp macro="" textlink="">
      <xdr:nvSpPr>
        <xdr:cNvPr id="645" name="テキスト ボックス 644"/>
        <xdr:cNvSpPr txBox="1"/>
      </xdr:nvSpPr>
      <xdr:spPr>
        <a:xfrm>
          <a:off x="12547111" y="1235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6" name="直線コネクタ 65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7" name="テキスト ボックス 65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8" name="直線コネクタ 65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9" name="テキスト ボックス 65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0" name="直線コネクタ 65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1" name="テキスト ボックス 66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2" name="直線コネクタ 66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3" name="テキスト ボックス 66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4" name="直線コネクタ 66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5" name="テキスト ボックス 66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6" name="直線コネクタ 66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7" name="テキスト ボックス 66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1" name="直線コネクタ 670"/>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2"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3" name="直線コネクタ 672"/>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4"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5" name="直線コネクタ 674"/>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112660</xdr:rowOff>
    </xdr:from>
    <xdr:to>
      <xdr:col>23</xdr:col>
      <xdr:colOff>517525</xdr:colOff>
      <xdr:row>95</xdr:row>
      <xdr:rowOff>113902</xdr:rowOff>
    </xdr:to>
    <xdr:cxnSp macro="">
      <xdr:nvCxnSpPr>
        <xdr:cNvPr id="676" name="直線コネクタ 675"/>
        <xdr:cNvCxnSpPr/>
      </xdr:nvCxnSpPr>
      <xdr:spPr>
        <a:xfrm flipV="1">
          <a:off x="15481300" y="16400410"/>
          <a:ext cx="8382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140952</xdr:rowOff>
    </xdr:from>
    <xdr:ext cx="534377" cy="259045"/>
    <xdr:sp macro="" textlink="">
      <xdr:nvSpPr>
        <xdr:cNvPr id="677" name="公債費平均値テキスト"/>
        <xdr:cNvSpPr txBox="1"/>
      </xdr:nvSpPr>
      <xdr:spPr>
        <a:xfrm>
          <a:off x="16370300" y="1642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78" name="フローチャート : 判断 677"/>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24305</xdr:rowOff>
    </xdr:from>
    <xdr:to>
      <xdr:col>22</xdr:col>
      <xdr:colOff>365125</xdr:colOff>
      <xdr:row>95</xdr:row>
      <xdr:rowOff>113902</xdr:rowOff>
    </xdr:to>
    <xdr:cxnSp macro="">
      <xdr:nvCxnSpPr>
        <xdr:cNvPr id="679" name="直線コネクタ 678"/>
        <xdr:cNvCxnSpPr/>
      </xdr:nvCxnSpPr>
      <xdr:spPr>
        <a:xfrm>
          <a:off x="14592300" y="16312055"/>
          <a:ext cx="889000" cy="8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48062</xdr:rowOff>
    </xdr:from>
    <xdr:to>
      <xdr:col>22</xdr:col>
      <xdr:colOff>415925</xdr:colOff>
      <xdr:row>95</xdr:row>
      <xdr:rowOff>149662</xdr:rowOff>
    </xdr:to>
    <xdr:sp macro="" textlink="">
      <xdr:nvSpPr>
        <xdr:cNvPr id="680" name="フローチャート : 判断 679"/>
        <xdr:cNvSpPr/>
      </xdr:nvSpPr>
      <xdr:spPr>
        <a:xfrm>
          <a:off x="15430500" y="1633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166189</xdr:rowOff>
    </xdr:from>
    <xdr:ext cx="534377" cy="259045"/>
    <xdr:sp macro="" textlink="">
      <xdr:nvSpPr>
        <xdr:cNvPr id="681" name="テキスト ボックス 680"/>
        <xdr:cNvSpPr txBox="1"/>
      </xdr:nvSpPr>
      <xdr:spPr>
        <a:xfrm>
          <a:off x="15214111" y="1611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42,001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24305</xdr:rowOff>
    </xdr:from>
    <xdr:to>
      <xdr:col>21</xdr:col>
      <xdr:colOff>161925</xdr:colOff>
      <xdr:row>95</xdr:row>
      <xdr:rowOff>67495</xdr:rowOff>
    </xdr:to>
    <xdr:cxnSp macro="">
      <xdr:nvCxnSpPr>
        <xdr:cNvPr id="682" name="直線コネクタ 681"/>
        <xdr:cNvCxnSpPr/>
      </xdr:nvCxnSpPr>
      <xdr:spPr>
        <a:xfrm flipV="1">
          <a:off x="13703300" y="16312055"/>
          <a:ext cx="889000" cy="4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60130</xdr:rowOff>
    </xdr:from>
    <xdr:to>
      <xdr:col>21</xdr:col>
      <xdr:colOff>212725</xdr:colOff>
      <xdr:row>95</xdr:row>
      <xdr:rowOff>161730</xdr:rowOff>
    </xdr:to>
    <xdr:sp macro="" textlink="">
      <xdr:nvSpPr>
        <xdr:cNvPr id="683" name="フローチャート : 判断 682"/>
        <xdr:cNvSpPr/>
      </xdr:nvSpPr>
      <xdr:spPr>
        <a:xfrm>
          <a:off x="14541500" y="1634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152857</xdr:rowOff>
    </xdr:from>
    <xdr:ext cx="534377" cy="259045"/>
    <xdr:sp macro="" textlink="">
      <xdr:nvSpPr>
        <xdr:cNvPr id="684" name="テキスト ボックス 683"/>
        <xdr:cNvSpPr txBox="1"/>
      </xdr:nvSpPr>
      <xdr:spPr>
        <a:xfrm>
          <a:off x="14325111" y="1644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38970</xdr:rowOff>
    </xdr:from>
    <xdr:to>
      <xdr:col>19</xdr:col>
      <xdr:colOff>644525</xdr:colOff>
      <xdr:row>95</xdr:row>
      <xdr:rowOff>67495</xdr:rowOff>
    </xdr:to>
    <xdr:cxnSp macro="">
      <xdr:nvCxnSpPr>
        <xdr:cNvPr id="685" name="直線コネクタ 684"/>
        <xdr:cNvCxnSpPr/>
      </xdr:nvCxnSpPr>
      <xdr:spPr>
        <a:xfrm>
          <a:off x="12814300" y="16326720"/>
          <a:ext cx="889000" cy="2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22492</xdr:rowOff>
    </xdr:from>
    <xdr:to>
      <xdr:col>20</xdr:col>
      <xdr:colOff>9525</xdr:colOff>
      <xdr:row>95</xdr:row>
      <xdr:rowOff>124092</xdr:rowOff>
    </xdr:to>
    <xdr:sp macro="" textlink="">
      <xdr:nvSpPr>
        <xdr:cNvPr id="686" name="フローチャート : 判断 685"/>
        <xdr:cNvSpPr/>
      </xdr:nvSpPr>
      <xdr:spPr>
        <a:xfrm>
          <a:off x="13652500" y="16310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115219</xdr:rowOff>
    </xdr:from>
    <xdr:ext cx="534377" cy="259045"/>
    <xdr:sp macro="" textlink="">
      <xdr:nvSpPr>
        <xdr:cNvPr id="687" name="テキスト ボックス 686"/>
        <xdr:cNvSpPr txBox="1"/>
      </xdr:nvSpPr>
      <xdr:spPr>
        <a:xfrm>
          <a:off x="13436111" y="164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16515</xdr:rowOff>
    </xdr:from>
    <xdr:to>
      <xdr:col>18</xdr:col>
      <xdr:colOff>492125</xdr:colOff>
      <xdr:row>95</xdr:row>
      <xdr:rowOff>118115</xdr:rowOff>
    </xdr:to>
    <xdr:sp macro="" textlink="">
      <xdr:nvSpPr>
        <xdr:cNvPr id="688" name="フローチャート : 判断 687"/>
        <xdr:cNvSpPr/>
      </xdr:nvSpPr>
      <xdr:spPr>
        <a:xfrm>
          <a:off x="12763500" y="1630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109242</xdr:rowOff>
    </xdr:from>
    <xdr:ext cx="534377" cy="259045"/>
    <xdr:sp macro="" textlink="">
      <xdr:nvSpPr>
        <xdr:cNvPr id="689" name="テキスト ボックス 688"/>
        <xdr:cNvSpPr txBox="1"/>
      </xdr:nvSpPr>
      <xdr:spPr>
        <a:xfrm>
          <a:off x="12547111" y="1639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61860</xdr:rowOff>
    </xdr:from>
    <xdr:to>
      <xdr:col>23</xdr:col>
      <xdr:colOff>568325</xdr:colOff>
      <xdr:row>95</xdr:row>
      <xdr:rowOff>163460</xdr:rowOff>
    </xdr:to>
    <xdr:sp macro="" textlink="">
      <xdr:nvSpPr>
        <xdr:cNvPr id="695" name="円/楕円 694"/>
        <xdr:cNvSpPr/>
      </xdr:nvSpPr>
      <xdr:spPr>
        <a:xfrm>
          <a:off x="16268700" y="163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84737</xdr:rowOff>
    </xdr:from>
    <xdr:ext cx="534377" cy="259045"/>
    <xdr:sp macro="" textlink="">
      <xdr:nvSpPr>
        <xdr:cNvPr id="696" name="公債費該当値テキスト"/>
        <xdr:cNvSpPr txBox="1"/>
      </xdr:nvSpPr>
      <xdr:spPr>
        <a:xfrm>
          <a:off x="16370300" y="1620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41,156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63102</xdr:rowOff>
    </xdr:from>
    <xdr:to>
      <xdr:col>22</xdr:col>
      <xdr:colOff>415925</xdr:colOff>
      <xdr:row>95</xdr:row>
      <xdr:rowOff>164702</xdr:rowOff>
    </xdr:to>
    <xdr:sp macro="" textlink="">
      <xdr:nvSpPr>
        <xdr:cNvPr id="697" name="円/楕円 696"/>
        <xdr:cNvSpPr/>
      </xdr:nvSpPr>
      <xdr:spPr>
        <a:xfrm>
          <a:off x="15430500" y="1635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155829</xdr:rowOff>
    </xdr:from>
    <xdr:ext cx="534377" cy="259045"/>
    <xdr:sp macro="" textlink="">
      <xdr:nvSpPr>
        <xdr:cNvPr id="698" name="テキスト ボックス 697"/>
        <xdr:cNvSpPr txBox="1"/>
      </xdr:nvSpPr>
      <xdr:spPr>
        <a:xfrm>
          <a:off x="15214111" y="1644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41,080</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144955</xdr:rowOff>
    </xdr:from>
    <xdr:to>
      <xdr:col>21</xdr:col>
      <xdr:colOff>212725</xdr:colOff>
      <xdr:row>95</xdr:row>
      <xdr:rowOff>75105</xdr:rowOff>
    </xdr:to>
    <xdr:sp macro="" textlink="">
      <xdr:nvSpPr>
        <xdr:cNvPr id="699" name="円/楕円 698"/>
        <xdr:cNvSpPr/>
      </xdr:nvSpPr>
      <xdr:spPr>
        <a:xfrm>
          <a:off x="14541500" y="1626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91632</xdr:rowOff>
    </xdr:from>
    <xdr:ext cx="534377" cy="259045"/>
    <xdr:sp macro="" textlink="">
      <xdr:nvSpPr>
        <xdr:cNvPr id="700" name="テキスト ボックス 699"/>
        <xdr:cNvSpPr txBox="1"/>
      </xdr:nvSpPr>
      <xdr:spPr>
        <a:xfrm>
          <a:off x="14325111" y="1603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46,567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16695</xdr:rowOff>
    </xdr:from>
    <xdr:to>
      <xdr:col>20</xdr:col>
      <xdr:colOff>9525</xdr:colOff>
      <xdr:row>95</xdr:row>
      <xdr:rowOff>118295</xdr:rowOff>
    </xdr:to>
    <xdr:sp macro="" textlink="">
      <xdr:nvSpPr>
        <xdr:cNvPr id="701" name="円/楕円 700"/>
        <xdr:cNvSpPr/>
      </xdr:nvSpPr>
      <xdr:spPr>
        <a:xfrm>
          <a:off x="13652500" y="163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134822</xdr:rowOff>
    </xdr:from>
    <xdr:ext cx="534377" cy="259045"/>
    <xdr:sp macro="" textlink="">
      <xdr:nvSpPr>
        <xdr:cNvPr id="702" name="テキスト ボックス 701"/>
        <xdr:cNvSpPr txBox="1"/>
      </xdr:nvSpPr>
      <xdr:spPr>
        <a:xfrm>
          <a:off x="13436111" y="16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159620</xdr:rowOff>
    </xdr:from>
    <xdr:to>
      <xdr:col>18</xdr:col>
      <xdr:colOff>492125</xdr:colOff>
      <xdr:row>95</xdr:row>
      <xdr:rowOff>89770</xdr:rowOff>
    </xdr:to>
    <xdr:sp macro="" textlink="">
      <xdr:nvSpPr>
        <xdr:cNvPr id="703" name="円/楕円 702"/>
        <xdr:cNvSpPr/>
      </xdr:nvSpPr>
      <xdr:spPr>
        <a:xfrm>
          <a:off x="12763500" y="162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106297</xdr:rowOff>
    </xdr:from>
    <xdr:ext cx="534377" cy="259045"/>
    <xdr:sp macro="" textlink="">
      <xdr:nvSpPr>
        <xdr:cNvPr id="704" name="テキスト ボックス 703"/>
        <xdr:cNvSpPr txBox="1"/>
      </xdr:nvSpPr>
      <xdr:spPr>
        <a:xfrm>
          <a:off x="12547111" y="1605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8" name="テキスト ボックス 71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0" name="テキスト ボックス 71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2" name="テキスト ボックス 72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4" name="テキスト ボックス 72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26" name="直線コネクタ 725"/>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27"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29"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0" name="直線コネクタ 729"/>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150673</xdr:rowOff>
    </xdr:from>
    <xdr:to>
      <xdr:col>32</xdr:col>
      <xdr:colOff>187325</xdr:colOff>
      <xdr:row>35</xdr:row>
      <xdr:rowOff>46888</xdr:rowOff>
    </xdr:to>
    <xdr:cxnSp macro="">
      <xdr:nvCxnSpPr>
        <xdr:cNvPr id="731" name="直線コネクタ 730"/>
        <xdr:cNvCxnSpPr/>
      </xdr:nvCxnSpPr>
      <xdr:spPr>
        <a:xfrm>
          <a:off x="21323300" y="5979973"/>
          <a:ext cx="8382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24807</xdr:rowOff>
    </xdr:from>
    <xdr:ext cx="313932" cy="259045"/>
    <xdr:sp macro="" textlink="">
      <xdr:nvSpPr>
        <xdr:cNvPr id="732" name="諸支出金平均値テキスト"/>
        <xdr:cNvSpPr txBox="1"/>
      </xdr:nvSpPr>
      <xdr:spPr>
        <a:xfrm>
          <a:off x="22212300" y="6539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3" name="フローチャート : 判断 732"/>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150673</xdr:rowOff>
    </xdr:from>
    <xdr:to>
      <xdr:col>31</xdr:col>
      <xdr:colOff>34925</xdr:colOff>
      <xdr:row>35</xdr:row>
      <xdr:rowOff>12141</xdr:rowOff>
    </xdr:to>
    <xdr:cxnSp macro="">
      <xdr:nvCxnSpPr>
        <xdr:cNvPr id="734" name="直線コネクタ 733"/>
        <xdr:cNvCxnSpPr/>
      </xdr:nvCxnSpPr>
      <xdr:spPr>
        <a:xfrm flipV="1">
          <a:off x="20434300" y="5979973"/>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59639</xdr:rowOff>
    </xdr:from>
    <xdr:to>
      <xdr:col>31</xdr:col>
      <xdr:colOff>85725</xdr:colOff>
      <xdr:row>37</xdr:row>
      <xdr:rowOff>161240</xdr:rowOff>
    </xdr:to>
    <xdr:sp macro="" textlink="">
      <xdr:nvSpPr>
        <xdr:cNvPr id="735" name="フローチャート : 判断 734"/>
        <xdr:cNvSpPr/>
      </xdr:nvSpPr>
      <xdr:spPr>
        <a:xfrm>
          <a:off x="21272500" y="64032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152366</xdr:rowOff>
    </xdr:from>
    <xdr:ext cx="378565" cy="259045"/>
    <xdr:sp macro="" textlink="">
      <xdr:nvSpPr>
        <xdr:cNvPr id="736" name="テキスト ボックス 735"/>
        <xdr:cNvSpPr txBox="1"/>
      </xdr:nvSpPr>
      <xdr:spPr>
        <a:xfrm>
          <a:off x="21134017" y="649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126441</xdr:rowOff>
    </xdr:from>
    <xdr:to>
      <xdr:col>29</xdr:col>
      <xdr:colOff>517525</xdr:colOff>
      <xdr:row>35</xdr:row>
      <xdr:rowOff>12141</xdr:rowOff>
    </xdr:to>
    <xdr:cxnSp macro="">
      <xdr:nvCxnSpPr>
        <xdr:cNvPr id="737" name="直線コネクタ 736"/>
        <xdr:cNvCxnSpPr/>
      </xdr:nvCxnSpPr>
      <xdr:spPr>
        <a:xfrm>
          <a:off x="19545300" y="595574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77470</xdr:rowOff>
    </xdr:from>
    <xdr:to>
      <xdr:col>29</xdr:col>
      <xdr:colOff>568325</xdr:colOff>
      <xdr:row>37</xdr:row>
      <xdr:rowOff>7620</xdr:rowOff>
    </xdr:to>
    <xdr:sp macro="" textlink="">
      <xdr:nvSpPr>
        <xdr:cNvPr id="738" name="フローチャート : 判断 737"/>
        <xdr:cNvSpPr/>
      </xdr:nvSpPr>
      <xdr:spPr>
        <a:xfrm>
          <a:off x="20383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170197</xdr:rowOff>
    </xdr:from>
    <xdr:ext cx="378565" cy="259045"/>
    <xdr:sp macro="" textlink="">
      <xdr:nvSpPr>
        <xdr:cNvPr id="739" name="テキスト ボックス 738"/>
        <xdr:cNvSpPr txBox="1"/>
      </xdr:nvSpPr>
      <xdr:spPr>
        <a:xfrm>
          <a:off x="20245017" y="6342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126441</xdr:rowOff>
    </xdr:from>
    <xdr:to>
      <xdr:col>28</xdr:col>
      <xdr:colOff>314325</xdr:colOff>
      <xdr:row>35</xdr:row>
      <xdr:rowOff>27686</xdr:rowOff>
    </xdr:to>
    <xdr:cxnSp macro="">
      <xdr:nvCxnSpPr>
        <xdr:cNvPr id="740" name="直線コネクタ 739"/>
        <xdr:cNvCxnSpPr/>
      </xdr:nvCxnSpPr>
      <xdr:spPr>
        <a:xfrm flipV="1">
          <a:off x="18656300" y="5955741"/>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138735</xdr:rowOff>
    </xdr:from>
    <xdr:to>
      <xdr:col>28</xdr:col>
      <xdr:colOff>365125</xdr:colOff>
      <xdr:row>31</xdr:row>
      <xdr:rowOff>68885</xdr:rowOff>
    </xdr:to>
    <xdr:sp macro="" textlink="">
      <xdr:nvSpPr>
        <xdr:cNvPr id="741" name="フローチャート : 判断 740"/>
        <xdr:cNvSpPr/>
      </xdr:nvSpPr>
      <xdr:spPr>
        <a:xfrm>
          <a:off x="19494500" y="528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29</xdr:row>
      <xdr:rowOff>85412</xdr:rowOff>
    </xdr:from>
    <xdr:ext cx="469744" cy="259045"/>
    <xdr:sp macro="" textlink="">
      <xdr:nvSpPr>
        <xdr:cNvPr id="742" name="テキスト ボックス 741"/>
        <xdr:cNvSpPr txBox="1"/>
      </xdr:nvSpPr>
      <xdr:spPr>
        <a:xfrm>
          <a:off x="19310427" y="505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27</xdr:col>
      <xdr:colOff>60325</xdr:colOff>
      <xdr:row>33</xdr:row>
      <xdr:rowOff>91643</xdr:rowOff>
    </xdr:from>
    <xdr:to>
      <xdr:col>27</xdr:col>
      <xdr:colOff>161925</xdr:colOff>
      <xdr:row>34</xdr:row>
      <xdr:rowOff>21793</xdr:rowOff>
    </xdr:to>
    <xdr:sp macro="" textlink="">
      <xdr:nvSpPr>
        <xdr:cNvPr id="743" name="フローチャート : 判断 742"/>
        <xdr:cNvSpPr/>
      </xdr:nvSpPr>
      <xdr:spPr>
        <a:xfrm>
          <a:off x="18605500" y="574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38320</xdr:rowOff>
    </xdr:from>
    <xdr:ext cx="469744" cy="259045"/>
    <xdr:sp macro="" textlink="">
      <xdr:nvSpPr>
        <xdr:cNvPr id="744" name="テキスト ボックス 743"/>
        <xdr:cNvSpPr txBox="1"/>
      </xdr:nvSpPr>
      <xdr:spPr>
        <a:xfrm>
          <a:off x="18421427" y="552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167538</xdr:rowOff>
    </xdr:from>
    <xdr:to>
      <xdr:col>32</xdr:col>
      <xdr:colOff>238125</xdr:colOff>
      <xdr:row>35</xdr:row>
      <xdr:rowOff>97688</xdr:rowOff>
    </xdr:to>
    <xdr:sp macro="" textlink="">
      <xdr:nvSpPr>
        <xdr:cNvPr id="750" name="円/楕円 749"/>
        <xdr:cNvSpPr/>
      </xdr:nvSpPr>
      <xdr:spPr>
        <a:xfrm>
          <a:off x="22110700" y="599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18965</xdr:rowOff>
    </xdr:from>
    <xdr:ext cx="469744" cy="259045"/>
    <xdr:sp macro="" textlink="">
      <xdr:nvSpPr>
        <xdr:cNvPr id="751" name="諸支出金該当値テキスト"/>
        <xdr:cNvSpPr txBox="1"/>
      </xdr:nvSpPr>
      <xdr:spPr>
        <a:xfrm>
          <a:off x="22212300" y="584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1,328</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99873</xdr:rowOff>
    </xdr:from>
    <xdr:to>
      <xdr:col>31</xdr:col>
      <xdr:colOff>85725</xdr:colOff>
      <xdr:row>35</xdr:row>
      <xdr:rowOff>30023</xdr:rowOff>
    </xdr:to>
    <xdr:sp macro="" textlink="">
      <xdr:nvSpPr>
        <xdr:cNvPr id="752" name="円/楕円 751"/>
        <xdr:cNvSpPr/>
      </xdr:nvSpPr>
      <xdr:spPr>
        <a:xfrm>
          <a:off x="21272500" y="592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46550</xdr:rowOff>
    </xdr:from>
    <xdr:ext cx="469744" cy="259045"/>
    <xdr:sp macro="" textlink="">
      <xdr:nvSpPr>
        <xdr:cNvPr id="753" name="テキスト ボックス 752"/>
        <xdr:cNvSpPr txBox="1"/>
      </xdr:nvSpPr>
      <xdr:spPr>
        <a:xfrm>
          <a:off x="21088427" y="570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132791</xdr:rowOff>
    </xdr:from>
    <xdr:to>
      <xdr:col>29</xdr:col>
      <xdr:colOff>568325</xdr:colOff>
      <xdr:row>35</xdr:row>
      <xdr:rowOff>62941</xdr:rowOff>
    </xdr:to>
    <xdr:sp macro="" textlink="">
      <xdr:nvSpPr>
        <xdr:cNvPr id="754" name="円/楕円 753"/>
        <xdr:cNvSpPr/>
      </xdr:nvSpPr>
      <xdr:spPr>
        <a:xfrm>
          <a:off x="20383500" y="596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79468</xdr:rowOff>
    </xdr:from>
    <xdr:ext cx="469744" cy="259045"/>
    <xdr:sp macro="" textlink="">
      <xdr:nvSpPr>
        <xdr:cNvPr id="755" name="テキスト ボックス 754"/>
        <xdr:cNvSpPr txBox="1"/>
      </xdr:nvSpPr>
      <xdr:spPr>
        <a:xfrm>
          <a:off x="20199427" y="573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75641</xdr:rowOff>
    </xdr:from>
    <xdr:to>
      <xdr:col>28</xdr:col>
      <xdr:colOff>365125</xdr:colOff>
      <xdr:row>35</xdr:row>
      <xdr:rowOff>5791</xdr:rowOff>
    </xdr:to>
    <xdr:sp macro="" textlink="">
      <xdr:nvSpPr>
        <xdr:cNvPr id="756" name="円/楕円 755"/>
        <xdr:cNvSpPr/>
      </xdr:nvSpPr>
      <xdr:spPr>
        <a:xfrm>
          <a:off x="19494500" y="590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168368</xdr:rowOff>
    </xdr:from>
    <xdr:ext cx="469744" cy="259045"/>
    <xdr:sp macro="" textlink="">
      <xdr:nvSpPr>
        <xdr:cNvPr id="757" name="テキスト ボックス 756"/>
        <xdr:cNvSpPr txBox="1"/>
      </xdr:nvSpPr>
      <xdr:spPr>
        <a:xfrm>
          <a:off x="19310427" y="599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148336</xdr:rowOff>
    </xdr:from>
    <xdr:to>
      <xdr:col>27</xdr:col>
      <xdr:colOff>161925</xdr:colOff>
      <xdr:row>35</xdr:row>
      <xdr:rowOff>78486</xdr:rowOff>
    </xdr:to>
    <xdr:sp macro="" textlink="">
      <xdr:nvSpPr>
        <xdr:cNvPr id="758" name="円/楕円 757"/>
        <xdr:cNvSpPr/>
      </xdr:nvSpPr>
      <xdr:spPr>
        <a:xfrm>
          <a:off x="186055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69613</xdr:rowOff>
    </xdr:from>
    <xdr:ext cx="469744" cy="259045"/>
    <xdr:sp macro="" textlink="">
      <xdr:nvSpPr>
        <xdr:cNvPr id="759" name="テキスト ボックス 758"/>
        <xdr:cNvSpPr txBox="1"/>
      </xdr:nvSpPr>
      <xdr:spPr>
        <a:xfrm>
          <a:off x="18421427"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1" name="テキスト ボックス 77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3" name="テキスト ボックス 77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5" name="直線コネクタ 77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0" name="直線コネクタ 77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2" name="フローチャート : 判断 78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3" name="直線コネクタ 78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4" name="フローチャート : 判断 78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5" name="テキスト ボックス 78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6" name="直線コネクタ 78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7" name="フローチャート : 判断 78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8" name="テキスト ボックス 78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9" name="直線コネクタ 78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0" name="フローチャート : 判断 78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1" name="テキスト ボックス 79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2" name="フローチャート : 判断 79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3" name="テキスト ボックス 79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円/楕円 79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1" name="円/楕円 80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2" name="テキスト ボックス 80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3" name="円/楕円 80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4" name="テキスト ボックス 80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5" name="円/楕円 80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6" name="テキスト ボックス 80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円/楕円 80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8" name="テキスト ボックス 80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9" name="正方形/長方形 8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0" name="正方形/長方形 8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1" name="テキスト ボックス 8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東日本大震災復興交付金基金や復興基金交付金などの各種基金への積立により各年度において大きく増減している。民生費は災害義援金や津波被災住宅再建支援事業の減に伴い減少傾向で推移しており、通常ベースの決算額へ段階的に近づいている。労働費は重点分野雇用創造事業の計上により類団内で最も高い額となっている。農林水産業費では新魚市場整備に係る高度衛生管理型荷さばき所整備事業や、浦戸諸島の各島における漁業集落防災機能強化事業などの復興事業により類団平均、県内平均を大幅に上回っている。土木費についても、災害公営住宅整備事業や震災復興市街地再開発事業などの復興事業により類団平均、県内平均を上回っている。災害復旧費では東日本大震災からの各種復旧事業により、県内平均を下回るものの類団平均では大きく上回っている。</a:t>
          </a:r>
          <a:endParaRPr kumimoji="1" lang="en-US" altLang="ja-JP" sz="1300">
            <a:latin typeface="ＭＳ Ｐゴシック"/>
          </a:endParaRPr>
        </a:p>
        <a:p>
          <a:r>
            <a:rPr kumimoji="1" lang="ja-JP" altLang="en-US" sz="1300">
              <a:latin typeface="ＭＳ Ｐゴシック"/>
            </a:rPr>
            <a:t>　一方、教育費では震災以降、美術館整備事業や小学校大規模改造事業などに取り組んではいるものの、各年度とも類団平均を下回っており、</a:t>
          </a:r>
          <a:r>
            <a:rPr kumimoji="1" lang="en-US" altLang="ja-JP" sz="1300">
              <a:latin typeface="ＭＳ Ｐゴシック"/>
            </a:rPr>
            <a:t>H27</a:t>
          </a:r>
          <a:r>
            <a:rPr kumimoji="1" lang="ja-JP" altLang="en-US" sz="1300">
              <a:latin typeface="ＭＳ Ｐゴシック"/>
            </a:rPr>
            <a:t>においては類団内で最も低い額となっている。</a:t>
          </a:r>
          <a:endParaRPr kumimoji="1" lang="en-US" altLang="ja-JP" sz="1300">
            <a:latin typeface="ＭＳ Ｐゴシック"/>
          </a:endParaRPr>
        </a:p>
        <a:p>
          <a:r>
            <a:rPr kumimoji="1" lang="ja-JP" altLang="en-US" sz="1300">
              <a:latin typeface="ＭＳ Ｐゴシック"/>
            </a:rPr>
            <a:t>　今後は、最少の経費で最大の効果をあげるという原則を損なうことなく、効果的な事業への移行、限りある財源の重点配分の徹底に努めていく。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年度の実質収支額の標準財政規模比は、前年度比</a:t>
          </a:r>
          <a:r>
            <a:rPr kumimoji="1" lang="en-US" altLang="ja-JP" sz="1400">
              <a:latin typeface="ＭＳ ゴシック" pitchFamily="49" charset="-128"/>
              <a:ea typeface="ＭＳ ゴシック" pitchFamily="49" charset="-128"/>
            </a:rPr>
            <a:t>5.3</a:t>
          </a:r>
          <a:r>
            <a:rPr kumimoji="1" lang="ja-JP" altLang="en-US" sz="1400">
              <a:latin typeface="ＭＳ ゴシック" pitchFamily="49" charset="-128"/>
              <a:ea typeface="ＭＳ ゴシック" pitchFamily="49" charset="-128"/>
            </a:rPr>
            <a:t>ポイントの増加となった。これは、現年、明許繰越事業の決算にて不用額が発生したことに伴い、震災復興特別交付税など翌年度清算が必要な財源が黒字額として生じたことが主な要因である。</a:t>
          </a:r>
        </a:p>
        <a:p>
          <a:r>
            <a:rPr kumimoji="1" lang="ja-JP" altLang="en-US" sz="1400">
              <a:latin typeface="ＭＳ ゴシック" pitchFamily="49" charset="-128"/>
              <a:ea typeface="ＭＳ ゴシック" pitchFamily="49" charset="-128"/>
            </a:rPr>
            <a:t>　財政調整基金残高は前年度より</a:t>
          </a:r>
          <a:r>
            <a:rPr kumimoji="1" lang="en-US" altLang="ja-JP" sz="1400">
              <a:latin typeface="ＭＳ ゴシック" pitchFamily="49" charset="-128"/>
              <a:ea typeface="ＭＳ ゴシック" pitchFamily="49" charset="-128"/>
            </a:rPr>
            <a:t>5.64</a:t>
          </a:r>
          <a:r>
            <a:rPr kumimoji="1" lang="ja-JP" altLang="en-US" sz="1400">
              <a:latin typeface="ＭＳ ゴシック" pitchFamily="49" charset="-128"/>
              <a:ea typeface="ＭＳ ゴシック" pitchFamily="49" charset="-128"/>
            </a:rPr>
            <a:t>ポイント増加している。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年度で、長年にわたり抱えてきた不良債務が解消され、塩竈市立病院事業会計も黒字会計となり、平成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年度も引き続き全会計で黒字となっている。</a:t>
          </a:r>
        </a:p>
        <a:p>
          <a:r>
            <a:rPr kumimoji="1" lang="ja-JP" altLang="en-US" sz="1400">
              <a:latin typeface="ＭＳ ゴシック" pitchFamily="49" charset="-128"/>
              <a:ea typeface="ＭＳ ゴシック" pitchFamily="49" charset="-128"/>
            </a:rPr>
            <a:t>　しかしながら、まだ安定した経営状況にあるとは言えず、今後も「新改革プラン」に基づき経営健全化に努める。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46164406</v>
      </c>
      <c r="BO4" s="409"/>
      <c r="BP4" s="409"/>
      <c r="BQ4" s="409"/>
      <c r="BR4" s="409"/>
      <c r="BS4" s="409"/>
      <c r="BT4" s="409"/>
      <c r="BU4" s="410"/>
      <c r="BV4" s="408">
        <v>53670143</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17.600000000000001</v>
      </c>
      <c r="CU4" s="586"/>
      <c r="CV4" s="586"/>
      <c r="CW4" s="586"/>
      <c r="CX4" s="586"/>
      <c r="CY4" s="586"/>
      <c r="CZ4" s="586"/>
      <c r="DA4" s="587"/>
      <c r="DB4" s="585">
        <v>12.2</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41681202</v>
      </c>
      <c r="BO5" s="414"/>
      <c r="BP5" s="414"/>
      <c r="BQ5" s="414"/>
      <c r="BR5" s="414"/>
      <c r="BS5" s="414"/>
      <c r="BT5" s="414"/>
      <c r="BU5" s="415"/>
      <c r="BV5" s="413">
        <v>45512232</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98</v>
      </c>
      <c r="CU5" s="384"/>
      <c r="CV5" s="384"/>
      <c r="CW5" s="384"/>
      <c r="CX5" s="384"/>
      <c r="CY5" s="384"/>
      <c r="CZ5" s="384"/>
      <c r="DA5" s="385"/>
      <c r="DB5" s="383">
        <v>99.8</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4483204</v>
      </c>
      <c r="BO6" s="414"/>
      <c r="BP6" s="414"/>
      <c r="BQ6" s="414"/>
      <c r="BR6" s="414"/>
      <c r="BS6" s="414"/>
      <c r="BT6" s="414"/>
      <c r="BU6" s="415"/>
      <c r="BV6" s="413">
        <v>8157911</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105</v>
      </c>
      <c r="CU6" s="560"/>
      <c r="CV6" s="560"/>
      <c r="CW6" s="560"/>
      <c r="CX6" s="560"/>
      <c r="CY6" s="560"/>
      <c r="CZ6" s="560"/>
      <c r="DA6" s="561"/>
      <c r="DB6" s="559">
        <v>107.7</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2352839</v>
      </c>
      <c r="BO7" s="414"/>
      <c r="BP7" s="414"/>
      <c r="BQ7" s="414"/>
      <c r="BR7" s="414"/>
      <c r="BS7" s="414"/>
      <c r="BT7" s="414"/>
      <c r="BU7" s="415"/>
      <c r="BV7" s="413">
        <v>6679261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12138752</v>
      </c>
      <c r="CU7" s="414"/>
      <c r="CV7" s="414"/>
      <c r="CW7" s="414"/>
      <c r="CX7" s="414"/>
      <c r="CY7" s="414"/>
      <c r="CZ7" s="414"/>
      <c r="DA7" s="415"/>
      <c r="DB7" s="413">
        <v>12073019</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2130365</v>
      </c>
      <c r="BO8" s="414"/>
      <c r="BP8" s="414"/>
      <c r="BQ8" s="414"/>
      <c r="BR8" s="414"/>
      <c r="BS8" s="414"/>
      <c r="BT8" s="414"/>
      <c r="BU8" s="415"/>
      <c r="BV8" s="413">
        <v>1478650</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0.49</v>
      </c>
      <c r="CU8" s="523"/>
      <c r="CV8" s="523"/>
      <c r="CW8" s="523"/>
      <c r="CX8" s="523"/>
      <c r="CY8" s="523"/>
      <c r="CZ8" s="523"/>
      <c r="DA8" s="524"/>
      <c r="DB8" s="522">
        <v>0.47</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54187</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651715</v>
      </c>
      <c r="BO9" s="414"/>
      <c r="BP9" s="414"/>
      <c r="BQ9" s="414"/>
      <c r="BR9" s="414"/>
      <c r="BS9" s="414"/>
      <c r="BT9" s="414"/>
      <c r="BU9" s="415"/>
      <c r="BV9" s="413">
        <v>69692</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9.6999999999999993</v>
      </c>
      <c r="CU9" s="384"/>
      <c r="CV9" s="384"/>
      <c r="CW9" s="384"/>
      <c r="CX9" s="384"/>
      <c r="CY9" s="384"/>
      <c r="CZ9" s="384"/>
      <c r="DA9" s="385"/>
      <c r="DB9" s="383">
        <v>9.4</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56490</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698</v>
      </c>
      <c r="BO10" s="414"/>
      <c r="BP10" s="414"/>
      <c r="BQ10" s="414"/>
      <c r="BR10" s="414"/>
      <c r="BS10" s="414"/>
      <c r="BT10" s="414"/>
      <c r="BU10" s="415"/>
      <c r="BV10" s="413">
        <v>769</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x14ac:dyDescent="0.15">
      <c r="A12" s="138"/>
      <c r="B12" s="525" t="s">
        <v>109</v>
      </c>
      <c r="C12" s="526"/>
      <c r="D12" s="526"/>
      <c r="E12" s="526"/>
      <c r="F12" s="526"/>
      <c r="G12" s="526"/>
      <c r="H12" s="526"/>
      <c r="I12" s="526"/>
      <c r="J12" s="526"/>
      <c r="K12" s="527"/>
      <c r="L12" s="534" t="s">
        <v>110</v>
      </c>
      <c r="M12" s="535"/>
      <c r="N12" s="535"/>
      <c r="O12" s="535"/>
      <c r="P12" s="535"/>
      <c r="Q12" s="536"/>
      <c r="R12" s="537">
        <v>55506</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v>49510</v>
      </c>
      <c r="BO12" s="414"/>
      <c r="BP12" s="414"/>
      <c r="BQ12" s="414"/>
      <c r="BR12" s="414"/>
      <c r="BS12" s="414"/>
      <c r="BT12" s="414"/>
      <c r="BU12" s="415"/>
      <c r="BV12" s="413">
        <v>645113</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118</v>
      </c>
      <c r="N13" s="512"/>
      <c r="O13" s="512"/>
      <c r="P13" s="512"/>
      <c r="Q13" s="513"/>
      <c r="R13" s="514">
        <v>55131</v>
      </c>
      <c r="S13" s="515"/>
      <c r="T13" s="515"/>
      <c r="U13" s="515"/>
      <c r="V13" s="516"/>
      <c r="W13" s="502" t="s">
        <v>119</v>
      </c>
      <c r="X13" s="426"/>
      <c r="Y13" s="426"/>
      <c r="Z13" s="426"/>
      <c r="AA13" s="426"/>
      <c r="AB13" s="427"/>
      <c r="AC13" s="389">
        <v>251</v>
      </c>
      <c r="AD13" s="390"/>
      <c r="AE13" s="390"/>
      <c r="AF13" s="390"/>
      <c r="AG13" s="391"/>
      <c r="AH13" s="389">
        <v>376</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602903</v>
      </c>
      <c r="BO13" s="414"/>
      <c r="BP13" s="414"/>
      <c r="BQ13" s="414"/>
      <c r="BR13" s="414"/>
      <c r="BS13" s="414"/>
      <c r="BT13" s="414"/>
      <c r="BU13" s="415"/>
      <c r="BV13" s="413">
        <v>-574652</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11</v>
      </c>
      <c r="CU13" s="384"/>
      <c r="CV13" s="384"/>
      <c r="CW13" s="384"/>
      <c r="CX13" s="384"/>
      <c r="CY13" s="384"/>
      <c r="CZ13" s="384"/>
      <c r="DA13" s="385"/>
      <c r="DB13" s="383">
        <v>11.5</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56002</v>
      </c>
      <c r="S14" s="515"/>
      <c r="T14" s="515"/>
      <c r="U14" s="515"/>
      <c r="V14" s="516"/>
      <c r="W14" s="517"/>
      <c r="X14" s="429"/>
      <c r="Y14" s="429"/>
      <c r="Z14" s="429"/>
      <c r="AA14" s="429"/>
      <c r="AB14" s="430"/>
      <c r="AC14" s="507">
        <v>1</v>
      </c>
      <c r="AD14" s="508"/>
      <c r="AE14" s="508"/>
      <c r="AF14" s="508"/>
      <c r="AG14" s="509"/>
      <c r="AH14" s="507">
        <v>1.4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18.399999999999999</v>
      </c>
      <c r="CU14" s="486"/>
      <c r="CV14" s="486"/>
      <c r="CW14" s="486"/>
      <c r="CX14" s="486"/>
      <c r="CY14" s="486"/>
      <c r="CZ14" s="486"/>
      <c r="DA14" s="487"/>
      <c r="DB14" s="518">
        <v>42.9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118</v>
      </c>
      <c r="N15" s="512"/>
      <c r="O15" s="512"/>
      <c r="P15" s="512"/>
      <c r="Q15" s="513"/>
      <c r="R15" s="514">
        <v>55626</v>
      </c>
      <c r="S15" s="515"/>
      <c r="T15" s="515"/>
      <c r="U15" s="515"/>
      <c r="V15" s="516"/>
      <c r="W15" s="502" t="s">
        <v>126</v>
      </c>
      <c r="X15" s="426"/>
      <c r="Y15" s="426"/>
      <c r="Z15" s="426"/>
      <c r="AA15" s="426"/>
      <c r="AB15" s="427"/>
      <c r="AC15" s="389">
        <v>5887</v>
      </c>
      <c r="AD15" s="390"/>
      <c r="AE15" s="390"/>
      <c r="AF15" s="390"/>
      <c r="AG15" s="391"/>
      <c r="AH15" s="389">
        <v>7140</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5117875</v>
      </c>
      <c r="BO15" s="409"/>
      <c r="BP15" s="409"/>
      <c r="BQ15" s="409"/>
      <c r="BR15" s="409"/>
      <c r="BS15" s="409"/>
      <c r="BT15" s="409"/>
      <c r="BU15" s="410"/>
      <c r="BV15" s="408">
        <v>4863649</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23.8</v>
      </c>
      <c r="AD16" s="508"/>
      <c r="AE16" s="508"/>
      <c r="AF16" s="508"/>
      <c r="AG16" s="509"/>
      <c r="AH16" s="507">
        <v>25.9</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10000159</v>
      </c>
      <c r="BO16" s="414"/>
      <c r="BP16" s="414"/>
      <c r="BQ16" s="414"/>
      <c r="BR16" s="414"/>
      <c r="BS16" s="414"/>
      <c r="BT16" s="414"/>
      <c r="BU16" s="415"/>
      <c r="BV16" s="413">
        <v>9784184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18576</v>
      </c>
      <c r="AD17" s="390"/>
      <c r="AE17" s="390"/>
      <c r="AF17" s="390"/>
      <c r="AG17" s="391"/>
      <c r="AH17" s="389">
        <v>19722</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6485832</v>
      </c>
      <c r="BO17" s="414"/>
      <c r="BP17" s="414"/>
      <c r="BQ17" s="414"/>
      <c r="BR17" s="414"/>
      <c r="BS17" s="414"/>
      <c r="BT17" s="414"/>
      <c r="BU17" s="415"/>
      <c r="BV17" s="413">
        <v>6308265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135</v>
      </c>
      <c r="C18" s="476"/>
      <c r="D18" s="476"/>
      <c r="E18" s="477"/>
      <c r="F18" s="477"/>
      <c r="G18" s="477"/>
      <c r="H18" s="477"/>
      <c r="I18" s="477"/>
      <c r="J18" s="477"/>
      <c r="K18" s="477"/>
      <c r="L18" s="478">
        <v>17.37</v>
      </c>
      <c r="M18" s="478"/>
      <c r="N18" s="478"/>
      <c r="O18" s="478"/>
      <c r="P18" s="478"/>
      <c r="Q18" s="478"/>
      <c r="R18" s="479"/>
      <c r="S18" s="479"/>
      <c r="T18" s="479"/>
      <c r="U18" s="479"/>
      <c r="V18" s="480"/>
      <c r="W18" s="494"/>
      <c r="X18" s="495"/>
      <c r="Y18" s="495"/>
      <c r="Z18" s="495"/>
      <c r="AA18" s="495"/>
      <c r="AB18" s="503"/>
      <c r="AC18" s="377">
        <v>75.2</v>
      </c>
      <c r="AD18" s="378"/>
      <c r="AE18" s="378"/>
      <c r="AF18" s="378"/>
      <c r="AG18" s="481"/>
      <c r="AH18" s="377">
        <v>71.7</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11685039</v>
      </c>
      <c r="BO18" s="414"/>
      <c r="BP18" s="414"/>
      <c r="BQ18" s="414"/>
      <c r="BR18" s="414"/>
      <c r="BS18" s="414"/>
      <c r="BT18" s="414"/>
      <c r="BU18" s="415"/>
      <c r="BV18" s="413">
        <v>11522635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137</v>
      </c>
      <c r="C19" s="476"/>
      <c r="D19" s="476"/>
      <c r="E19" s="477"/>
      <c r="F19" s="477"/>
      <c r="G19" s="477"/>
      <c r="H19" s="477"/>
      <c r="I19" s="477"/>
      <c r="J19" s="477"/>
      <c r="K19" s="477"/>
      <c r="L19" s="483">
        <v>3120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22484736</v>
      </c>
      <c r="BO19" s="414"/>
      <c r="BP19" s="414"/>
      <c r="BQ19" s="414"/>
      <c r="BR19" s="414"/>
      <c r="BS19" s="414"/>
      <c r="BT19" s="414"/>
      <c r="BU19" s="415"/>
      <c r="BV19" s="413">
        <v>23342547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139</v>
      </c>
      <c r="C20" s="476"/>
      <c r="D20" s="476"/>
      <c r="E20" s="477"/>
      <c r="F20" s="477"/>
      <c r="G20" s="477"/>
      <c r="H20" s="477"/>
      <c r="I20" s="477"/>
      <c r="J20" s="477"/>
      <c r="K20" s="477"/>
      <c r="L20" s="483">
        <v>20519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20645302</v>
      </c>
      <c r="BO23" s="414"/>
      <c r="BP23" s="414"/>
      <c r="BQ23" s="414"/>
      <c r="BR23" s="414"/>
      <c r="BS23" s="414"/>
      <c r="BT23" s="414"/>
      <c r="BU23" s="415"/>
      <c r="BV23" s="413">
        <v>21609976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148</v>
      </c>
      <c r="F24" s="387"/>
      <c r="G24" s="387"/>
      <c r="H24" s="387"/>
      <c r="I24" s="387"/>
      <c r="J24" s="387"/>
      <c r="K24" s="388"/>
      <c r="L24" s="389">
        <v>1</v>
      </c>
      <c r="M24" s="390"/>
      <c r="N24" s="390"/>
      <c r="O24" s="390"/>
      <c r="P24" s="391"/>
      <c r="Q24" s="389">
        <v>9890</v>
      </c>
      <c r="R24" s="390"/>
      <c r="S24" s="390"/>
      <c r="T24" s="390"/>
      <c r="U24" s="390"/>
      <c r="V24" s="391"/>
      <c r="W24" s="455"/>
      <c r="X24" s="446"/>
      <c r="Y24" s="447"/>
      <c r="Z24" s="386" t="s">
        <v>149</v>
      </c>
      <c r="AA24" s="387"/>
      <c r="AB24" s="387"/>
      <c r="AC24" s="387"/>
      <c r="AD24" s="387"/>
      <c r="AE24" s="387"/>
      <c r="AF24" s="387"/>
      <c r="AG24" s="388"/>
      <c r="AH24" s="389">
        <v>381</v>
      </c>
      <c r="AI24" s="390"/>
      <c r="AJ24" s="390"/>
      <c r="AK24" s="390"/>
      <c r="AL24" s="391"/>
      <c r="AM24" s="389">
        <v>1128141</v>
      </c>
      <c r="AN24" s="390"/>
      <c r="AO24" s="390"/>
      <c r="AP24" s="390"/>
      <c r="AQ24" s="390"/>
      <c r="AR24" s="391"/>
      <c r="AS24" s="389">
        <v>2961</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13227532</v>
      </c>
      <c r="BO24" s="414"/>
      <c r="BP24" s="414"/>
      <c r="BQ24" s="414"/>
      <c r="BR24" s="414"/>
      <c r="BS24" s="414"/>
      <c r="BT24" s="414"/>
      <c r="BU24" s="415"/>
      <c r="BV24" s="413">
        <v>13470677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151</v>
      </c>
      <c r="F25" s="387"/>
      <c r="G25" s="387"/>
      <c r="H25" s="387"/>
      <c r="I25" s="387"/>
      <c r="J25" s="387"/>
      <c r="K25" s="388"/>
      <c r="L25" s="389">
        <v>1</v>
      </c>
      <c r="M25" s="390"/>
      <c r="N25" s="390"/>
      <c r="O25" s="390"/>
      <c r="P25" s="391"/>
      <c r="Q25" s="389">
        <v>8050</v>
      </c>
      <c r="R25" s="390"/>
      <c r="S25" s="390"/>
      <c r="T25" s="390"/>
      <c r="U25" s="390"/>
      <c r="V25" s="391"/>
      <c r="W25" s="455"/>
      <c r="X25" s="446"/>
      <c r="Y25" s="447"/>
      <c r="Z25" s="386" t="s">
        <v>152</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14510127</v>
      </c>
      <c r="BO25" s="409"/>
      <c r="BP25" s="409"/>
      <c r="BQ25" s="409"/>
      <c r="BR25" s="409"/>
      <c r="BS25" s="409"/>
      <c r="BT25" s="409"/>
      <c r="BU25" s="410"/>
      <c r="BV25" s="408">
        <v>22770265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154</v>
      </c>
      <c r="F26" s="387"/>
      <c r="G26" s="387"/>
      <c r="H26" s="387"/>
      <c r="I26" s="387"/>
      <c r="J26" s="387"/>
      <c r="K26" s="388"/>
      <c r="L26" s="389">
        <v>1</v>
      </c>
      <c r="M26" s="390"/>
      <c r="N26" s="390"/>
      <c r="O26" s="390"/>
      <c r="P26" s="391"/>
      <c r="Q26" s="389">
        <v>6820</v>
      </c>
      <c r="R26" s="390"/>
      <c r="S26" s="390"/>
      <c r="T26" s="390"/>
      <c r="U26" s="390"/>
      <c r="V26" s="391"/>
      <c r="W26" s="455"/>
      <c r="X26" s="446"/>
      <c r="Y26" s="447"/>
      <c r="Z26" s="386" t="s">
        <v>155</v>
      </c>
      <c r="AA26" s="468"/>
      <c r="AB26" s="468"/>
      <c r="AC26" s="468"/>
      <c r="AD26" s="468"/>
      <c r="AE26" s="468"/>
      <c r="AF26" s="468"/>
      <c r="AG26" s="469"/>
      <c r="AH26" s="389">
        <v>50</v>
      </c>
      <c r="AI26" s="390"/>
      <c r="AJ26" s="390"/>
      <c r="AK26" s="390"/>
      <c r="AL26" s="391"/>
      <c r="AM26" s="389">
        <v>150200</v>
      </c>
      <c r="AN26" s="390"/>
      <c r="AO26" s="390"/>
      <c r="AP26" s="390"/>
      <c r="AQ26" s="390"/>
      <c r="AR26" s="391"/>
      <c r="AS26" s="389">
        <v>3004</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157</v>
      </c>
      <c r="F27" s="387"/>
      <c r="G27" s="387"/>
      <c r="H27" s="387"/>
      <c r="I27" s="387"/>
      <c r="J27" s="387"/>
      <c r="K27" s="388"/>
      <c r="L27" s="389">
        <v>1</v>
      </c>
      <c r="M27" s="390"/>
      <c r="N27" s="390"/>
      <c r="O27" s="390"/>
      <c r="P27" s="391"/>
      <c r="Q27" s="389">
        <v>4980</v>
      </c>
      <c r="R27" s="390"/>
      <c r="S27" s="390"/>
      <c r="T27" s="390"/>
      <c r="U27" s="390"/>
      <c r="V27" s="391"/>
      <c r="W27" s="455"/>
      <c r="X27" s="446"/>
      <c r="Y27" s="447"/>
      <c r="Z27" s="386" t="s">
        <v>158</v>
      </c>
      <c r="AA27" s="387"/>
      <c r="AB27" s="387"/>
      <c r="AC27" s="387"/>
      <c r="AD27" s="387"/>
      <c r="AE27" s="387"/>
      <c r="AF27" s="387"/>
      <c r="AG27" s="388"/>
      <c r="AH27" s="389" t="s">
        <v>117</v>
      </c>
      <c r="AI27" s="390"/>
      <c r="AJ27" s="390"/>
      <c r="AK27" s="390"/>
      <c r="AL27" s="391"/>
      <c r="AM27" s="389" t="s">
        <v>117</v>
      </c>
      <c r="AN27" s="390"/>
      <c r="AO27" s="390"/>
      <c r="AP27" s="390"/>
      <c r="AQ27" s="390"/>
      <c r="AR27" s="391"/>
      <c r="AS27" s="389" t="s">
        <v>117</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t="s">
        <v>117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160</v>
      </c>
      <c r="F28" s="387"/>
      <c r="G28" s="387"/>
      <c r="H28" s="387"/>
      <c r="I28" s="387"/>
      <c r="J28" s="387"/>
      <c r="K28" s="388"/>
      <c r="L28" s="389">
        <v>1</v>
      </c>
      <c r="M28" s="390"/>
      <c r="N28" s="390"/>
      <c r="O28" s="390"/>
      <c r="P28" s="391"/>
      <c r="Q28" s="389">
        <v>4370</v>
      </c>
      <c r="R28" s="390"/>
      <c r="S28" s="390"/>
      <c r="T28" s="390"/>
      <c r="U28" s="390"/>
      <c r="V28" s="391"/>
      <c r="W28" s="455"/>
      <c r="X28" s="446"/>
      <c r="Y28" s="447"/>
      <c r="Z28" s="386" t="s">
        <v>161</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1784602</v>
      </c>
      <c r="BO28" s="409"/>
      <c r="BP28" s="409"/>
      <c r="BQ28" s="409"/>
      <c r="BR28" s="409"/>
      <c r="BS28" s="409"/>
      <c r="BT28" s="409"/>
      <c r="BU28" s="410"/>
      <c r="BV28" s="408">
        <v>1093764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164</v>
      </c>
      <c r="F29" s="387"/>
      <c r="G29" s="387"/>
      <c r="H29" s="387"/>
      <c r="I29" s="387"/>
      <c r="J29" s="387"/>
      <c r="K29" s="388"/>
      <c r="L29" s="389">
        <v>16</v>
      </c>
      <c r="M29" s="390"/>
      <c r="N29" s="390"/>
      <c r="O29" s="390"/>
      <c r="P29" s="391"/>
      <c r="Q29" s="389">
        <v>4090</v>
      </c>
      <c r="R29" s="390"/>
      <c r="S29" s="390"/>
      <c r="T29" s="390"/>
      <c r="U29" s="390"/>
      <c r="V29" s="391"/>
      <c r="W29" s="456"/>
      <c r="X29" s="457"/>
      <c r="Y29" s="458"/>
      <c r="Z29" s="386" t="s">
        <v>165</v>
      </c>
      <c r="AA29" s="387"/>
      <c r="AB29" s="387"/>
      <c r="AC29" s="387"/>
      <c r="AD29" s="387"/>
      <c r="AE29" s="387"/>
      <c r="AF29" s="387"/>
      <c r="AG29" s="388"/>
      <c r="AH29" s="389">
        <v>381</v>
      </c>
      <c r="AI29" s="390"/>
      <c r="AJ29" s="390"/>
      <c r="AK29" s="390"/>
      <c r="AL29" s="391"/>
      <c r="AM29" s="389">
        <v>1128141</v>
      </c>
      <c r="AN29" s="390"/>
      <c r="AO29" s="390"/>
      <c r="AP29" s="390"/>
      <c r="AQ29" s="390"/>
      <c r="AR29" s="391"/>
      <c r="AS29" s="389">
        <v>2961</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682337</v>
      </c>
      <c r="BO29" s="414"/>
      <c r="BP29" s="414"/>
      <c r="BQ29" s="414"/>
      <c r="BR29" s="414"/>
      <c r="BS29" s="414"/>
      <c r="BT29" s="414"/>
      <c r="BU29" s="415"/>
      <c r="BV29" s="413">
        <v>781881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96.6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25839653</v>
      </c>
      <c r="BO30" s="417"/>
      <c r="BP30" s="417"/>
      <c r="BQ30" s="417"/>
      <c r="BR30" s="417"/>
      <c r="BS30" s="417"/>
      <c r="BT30" s="417"/>
      <c r="BU30" s="418"/>
      <c r="BV30" s="416">
        <v>29038404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塩竈市国民健康保険事業特別会計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IF('各会計、関係団体の財政状況及び健全化判断比率'!B31="","",'各会計、関係団体の財政状況及び健全化判断比率'!B31)</f>
        <v>塩竈市水道事業会計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IF('各会計、関係団体の財政状況及び健全化判断比率'!B33="","",'各会計、関係団体の財政状況及び健全化判断比率'!B33)</f>
        <v>塩竈市交通事業特別会計</v>
      </c>
      <c r="BH34" s="372"/>
      <c r="BI34" s="372"/>
      <c r="BJ34" s="372"/>
      <c r="BK34" s="372"/>
      <c r="BL34" s="372"/>
      <c r="BM34" s="372"/>
      <c r="BN34" s="372"/>
      <c r="BO34" s="372"/>
      <c r="BP34" s="372"/>
      <c r="BQ34" s="372"/>
      <c r="BR34" s="372"/>
      <c r="BS34" s="372"/>
      <c r="BT34" s="372"/>
      <c r="BU34" s="372"/>
      <c r="BV34" s="165"/>
      <c r="BW34" s="373">
        <f>IF(BY34="","",MAX(C34:D43,U34:V43,AM34:AN43,BE34:BF43)+1)</f>
        <v>14</v>
      </c>
      <c r="BX34" s="373"/>
      <c r="BY34" s="372" t="str">
        <f>IF('各会計、関係団体の財政状況及び健全化判断比率'!B68="","",'各会計、関係団体の財政状況及び健全化判断比率'!B68)</f>
        <v>塩釜地区消防事務組合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塩竈市公共用地先行取得事業特別会計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塩竈市介護保険事業特別会計</v>
      </c>
      <c r="X35" s="372"/>
      <c r="Y35" s="372"/>
      <c r="Z35" s="372"/>
      <c r="AA35" s="372"/>
      <c r="AB35" s="372"/>
      <c r="AC35" s="372"/>
      <c r="AD35" s="372"/>
      <c r="AE35" s="372"/>
      <c r="AF35" s="372"/>
      <c r="AG35" s="372"/>
      <c r="AH35" s="372"/>
      <c r="AI35" s="372"/>
      <c r="AJ35" s="372"/>
      <c r="AK35" s="372"/>
      <c r="AL35" s="165"/>
      <c r="AM35" s="373">
        <f t="shared" ref="AM35:AM43" si="0">IF(AO35="","",AM34+1)</f>
        <v>9</v>
      </c>
      <c r="AN35" s="373"/>
      <c r="AO35" s="372" t="str">
        <f>IF('各会計、関係団体の財政状況及び健全化判断比率'!B32="","",'各会計、関係団体の財政状況及び健全化判断比率'!B32)</f>
        <v>塩竈市立病院事業会計</v>
      </c>
      <c r="AP35" s="372"/>
      <c r="AQ35" s="372"/>
      <c r="AR35" s="372"/>
      <c r="AS35" s="372"/>
      <c r="AT35" s="372"/>
      <c r="AU35" s="372"/>
      <c r="AV35" s="372"/>
      <c r="AW35" s="372"/>
      <c r="AX35" s="372"/>
      <c r="AY35" s="372"/>
      <c r="AZ35" s="372"/>
      <c r="BA35" s="372"/>
      <c r="BB35" s="372"/>
      <c r="BC35" s="372"/>
      <c r="BD35" s="165"/>
      <c r="BE35" s="373">
        <f t="shared" ref="BE35:BE43" si="1">IF(BG35="","",BE34+1)</f>
        <v>11</v>
      </c>
      <c r="BF35" s="373"/>
      <c r="BG35" s="372" t="str">
        <f>IF('各会計、関係団体の財政状況及び健全化判断比率'!B34="","",'各会計、関係団体の財政状況及び健全化判断比率'!B34)</f>
        <v>塩竈市魚市場事業特別会計</v>
      </c>
      <c r="BH35" s="372"/>
      <c r="BI35" s="372"/>
      <c r="BJ35" s="372"/>
      <c r="BK35" s="372"/>
      <c r="BL35" s="372"/>
      <c r="BM35" s="372"/>
      <c r="BN35" s="372"/>
      <c r="BO35" s="372"/>
      <c r="BP35" s="372"/>
      <c r="BQ35" s="372"/>
      <c r="BR35" s="372"/>
      <c r="BS35" s="372"/>
      <c r="BT35" s="372"/>
      <c r="BU35" s="372"/>
      <c r="BV35" s="165"/>
      <c r="BW35" s="373">
        <f t="shared" ref="BW35:BW43" si="2">IF(BY35="","",BW34+1)</f>
        <v>15</v>
      </c>
      <c r="BX35" s="373"/>
      <c r="BY35" s="372" t="str">
        <f>IF('各会計、関係団体の財政状況及び健全化判断比率'!B69="","",'各会計、関係団体の財政状況及び健全化判断比率'!B69)</f>
        <v>宮城県後期高齢者医療広域連合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塩竈市北浜地区復興土地区画整理事業特別会計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塩竈市後期高齢者医療事業特別会計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12</v>
      </c>
      <c r="BF36" s="373"/>
      <c r="BG36" s="372" t="str">
        <f>IF('各会計、関係団体の財政状況及び健全化判断比率'!B35="","",'各会計、関係団体の財政状況及び健全化判断比率'!B35)</f>
        <v>塩竈市下水道事業特別会計</v>
      </c>
      <c r="BH36" s="372"/>
      <c r="BI36" s="372"/>
      <c r="BJ36" s="372"/>
      <c r="BK36" s="372"/>
      <c r="BL36" s="372"/>
      <c r="BM36" s="372"/>
      <c r="BN36" s="372"/>
      <c r="BO36" s="372"/>
      <c r="BP36" s="372"/>
      <c r="BQ36" s="372"/>
      <c r="BR36" s="372"/>
      <c r="BS36" s="372"/>
      <c r="BT36" s="372"/>
      <c r="BU36" s="372"/>
      <c r="BV36" s="165"/>
      <c r="BW36" s="373" t="str">
        <f t="shared" si="2"/>
        <v/>
      </c>
      <c r="BX36" s="373"/>
      <c r="BY36" s="372" t="str">
        <f>IF('各会計、関係団体の財政状況及び健全化判断比率'!B70="","",'各会計、関係団体の財政状況及び健全化判断比率'!B70)</f>
        <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塩竈市藤倉地区復興土地区画整理事業特別会計</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13</v>
      </c>
      <c r="BF37" s="373"/>
      <c r="BG37" s="372" t="str">
        <f>IF('各会計、関係団体の財政状況及び健全化判断比率'!B36="","",'各会計、関係団体の財政状況及び健全化判断比率'!B36)</f>
        <v>塩竈市漁業集落排水事業特別会計</v>
      </c>
      <c r="BH37" s="372"/>
      <c r="BI37" s="372"/>
      <c r="BJ37" s="372"/>
      <c r="BK37" s="372"/>
      <c r="BL37" s="372"/>
      <c r="BM37" s="372"/>
      <c r="BN37" s="372"/>
      <c r="BO37" s="372"/>
      <c r="BP37" s="372"/>
      <c r="BQ37" s="372"/>
      <c r="BR37" s="372"/>
      <c r="BS37" s="372"/>
      <c r="BT37" s="372"/>
      <c r="BU37" s="372"/>
      <c r="BV37" s="165"/>
      <c r="BW37" s="373" t="str">
        <f t="shared" si="2"/>
        <v/>
      </c>
      <c r="BX37" s="373"/>
      <c r="BY37" s="372" t="str">
        <f>IF('各会計、関係団体の財政状況及び健全化判断比率'!B71="","",'各会計、関係団体の財政状況及び健全化判断比率'!B71)</f>
        <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1" t="s">
        <v>523</v>
      </c>
      <c r="D34" s="1181"/>
      <c r="E34" s="1182"/>
      <c r="F34" s="32">
        <v>4.1100000000000003</v>
      </c>
      <c r="G34" s="33">
        <v>9.4499999999999993</v>
      </c>
      <c r="H34" s="33">
        <v>11.47</v>
      </c>
      <c r="I34" s="33">
        <v>12.24</v>
      </c>
      <c r="J34" s="34">
        <v>17.55</v>
      </c>
      <c r="K34" s="22"/>
      <c r="L34" s="22"/>
      <c r="M34" s="22"/>
      <c r="N34" s="22"/>
      <c r="O34" s="22"/>
      <c r="P34" s="22"/>
    </row>
    <row r="35" spans="1:16" ht="39" customHeight="1" x14ac:dyDescent="0.15">
      <c r="A35" s="22"/>
      <c r="B35" s="35"/>
      <c r="C35" s="1175" t="s">
        <v>524</v>
      </c>
      <c r="D35" s="1176"/>
      <c r="E35" s="1177"/>
      <c r="F35" s="36">
        <v>7.43</v>
      </c>
      <c r="G35" s="37">
        <v>9.3000000000000007</v>
      </c>
      <c r="H35" s="37">
        <v>10.39</v>
      </c>
      <c r="I35" s="37">
        <v>11.37</v>
      </c>
      <c r="J35" s="38">
        <v>11.9</v>
      </c>
      <c r="K35" s="22"/>
      <c r="L35" s="22"/>
      <c r="M35" s="22"/>
      <c r="N35" s="22"/>
      <c r="O35" s="22"/>
      <c r="P35" s="22"/>
    </row>
    <row r="36" spans="1:16" ht="39" customHeight="1" x14ac:dyDescent="0.15">
      <c r="A36" s="22"/>
      <c r="B36" s="35"/>
      <c r="C36" s="1175" t="s">
        <v>525</v>
      </c>
      <c r="D36" s="1176"/>
      <c r="E36" s="1177"/>
      <c r="F36" s="36">
        <v>0.91</v>
      </c>
      <c r="G36" s="37">
        <v>1.17</v>
      </c>
      <c r="H36" s="37">
        <v>1.1000000000000001</v>
      </c>
      <c r="I36" s="37">
        <v>2.92</v>
      </c>
      <c r="J36" s="38">
        <v>1.53</v>
      </c>
      <c r="K36" s="22"/>
      <c r="L36" s="22"/>
      <c r="M36" s="22"/>
      <c r="N36" s="22"/>
      <c r="O36" s="22"/>
      <c r="P36" s="22"/>
    </row>
    <row r="37" spans="1:16" ht="39" customHeight="1" x14ac:dyDescent="0.15">
      <c r="A37" s="22"/>
      <c r="B37" s="35"/>
      <c r="C37" s="1175" t="s">
        <v>526</v>
      </c>
      <c r="D37" s="1176"/>
      <c r="E37" s="1177"/>
      <c r="F37" s="36">
        <v>0.08</v>
      </c>
      <c r="G37" s="37">
        <v>0.11</v>
      </c>
      <c r="H37" s="37">
        <v>0.09</v>
      </c>
      <c r="I37" s="37">
        <v>0.06</v>
      </c>
      <c r="J37" s="38">
        <v>0.11</v>
      </c>
      <c r="K37" s="22"/>
      <c r="L37" s="22"/>
      <c r="M37" s="22"/>
      <c r="N37" s="22"/>
      <c r="O37" s="22"/>
      <c r="P37" s="22"/>
    </row>
    <row r="38" spans="1:16" ht="39" customHeight="1" x14ac:dyDescent="0.15">
      <c r="A38" s="22"/>
      <c r="B38" s="35"/>
      <c r="C38" s="1175" t="s">
        <v>527</v>
      </c>
      <c r="D38" s="1176"/>
      <c r="E38" s="1177"/>
      <c r="F38" s="36" t="s">
        <v>528</v>
      </c>
      <c r="G38" s="37" t="s">
        <v>528</v>
      </c>
      <c r="H38" s="37">
        <v>0</v>
      </c>
      <c r="I38" s="37">
        <v>0</v>
      </c>
      <c r="J38" s="38">
        <v>7.0000000000000007E-2</v>
      </c>
      <c r="K38" s="22"/>
      <c r="L38" s="22"/>
      <c r="M38" s="22"/>
      <c r="N38" s="22"/>
      <c r="O38" s="22"/>
      <c r="P38" s="22"/>
    </row>
    <row r="39" spans="1:16" ht="39" customHeight="1" x14ac:dyDescent="0.15">
      <c r="A39" s="22"/>
      <c r="B39" s="35"/>
      <c r="C39" s="1175" t="s">
        <v>529</v>
      </c>
      <c r="D39" s="1176"/>
      <c r="E39" s="1177"/>
      <c r="F39" s="36">
        <v>0</v>
      </c>
      <c r="G39" s="37">
        <v>0.02</v>
      </c>
      <c r="H39" s="37">
        <v>0.01</v>
      </c>
      <c r="I39" s="37">
        <v>0.01</v>
      </c>
      <c r="J39" s="38">
        <v>0.02</v>
      </c>
      <c r="K39" s="22"/>
      <c r="L39" s="22"/>
      <c r="M39" s="22"/>
      <c r="N39" s="22"/>
      <c r="O39" s="22"/>
      <c r="P39" s="22"/>
    </row>
    <row r="40" spans="1:16" ht="39" customHeight="1" x14ac:dyDescent="0.15">
      <c r="A40" s="22"/>
      <c r="B40" s="35"/>
      <c r="C40" s="1175" t="s">
        <v>530</v>
      </c>
      <c r="D40" s="1176"/>
      <c r="E40" s="1177"/>
      <c r="F40" s="36">
        <v>0</v>
      </c>
      <c r="G40" s="37">
        <v>0</v>
      </c>
      <c r="H40" s="37">
        <v>0</v>
      </c>
      <c r="I40" s="37">
        <v>0</v>
      </c>
      <c r="J40" s="38">
        <v>0</v>
      </c>
      <c r="K40" s="22"/>
      <c r="L40" s="22"/>
      <c r="M40" s="22"/>
      <c r="N40" s="22"/>
      <c r="O40" s="22"/>
      <c r="P40" s="22"/>
    </row>
    <row r="41" spans="1:16" ht="39" customHeight="1" x14ac:dyDescent="0.15">
      <c r="A41" s="22"/>
      <c r="B41" s="35"/>
      <c r="C41" s="1175" t="s">
        <v>531</v>
      </c>
      <c r="D41" s="1176"/>
      <c r="E41" s="1177"/>
      <c r="F41" s="36" t="s">
        <v>477</v>
      </c>
      <c r="G41" s="37" t="s">
        <v>477</v>
      </c>
      <c r="H41" s="37">
        <v>0</v>
      </c>
      <c r="I41" s="37">
        <v>0</v>
      </c>
      <c r="J41" s="38">
        <v>0</v>
      </c>
      <c r="K41" s="22"/>
      <c r="L41" s="22"/>
      <c r="M41" s="22"/>
      <c r="N41" s="22"/>
      <c r="O41" s="22"/>
      <c r="P41" s="22"/>
    </row>
    <row r="42" spans="1:16" ht="39" customHeight="1" x14ac:dyDescent="0.15">
      <c r="A42" s="22"/>
      <c r="B42" s="39"/>
      <c r="C42" s="1175" t="s">
        <v>532</v>
      </c>
      <c r="D42" s="1176"/>
      <c r="E42" s="1177"/>
      <c r="F42" s="36" t="s">
        <v>477</v>
      </c>
      <c r="G42" s="37" t="s">
        <v>477</v>
      </c>
      <c r="H42" s="37" t="s">
        <v>477</v>
      </c>
      <c r="I42" s="37" t="s">
        <v>477</v>
      </c>
      <c r="J42" s="38" t="s">
        <v>477</v>
      </c>
      <c r="K42" s="22"/>
      <c r="L42" s="22"/>
      <c r="M42" s="22"/>
      <c r="N42" s="22"/>
      <c r="O42" s="22"/>
      <c r="P42" s="22"/>
    </row>
    <row r="43" spans="1:16" ht="39" customHeight="1" thickBot="1" x14ac:dyDescent="0.2">
      <c r="A43" s="22"/>
      <c r="B43" s="40"/>
      <c r="C43" s="1178" t="s">
        <v>533</v>
      </c>
      <c r="D43" s="1179"/>
      <c r="E43" s="118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2585</v>
      </c>
      <c r="L45" s="60">
        <v>2474</v>
      </c>
      <c r="M45" s="60">
        <v>2405</v>
      </c>
      <c r="N45" s="60">
        <v>2299</v>
      </c>
      <c r="O45" s="61">
        <v>2284</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x14ac:dyDescent="0.15">
      <c r="A47" s="48"/>
      <c r="B47" s="1193"/>
      <c r="C47" s="1194"/>
      <c r="D47" s="62"/>
      <c r="E47" s="1185" t="s">
        <v>13</v>
      </c>
      <c r="F47" s="1185"/>
      <c r="G47" s="1185"/>
      <c r="H47" s="1185"/>
      <c r="I47" s="1185"/>
      <c r="J47" s="1186"/>
      <c r="K47" s="63">
        <v>3</v>
      </c>
      <c r="L47" s="64">
        <v>3</v>
      </c>
      <c r="M47" s="64" t="s">
        <v>477</v>
      </c>
      <c r="N47" s="64" t="s">
        <v>477</v>
      </c>
      <c r="O47" s="65" t="s">
        <v>477</v>
      </c>
      <c r="P47" s="48"/>
      <c r="Q47" s="48"/>
      <c r="R47" s="48"/>
      <c r="S47" s="48"/>
      <c r="T47" s="48"/>
      <c r="U47" s="48"/>
    </row>
    <row r="48" spans="1:21" ht="30.75" customHeight="1" x14ac:dyDescent="0.15">
      <c r="A48" s="48"/>
      <c r="B48" s="1193"/>
      <c r="C48" s="1194"/>
      <c r="D48" s="62"/>
      <c r="E48" s="1185" t="s">
        <v>14</v>
      </c>
      <c r="F48" s="1185"/>
      <c r="G48" s="1185"/>
      <c r="H48" s="1185"/>
      <c r="I48" s="1185"/>
      <c r="J48" s="1186"/>
      <c r="K48" s="63">
        <v>1338</v>
      </c>
      <c r="L48" s="64">
        <v>1365</v>
      </c>
      <c r="M48" s="64">
        <v>1407</v>
      </c>
      <c r="N48" s="64">
        <v>1251</v>
      </c>
      <c r="O48" s="65">
        <v>1294</v>
      </c>
      <c r="P48" s="48"/>
      <c r="Q48" s="48"/>
      <c r="R48" s="48"/>
      <c r="S48" s="48"/>
      <c r="T48" s="48"/>
      <c r="U48" s="48"/>
    </row>
    <row r="49" spans="1:21" ht="30.75" customHeight="1" x14ac:dyDescent="0.15">
      <c r="A49" s="48"/>
      <c r="B49" s="1193"/>
      <c r="C49" s="1194"/>
      <c r="D49" s="62"/>
      <c r="E49" s="1185" t="s">
        <v>15</v>
      </c>
      <c r="F49" s="1185"/>
      <c r="G49" s="1185"/>
      <c r="H49" s="1185"/>
      <c r="I49" s="1185"/>
      <c r="J49" s="1186"/>
      <c r="K49" s="63">
        <v>125</v>
      </c>
      <c r="L49" s="64">
        <v>124</v>
      </c>
      <c r="M49" s="64">
        <v>105</v>
      </c>
      <c r="N49" s="64">
        <v>12</v>
      </c>
      <c r="O49" s="65">
        <v>14</v>
      </c>
      <c r="P49" s="48"/>
      <c r="Q49" s="48"/>
      <c r="R49" s="48"/>
      <c r="S49" s="48"/>
      <c r="T49" s="48"/>
      <c r="U49" s="48"/>
    </row>
    <row r="50" spans="1:21" ht="30.75" customHeight="1" x14ac:dyDescent="0.15">
      <c r="A50" s="48"/>
      <c r="B50" s="1193"/>
      <c r="C50" s="1194"/>
      <c r="D50" s="62"/>
      <c r="E50" s="1185" t="s">
        <v>16</v>
      </c>
      <c r="F50" s="1185"/>
      <c r="G50" s="1185"/>
      <c r="H50" s="1185"/>
      <c r="I50" s="1185"/>
      <c r="J50" s="1186"/>
      <c r="K50" s="63">
        <v>15</v>
      </c>
      <c r="L50" s="64">
        <v>14</v>
      </c>
      <c r="M50" s="64">
        <v>15</v>
      </c>
      <c r="N50" s="64">
        <v>14</v>
      </c>
      <c r="O50" s="65">
        <v>11</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2733</v>
      </c>
      <c r="L52" s="64">
        <v>2741</v>
      </c>
      <c r="M52" s="64">
        <v>2691</v>
      </c>
      <c r="N52" s="64">
        <v>2644</v>
      </c>
      <c r="O52" s="65">
        <v>2480</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1333</v>
      </c>
      <c r="L53" s="69">
        <v>1239</v>
      </c>
      <c r="M53" s="69">
        <v>1241</v>
      </c>
      <c r="N53" s="69">
        <v>932</v>
      </c>
      <c r="O53" s="70">
        <v>1123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211" t="s">
        <v>23</v>
      </c>
      <c r="C41" s="1212"/>
      <c r="D41" s="81"/>
      <c r="E41" s="1213" t="s">
        <v>24</v>
      </c>
      <c r="F41" s="1213"/>
      <c r="G41" s="1213"/>
      <c r="H41" s="1214"/>
      <c r="I41" s="82">
        <v>23077</v>
      </c>
      <c r="J41" s="83">
        <v>22421</v>
      </c>
      <c r="K41" s="83">
        <v>21818</v>
      </c>
      <c r="L41" s="83">
        <v>21610</v>
      </c>
      <c r="M41" s="84">
        <v>20645</v>
      </c>
    </row>
    <row r="42" spans="2:13" ht="27.75" customHeight="1" x14ac:dyDescent="0.15">
      <c r="B42" s="1201"/>
      <c r="C42" s="1202"/>
      <c r="D42" s="85"/>
      <c r="E42" s="1205" t="s">
        <v>25</v>
      </c>
      <c r="F42" s="1205"/>
      <c r="G42" s="1205"/>
      <c r="H42" s="1206"/>
      <c r="I42" s="86">
        <v>108</v>
      </c>
      <c r="J42" s="87">
        <v>68</v>
      </c>
      <c r="K42" s="87">
        <v>54</v>
      </c>
      <c r="L42" s="87">
        <v>40</v>
      </c>
      <c r="M42" s="88">
        <v>29</v>
      </c>
    </row>
    <row r="43" spans="2:13" ht="27.75" customHeight="1" x14ac:dyDescent="0.15">
      <c r="B43" s="1201"/>
      <c r="C43" s="1202"/>
      <c r="D43" s="85"/>
      <c r="E43" s="1205" t="s">
        <v>26</v>
      </c>
      <c r="F43" s="1205"/>
      <c r="G43" s="1205"/>
      <c r="H43" s="1206"/>
      <c r="I43" s="86">
        <v>19584</v>
      </c>
      <c r="J43" s="87">
        <v>19379</v>
      </c>
      <c r="K43" s="87">
        <v>18542</v>
      </c>
      <c r="L43" s="87">
        <v>17710</v>
      </c>
      <c r="M43" s="88">
        <v>16800</v>
      </c>
    </row>
    <row r="44" spans="2:13" ht="27.75" customHeight="1" x14ac:dyDescent="0.15">
      <c r="B44" s="1201"/>
      <c r="C44" s="1202"/>
      <c r="D44" s="85"/>
      <c r="E44" s="1205" t="s">
        <v>27</v>
      </c>
      <c r="F44" s="1205"/>
      <c r="G44" s="1205"/>
      <c r="H44" s="1206"/>
      <c r="I44" s="86">
        <v>291</v>
      </c>
      <c r="J44" s="87">
        <v>165</v>
      </c>
      <c r="K44" s="87">
        <v>68</v>
      </c>
      <c r="L44" s="87">
        <v>73</v>
      </c>
      <c r="M44" s="88">
        <v>73</v>
      </c>
    </row>
    <row r="45" spans="2:13" ht="27.75" customHeight="1" x14ac:dyDescent="0.15">
      <c r="B45" s="1201"/>
      <c r="C45" s="1202"/>
      <c r="D45" s="85"/>
      <c r="E45" s="1205" t="s">
        <v>28</v>
      </c>
      <c r="F45" s="1205"/>
      <c r="G45" s="1205"/>
      <c r="H45" s="1206"/>
      <c r="I45" s="86">
        <v>4035</v>
      </c>
      <c r="J45" s="87">
        <v>3929</v>
      </c>
      <c r="K45" s="87">
        <v>3665</v>
      </c>
      <c r="L45" s="87">
        <v>4749</v>
      </c>
      <c r="M45" s="88">
        <v>4349</v>
      </c>
    </row>
    <row r="46" spans="2:13" ht="27.75" customHeight="1" x14ac:dyDescent="0.15">
      <c r="B46" s="1201"/>
      <c r="C46" s="1202"/>
      <c r="D46" s="85"/>
      <c r="E46" s="1205" t="s">
        <v>29</v>
      </c>
      <c r="F46" s="1205"/>
      <c r="G46" s="1205"/>
      <c r="H46" s="1206"/>
      <c r="I46" s="86">
        <v>78</v>
      </c>
      <c r="J46" s="87">
        <v>157</v>
      </c>
      <c r="K46" s="87">
        <v>202</v>
      </c>
      <c r="L46" s="87">
        <v>205</v>
      </c>
      <c r="M46" s="88">
        <v>54</v>
      </c>
    </row>
    <row r="47" spans="2:13" ht="27.75" customHeight="1" x14ac:dyDescent="0.15">
      <c r="B47" s="1201"/>
      <c r="C47" s="1202"/>
      <c r="D47" s="85"/>
      <c r="E47" s="1205" t="s">
        <v>30</v>
      </c>
      <c r="F47" s="1205"/>
      <c r="G47" s="1205"/>
      <c r="H47" s="1206"/>
      <c r="I47" s="86" t="s">
        <v>477</v>
      </c>
      <c r="J47" s="87" t="s">
        <v>477</v>
      </c>
      <c r="K47" s="87" t="s">
        <v>477</v>
      </c>
      <c r="L47" s="87" t="s">
        <v>477</v>
      </c>
      <c r="M47" s="88" t="s">
        <v>477</v>
      </c>
    </row>
    <row r="48" spans="2:13" ht="27.75" customHeight="1" x14ac:dyDescent="0.15">
      <c r="B48" s="1203"/>
      <c r="C48" s="1204"/>
      <c r="D48" s="85"/>
      <c r="E48" s="1205" t="s">
        <v>31</v>
      </c>
      <c r="F48" s="1205"/>
      <c r="G48" s="1205"/>
      <c r="H48" s="1206"/>
      <c r="I48" s="86" t="s">
        <v>477</v>
      </c>
      <c r="J48" s="87" t="s">
        <v>477</v>
      </c>
      <c r="K48" s="87" t="s">
        <v>477</v>
      </c>
      <c r="L48" s="87" t="s">
        <v>477</v>
      </c>
      <c r="M48" s="88" t="s">
        <v>477</v>
      </c>
    </row>
    <row r="49" spans="2:13" ht="27.75" customHeight="1" x14ac:dyDescent="0.15">
      <c r="B49" s="1199" t="s">
        <v>32</v>
      </c>
      <c r="C49" s="1200"/>
      <c r="D49" s="89"/>
      <c r="E49" s="1205" t="s">
        <v>33</v>
      </c>
      <c r="F49" s="1205"/>
      <c r="G49" s="1205"/>
      <c r="H49" s="1206"/>
      <c r="I49" s="86">
        <v>2784</v>
      </c>
      <c r="J49" s="87">
        <v>4686</v>
      </c>
      <c r="K49" s="87">
        <v>5621</v>
      </c>
      <c r="L49" s="87">
        <v>5494</v>
      </c>
      <c r="M49" s="88">
        <v>6689</v>
      </c>
    </row>
    <row r="50" spans="2:13" ht="27.75" customHeight="1" x14ac:dyDescent="0.15">
      <c r="B50" s="1201"/>
      <c r="C50" s="1202"/>
      <c r="D50" s="85"/>
      <c r="E50" s="1205" t="s">
        <v>34</v>
      </c>
      <c r="F50" s="1205"/>
      <c r="G50" s="1205"/>
      <c r="H50" s="1206"/>
      <c r="I50" s="86">
        <v>7320</v>
      </c>
      <c r="J50" s="87">
        <v>7112</v>
      </c>
      <c r="K50" s="87">
        <v>6200</v>
      </c>
      <c r="L50" s="87">
        <v>6098</v>
      </c>
      <c r="M50" s="88">
        <v>5652</v>
      </c>
    </row>
    <row r="51" spans="2:13" ht="27.75" customHeight="1" x14ac:dyDescent="0.15">
      <c r="B51" s="1203"/>
      <c r="C51" s="1204"/>
      <c r="D51" s="85"/>
      <c r="E51" s="1205" t="s">
        <v>35</v>
      </c>
      <c r="F51" s="1205"/>
      <c r="G51" s="1205"/>
      <c r="H51" s="1206"/>
      <c r="I51" s="86">
        <v>30206</v>
      </c>
      <c r="J51" s="87">
        <v>29641</v>
      </c>
      <c r="K51" s="87">
        <v>29300</v>
      </c>
      <c r="L51" s="87">
        <v>28581</v>
      </c>
      <c r="M51" s="88">
        <v>27775</v>
      </c>
    </row>
    <row r="52" spans="2:13" ht="27.75" customHeight="1" thickBot="1" x14ac:dyDescent="0.2">
      <c r="B52" s="1207" t="s">
        <v>36</v>
      </c>
      <c r="C52" s="1208"/>
      <c r="D52" s="90"/>
      <c r="E52" s="1209" t="s">
        <v>37</v>
      </c>
      <c r="F52" s="1209"/>
      <c r="G52" s="1209"/>
      <c r="H52" s="1210"/>
      <c r="I52" s="91">
        <v>6863</v>
      </c>
      <c r="J52" s="92">
        <v>4680</v>
      </c>
      <c r="K52" s="92">
        <v>3228</v>
      </c>
      <c r="L52" s="92">
        <v>4214</v>
      </c>
      <c r="M52" s="93">
        <v>1835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541</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542</v>
      </c>
    </row>
    <row r="50" spans="1:17" x14ac:dyDescent="0.15">
      <c r="B50" s="248"/>
      <c r="C50" s="244"/>
      <c r="D50" s="244"/>
      <c r="E50" s="244"/>
      <c r="F50" s="244"/>
      <c r="G50" s="1224"/>
      <c r="H50" s="1225"/>
      <c r="I50" s="1225"/>
      <c r="J50" s="1226"/>
      <c r="K50" s="354" t="s">
        <v>516</v>
      </c>
      <c r="L50" s="354" t="s">
        <v>517</v>
      </c>
      <c r="M50" s="354" t="s">
        <v>518</v>
      </c>
      <c r="N50" s="354" t="s">
        <v>519</v>
      </c>
      <c r="O50" s="354" t="s">
        <v>520</v>
      </c>
    </row>
    <row r="51" spans="1:17" x14ac:dyDescent="0.15">
      <c r="B51" s="248"/>
      <c r="C51" s="244"/>
      <c r="D51" s="244"/>
      <c r="E51" s="244"/>
      <c r="F51" s="244"/>
      <c r="G51" s="1227" t="s">
        <v>543</v>
      </c>
      <c r="H51" s="1228"/>
      <c r="I51" s="1233" t="s">
        <v>544</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545</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546</v>
      </c>
      <c r="H55" s="1241"/>
      <c r="I55" s="1237" t="s">
        <v>544</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545</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547</v>
      </c>
      <c r="C63" s="244"/>
      <c r="D63" s="244"/>
      <c r="E63" s="244"/>
      <c r="F63" s="244"/>
      <c r="G63" s="244"/>
      <c r="H63" s="244"/>
      <c r="I63" s="244"/>
      <c r="J63" s="244"/>
      <c r="K63" s="244"/>
      <c r="L63" s="244"/>
      <c r="M63" s="244"/>
      <c r="N63" s="244"/>
      <c r="O63" s="244"/>
    </row>
    <row r="64" spans="1:17" x14ac:dyDescent="0.15">
      <c r="B64" s="248"/>
      <c r="C64" s="244"/>
      <c r="D64" s="244"/>
      <c r="E64" s="244"/>
      <c r="F64" s="244"/>
      <c r="G64" s="351" t="s">
        <v>541</v>
      </c>
      <c r="I64" s="352"/>
      <c r="J64" s="352"/>
      <c r="K64" s="352"/>
      <c r="L64" s="244"/>
      <c r="M64" s="244"/>
      <c r="N64" s="244"/>
      <c r="O64" s="244"/>
    </row>
    <row r="65" spans="2:30" x14ac:dyDescent="0.15">
      <c r="B65" s="248"/>
      <c r="C65" s="244"/>
      <c r="D65" s="244"/>
      <c r="E65" s="244"/>
      <c r="F65" s="244"/>
      <c r="G65" s="1247" t="s">
        <v>550</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548</v>
      </c>
      <c r="I71" s="368"/>
      <c r="J71" s="364"/>
      <c r="K71" s="364"/>
      <c r="L71" s="365"/>
      <c r="M71" s="364"/>
      <c r="N71" s="365"/>
      <c r="O71" s="366"/>
    </row>
    <row r="72" spans="2:30" x14ac:dyDescent="0.15">
      <c r="B72" s="248"/>
      <c r="C72" s="244"/>
      <c r="D72" s="244"/>
      <c r="E72" s="244"/>
      <c r="F72" s="244"/>
      <c r="G72" s="1224"/>
      <c r="H72" s="1225"/>
      <c r="I72" s="1225"/>
      <c r="J72" s="1226"/>
      <c r="K72" s="354" t="s">
        <v>516</v>
      </c>
      <c r="L72" s="354" t="s">
        <v>517</v>
      </c>
      <c r="M72" s="354" t="s">
        <v>518</v>
      </c>
      <c r="N72" s="354" t="s">
        <v>519</v>
      </c>
      <c r="O72" s="354" t="s">
        <v>520</v>
      </c>
    </row>
    <row r="73" spans="2:30" x14ac:dyDescent="0.15">
      <c r="B73" s="248"/>
      <c r="C73" s="244"/>
      <c r="D73" s="244"/>
      <c r="E73" s="244"/>
      <c r="F73" s="244"/>
      <c r="G73" s="1227" t="s">
        <v>543</v>
      </c>
      <c r="H73" s="1228"/>
      <c r="I73" s="1233" t="s">
        <v>544</v>
      </c>
      <c r="J73" s="1233"/>
      <c r="K73" s="1248">
        <v>69.3</v>
      </c>
      <c r="L73" s="1248">
        <v>47.9</v>
      </c>
      <c r="M73" s="1236">
        <v>32.299999999999997</v>
      </c>
      <c r="N73" s="1236">
        <v>42.9</v>
      </c>
      <c r="O73" s="1236">
        <v>18.399999999999999</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549</v>
      </c>
      <c r="J75" s="1237"/>
      <c r="K75" s="1249">
        <v>12.4</v>
      </c>
      <c r="L75" s="1249">
        <v>12.9</v>
      </c>
      <c r="M75" s="1249">
        <v>12.8</v>
      </c>
      <c r="N75" s="1249">
        <v>11.5</v>
      </c>
      <c r="O75" s="1249">
        <v>11</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546</v>
      </c>
      <c r="H77" s="1241"/>
      <c r="I77" s="1237" t="s">
        <v>544</v>
      </c>
      <c r="J77" s="1237"/>
      <c r="K77" s="1248">
        <v>79.5</v>
      </c>
      <c r="L77" s="1248">
        <v>67.900000000000006</v>
      </c>
      <c r="M77" s="1236">
        <v>56.6</v>
      </c>
      <c r="N77" s="1236">
        <v>61.3</v>
      </c>
      <c r="O77" s="1236">
        <v>33.6</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549</v>
      </c>
      <c r="J79" s="1246"/>
      <c r="K79" s="1251">
        <v>10.6</v>
      </c>
      <c r="L79" s="1251">
        <v>10.199999999999999</v>
      </c>
      <c r="M79" s="1251">
        <v>9.6</v>
      </c>
      <c r="N79" s="1251">
        <v>9.3000000000000007</v>
      </c>
      <c r="O79" s="1251">
        <v>7</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515</v>
      </c>
      <c r="G2" s="111"/>
      <c r="H2" s="112"/>
    </row>
    <row r="3" spans="1:8" x14ac:dyDescent="0.15">
      <c r="A3" s="108" t="s">
        <v>508</v>
      </c>
      <c r="B3" s="113"/>
      <c r="C3" s="114"/>
      <c r="D3" s="115">
        <v>9728</v>
      </c>
      <c r="E3" s="116"/>
      <c r="F3" s="117">
        <v>33364</v>
      </c>
      <c r="G3" s="118"/>
      <c r="H3" s="119"/>
    </row>
    <row r="4" spans="1:8" x14ac:dyDescent="0.15">
      <c r="A4" s="120"/>
      <c r="B4" s="121"/>
      <c r="C4" s="122"/>
      <c r="D4" s="123">
        <v>3825</v>
      </c>
      <c r="E4" s="124"/>
      <c r="F4" s="125">
        <v>21557</v>
      </c>
      <c r="G4" s="126"/>
      <c r="H4" s="127"/>
    </row>
    <row r="5" spans="1:8" x14ac:dyDescent="0.15">
      <c r="A5" s="108" t="s">
        <v>510</v>
      </c>
      <c r="B5" s="113"/>
      <c r="C5" s="114"/>
      <c r="D5" s="115">
        <v>17471</v>
      </c>
      <c r="E5" s="116"/>
      <c r="F5" s="117">
        <v>36396</v>
      </c>
      <c r="G5" s="118"/>
      <c r="H5" s="119"/>
    </row>
    <row r="6" spans="1:8" x14ac:dyDescent="0.15">
      <c r="A6" s="120"/>
      <c r="B6" s="121"/>
      <c r="C6" s="122"/>
      <c r="D6" s="123">
        <v>5755</v>
      </c>
      <c r="E6" s="124"/>
      <c r="F6" s="125">
        <v>19057</v>
      </c>
      <c r="G6" s="126"/>
      <c r="H6" s="127"/>
    </row>
    <row r="7" spans="1:8" x14ac:dyDescent="0.15">
      <c r="A7" s="108" t="s">
        <v>511</v>
      </c>
      <c r="B7" s="113"/>
      <c r="C7" s="114"/>
      <c r="D7" s="115">
        <v>128531</v>
      </c>
      <c r="E7" s="116"/>
      <c r="F7" s="117">
        <v>62256</v>
      </c>
      <c r="G7" s="118"/>
      <c r="H7" s="119"/>
    </row>
    <row r="8" spans="1:8" x14ac:dyDescent="0.15">
      <c r="A8" s="120"/>
      <c r="B8" s="121"/>
      <c r="C8" s="122"/>
      <c r="D8" s="123">
        <v>9665</v>
      </c>
      <c r="E8" s="124"/>
      <c r="F8" s="125">
        <v>24482</v>
      </c>
      <c r="G8" s="126"/>
      <c r="H8" s="127"/>
    </row>
    <row r="9" spans="1:8" x14ac:dyDescent="0.15">
      <c r="A9" s="108" t="s">
        <v>512</v>
      </c>
      <c r="B9" s="113"/>
      <c r="C9" s="114"/>
      <c r="D9" s="115">
        <v>202922</v>
      </c>
      <c r="E9" s="116"/>
      <c r="F9" s="117">
        <v>53896</v>
      </c>
      <c r="G9" s="118"/>
      <c r="H9" s="119"/>
    </row>
    <row r="10" spans="1:8" x14ac:dyDescent="0.15">
      <c r="A10" s="120"/>
      <c r="B10" s="121"/>
      <c r="C10" s="122"/>
      <c r="D10" s="123">
        <v>7929</v>
      </c>
      <c r="E10" s="124"/>
      <c r="F10" s="125">
        <v>20608</v>
      </c>
      <c r="G10" s="126"/>
      <c r="H10" s="127"/>
    </row>
    <row r="11" spans="1:8" x14ac:dyDescent="0.15">
      <c r="A11" s="108" t="s">
        <v>513</v>
      </c>
      <c r="B11" s="113"/>
      <c r="C11" s="114"/>
      <c r="D11" s="115">
        <v>208391</v>
      </c>
      <c r="E11" s="116"/>
      <c r="F11" s="117">
        <v>47278</v>
      </c>
      <c r="G11" s="118"/>
      <c r="H11" s="119"/>
    </row>
    <row r="12" spans="1:8" x14ac:dyDescent="0.15">
      <c r="A12" s="120"/>
      <c r="B12" s="121"/>
      <c r="C12" s="128"/>
      <c r="D12" s="123">
        <v>3949</v>
      </c>
      <c r="E12" s="124"/>
      <c r="F12" s="125">
        <v>24096</v>
      </c>
      <c r="G12" s="126"/>
      <c r="H12" s="127"/>
    </row>
    <row r="13" spans="1:8" x14ac:dyDescent="0.15">
      <c r="A13" s="108"/>
      <c r="B13" s="113"/>
      <c r="C13" s="129"/>
      <c r="D13" s="130">
        <v>113409</v>
      </c>
      <c r="E13" s="131"/>
      <c r="F13" s="132">
        <v>46638</v>
      </c>
      <c r="G13" s="133"/>
      <c r="H13" s="119"/>
    </row>
    <row r="14" spans="1:8" x14ac:dyDescent="0.15">
      <c r="A14" s="120"/>
      <c r="B14" s="121"/>
      <c r="C14" s="122"/>
      <c r="D14" s="123">
        <v>6225</v>
      </c>
      <c r="E14" s="124"/>
      <c r="F14" s="125">
        <v>21960</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4.12</v>
      </c>
      <c r="C19" s="134">
        <f>ROUND(VALUE(SUBSTITUTE(実質収支比率等に係る経年分析!G$48,"▲","-")),2)</f>
        <v>9.4499999999999993</v>
      </c>
      <c r="D19" s="134">
        <f>ROUND(VALUE(SUBSTITUTE(実質収支比率等に係る経年分析!H$48,"▲","-")),2)</f>
        <v>11.47</v>
      </c>
      <c r="E19" s="134">
        <f>ROUND(VALUE(SUBSTITUTE(実質収支比率等に係る経年分析!I$48,"▲","-")),2)</f>
        <v>12.25</v>
      </c>
      <c r="F19" s="134">
        <f>ROUND(VALUE(SUBSTITUTE(実質収支比率等に係る経年分析!J$48,"▲","-")),2)</f>
        <v>17.55</v>
      </c>
    </row>
    <row r="20" spans="1:11" x14ac:dyDescent="0.15">
      <c r="A20" s="134" t="s">
        <v>42</v>
      </c>
      <c r="B20" s="134">
        <f>ROUND(VALUE(SUBSTITUTE(実質収支比率等に係る経年分析!F$47,"▲","-")),2)</f>
        <v>5.55</v>
      </c>
      <c r="C20" s="134">
        <f>ROUND(VALUE(SUBSTITUTE(実質収支比率等に係る経年分析!G$47,"▲","-")),2)</f>
        <v>5.67</v>
      </c>
      <c r="D20" s="134">
        <f>ROUND(VALUE(SUBSTITUTE(実質収支比率等に係る経年分析!H$47,"▲","-")),2)</f>
        <v>8.41</v>
      </c>
      <c r="E20" s="134">
        <f>ROUND(VALUE(SUBSTITUTE(実質収支比率等に係る経年分析!I$47,"▲","-")),2)</f>
        <v>9.06</v>
      </c>
      <c r="F20" s="134">
        <f>ROUND(VALUE(SUBSTITUTE(実質収支比率等に係る経年分析!J$47,"▲","-")),2)</f>
        <v>14.7</v>
      </c>
    </row>
    <row r="21" spans="1:11" x14ac:dyDescent="0.15">
      <c r="A21" s="134" t="s">
        <v>43</v>
      </c>
      <c r="B21" s="134">
        <f>IF(ISNUMBER(VALUE(SUBSTITUTE(実質収支比率等に係る経年分析!F$49,"▲","-"))),ROUND(VALUE(SUBSTITUTE(実質収支比率等に係る経年分析!F$49,"▲","-")),2),NA())</f>
        <v>-1.18</v>
      </c>
      <c r="C21" s="134">
        <f>IF(ISNUMBER(VALUE(SUBSTITUTE(実質収支比率等に係る経年分析!G$49,"▲","-"))),ROUND(VALUE(SUBSTITUTE(実質収支比率等に係る経年分析!G$49,"▲","-")),2),NA())</f>
        <v>3.26</v>
      </c>
      <c r="D21" s="134">
        <f>IF(ISNUMBER(VALUE(SUBSTITUTE(実質収支比率等に係る経年分析!H$49,"▲","-"))),ROUND(VALUE(SUBSTITUTE(実質収支比率等に係る経年分析!H$49,"▲","-")),2),NA())</f>
        <v>2.0299999999999998</v>
      </c>
      <c r="E21" s="134">
        <f>IF(ISNUMBER(VALUE(SUBSTITUTE(実質収支比率等に係る経年分析!I$49,"▲","-"))),ROUND(VALUE(SUBSTITUTE(実質収支比率等に係る経年分析!I$49,"▲","-")),2),NA())</f>
        <v>-4.76</v>
      </c>
      <c r="F21" s="134">
        <f>IF(ISNUMBER(VALUE(SUBSTITUTE(実質収支比率等に係る経年分析!J$49,"▲","-"))),ROUND(VALUE(SUBSTITUTE(実質収支比率等に係る経年分析!J$49,"▲","-")),2),NA())</f>
        <v>4.97</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塩竈市北浜地区復興土地区画整理事業特別会計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塩竈市公共用地先行取得事業特別会計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塩竈市介護保険事業特別会計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塩竈市立病院事業会計</v>
      </c>
      <c r="B32" s="135">
        <f>IF(ROUND(VALUE(SUBSTITUTE(連結実質赤字比率に係る赤字・黒字の構成分析!F$38,"▲", "-")), 2) &lt; 0, ABS(ROUND(VALUE(SUBSTITUTE(連結実質赤字比率に係る赤字・黒字の構成分析!F$38,"▲", "-")), 2)), NA())</f>
        <v>0.71</v>
      </c>
      <c r="C32" s="135" t="e">
        <f>IF(ROUND(VALUE(SUBSTITUTE(連結実質赤字比率に係る赤字・黒字の構成分析!F$38,"▲", "-")), 2) &gt;= 0, ABS(ROUND(VALUE(SUBSTITUTE(連結実質赤字比率に係る赤字・黒字の構成分析!F$38,"▲", "-")), 2)), NA())</f>
        <v>#N/A</v>
      </c>
      <c r="D32" s="135">
        <f>IF(ROUND(VALUE(SUBSTITUTE(連結実質赤字比率に係る赤字・黒字の構成分析!G$38,"▲", "-")), 2) &lt; 0, ABS(ROUND(VALUE(SUBSTITUTE(連結実質赤字比率に係る赤字・黒字の構成分析!G$38,"▲", "-")), 2)), NA())</f>
        <v>0.71</v>
      </c>
      <c r="E32" s="135" t="e">
        <f>IF(ROUND(VALUE(SUBSTITUTE(連結実質赤字比率に係る赤字・黒字の構成分析!G$38,"▲", "-")), 2) &gt;= 0, ABS(ROUND(VALUE(SUBSTITUTE(連結実質赤字比率に係る赤字・黒字の構成分析!G$38,"▲", "-")), 2)), NA())</f>
        <v>#N/A</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x14ac:dyDescent="0.15">
      <c r="A33" s="135" t="str">
        <f>IF(連結実質赤字比率に係る赤字・黒字の構成分析!C$37="",NA(),連結実質赤字比率に係る赤字・黒字の構成分析!C$37)</f>
        <v>塩竈市後期高齢者医療事業特別会計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0.11</v>
      </c>
    </row>
    <row r="34" spans="1:16" x14ac:dyDescent="0.15">
      <c r="A34" s="135" t="str">
        <f>IF(連結実質赤字比率に係る赤字・黒字の構成分析!C$36="",NA(),連結実質赤字比率に係る赤字・黒字の構成分析!C$36)</f>
        <v>塩竈市国民健康保険事業特別会計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1.1000000000000001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1.53</v>
      </c>
    </row>
    <row r="35" spans="1:16" x14ac:dyDescent="0.15">
      <c r="A35" s="135" t="str">
        <f>IF(連結実質赤字比率に係る赤字・黒字の構成分析!C$35="",NA(),連結実質赤字比率に係る赤字・黒字の構成分析!C$35)</f>
        <v>塩竈市水道事業会計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7.43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9.3000000000000007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10.39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11.37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4.1100000000000003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9.4499999999999993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11.47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12.24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17.55</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2733</v>
      </c>
      <c r="E42" s="136"/>
      <c r="F42" s="136"/>
      <c r="G42" s="136">
        <f>'実質公債費比率（分子）の構造'!L$52</f>
        <v>2741</v>
      </c>
      <c r="H42" s="136"/>
      <c r="I42" s="136"/>
      <c r="J42" s="136">
        <f>'実質公債費比率（分子）の構造'!M$52</f>
        <v>2691</v>
      </c>
      <c r="K42" s="136"/>
      <c r="L42" s="136"/>
      <c r="M42" s="136">
        <f>'実質公債費比率（分子）の構造'!N$52</f>
        <v>2644</v>
      </c>
      <c r="N42" s="136"/>
      <c r="O42" s="136"/>
      <c r="P42" s="136">
        <f>'実質公債費比率（分子）の構造'!O$52</f>
        <v>2480</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15</v>
      </c>
      <c r="C44" s="136"/>
      <c r="D44" s="136"/>
      <c r="E44" s="136">
        <f>'実質公債費比率（分子）の構造'!L$50</f>
        <v>14</v>
      </c>
      <c r="F44" s="136"/>
      <c r="G44" s="136"/>
      <c r="H44" s="136">
        <f>'実質公債費比率（分子）の構造'!M$50</f>
        <v>15</v>
      </c>
      <c r="I44" s="136"/>
      <c r="J44" s="136"/>
      <c r="K44" s="136">
        <f>'実質公債費比率（分子）の構造'!N$50</f>
        <v>14</v>
      </c>
      <c r="L44" s="136"/>
      <c r="M44" s="136"/>
      <c r="N44" s="136">
        <f>'実質公債費比率（分子）の構造'!O$50</f>
        <v>11</v>
      </c>
      <c r="O44" s="136"/>
      <c r="P44" s="136"/>
    </row>
    <row r="45" spans="1:16" x14ac:dyDescent="0.15">
      <c r="A45" s="136" t="s">
        <v>53</v>
      </c>
      <c r="B45" s="136">
        <f>'実質公債費比率（分子）の構造'!K$49</f>
        <v>125</v>
      </c>
      <c r="C45" s="136"/>
      <c r="D45" s="136"/>
      <c r="E45" s="136">
        <f>'実質公債費比率（分子）の構造'!L$49</f>
        <v>124</v>
      </c>
      <c r="F45" s="136"/>
      <c r="G45" s="136"/>
      <c r="H45" s="136">
        <f>'実質公債費比率（分子）の構造'!M$49</f>
        <v>105</v>
      </c>
      <c r="I45" s="136"/>
      <c r="J45" s="136"/>
      <c r="K45" s="136">
        <f>'実質公債費比率（分子）の構造'!N$49</f>
        <v>12</v>
      </c>
      <c r="L45" s="136"/>
      <c r="M45" s="136"/>
      <c r="N45" s="136">
        <f>'実質公債費比率（分子）の構造'!O$49</f>
        <v>14</v>
      </c>
      <c r="O45" s="136"/>
      <c r="P45" s="136"/>
    </row>
    <row r="46" spans="1:16" x14ac:dyDescent="0.15">
      <c r="A46" s="136" t="s">
        <v>54</v>
      </c>
      <c r="B46" s="136">
        <f>'実質公債費比率（分子）の構造'!K$48</f>
        <v>1338</v>
      </c>
      <c r="C46" s="136"/>
      <c r="D46" s="136"/>
      <c r="E46" s="136">
        <f>'実質公債費比率（分子）の構造'!L$48</f>
        <v>1365</v>
      </c>
      <c r="F46" s="136"/>
      <c r="G46" s="136"/>
      <c r="H46" s="136">
        <f>'実質公債費比率（分子）の構造'!M$48</f>
        <v>1407</v>
      </c>
      <c r="I46" s="136"/>
      <c r="J46" s="136"/>
      <c r="K46" s="136">
        <f>'実質公債費比率（分子）の構造'!N$48</f>
        <v>1251</v>
      </c>
      <c r="L46" s="136"/>
      <c r="M46" s="136"/>
      <c r="N46" s="136">
        <f>'実質公債費比率（分子）の構造'!O$48</f>
        <v>1294</v>
      </c>
      <c r="O46" s="136"/>
      <c r="P46" s="136"/>
    </row>
    <row r="47" spans="1:16" x14ac:dyDescent="0.15">
      <c r="A47" s="136" t="s">
        <v>55</v>
      </c>
      <c r="B47" s="136">
        <f>'実質公債費比率（分子）の構造'!K$47</f>
        <v>3</v>
      </c>
      <c r="C47" s="136"/>
      <c r="D47" s="136"/>
      <c r="E47" s="136">
        <f>'実質公債費比率（分子）の構造'!L$47</f>
        <v>3</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2585</v>
      </c>
      <c r="C49" s="136"/>
      <c r="D49" s="136"/>
      <c r="E49" s="136">
        <f>'実質公債費比率（分子）の構造'!L$45</f>
        <v>2474</v>
      </c>
      <c r="F49" s="136"/>
      <c r="G49" s="136"/>
      <c r="H49" s="136">
        <f>'実質公債費比率（分子）の構造'!M$45</f>
        <v>2405</v>
      </c>
      <c r="I49" s="136"/>
      <c r="J49" s="136"/>
      <c r="K49" s="136">
        <f>'実質公債費比率（分子）の構造'!N$45</f>
        <v>2299</v>
      </c>
      <c r="L49" s="136"/>
      <c r="M49" s="136"/>
      <c r="N49" s="136">
        <f>'実質公債費比率（分子）の構造'!O$45</f>
        <v>2284</v>
      </c>
      <c r="O49" s="136"/>
      <c r="P49" s="136"/>
    </row>
    <row r="50" spans="1:16" x14ac:dyDescent="0.15">
      <c r="A50" s="136" t="s">
        <v>58</v>
      </c>
      <c r="B50" s="136" t="e">
        <f>NA()</f>
        <v>#N/A</v>
      </c>
      <c r="C50" s="136">
        <f>IF(ISNUMBER('実質公債費比率（分子）の構造'!K$53),'実質公債費比率（分子）の構造'!K$53,NA())</f>
        <v>1333</v>
      </c>
      <c r="D50" s="136" t="e">
        <f>NA()</f>
        <v>#N/A</v>
      </c>
      <c r="E50" s="136" t="e">
        <f>NA()</f>
        <v>#N/A</v>
      </c>
      <c r="F50" s="136">
        <f>IF(ISNUMBER('実質公債費比率（分子）の構造'!L$53),'実質公債費比率（分子）の構造'!L$53,NA())</f>
        <v>1239</v>
      </c>
      <c r="G50" s="136" t="e">
        <f>NA()</f>
        <v>#N/A</v>
      </c>
      <c r="H50" s="136" t="e">
        <f>NA()</f>
        <v>#N/A</v>
      </c>
      <c r="I50" s="136">
        <f>IF(ISNUMBER('実質公債費比率（分子）の構造'!M$53),'実質公債費比率（分子）の構造'!M$53,NA())</f>
        <v>1241</v>
      </c>
      <c r="J50" s="136" t="e">
        <f>NA()</f>
        <v>#N/A</v>
      </c>
      <c r="K50" s="136" t="e">
        <f>NA()</f>
        <v>#N/A</v>
      </c>
      <c r="L50" s="136">
        <f>IF(ISNUMBER('実質公債費比率（分子）の構造'!N$53),'実質公債費比率（分子）の構造'!N$53,NA())</f>
        <v>932</v>
      </c>
      <c r="M50" s="136" t="e">
        <f>NA()</f>
        <v>#N/A</v>
      </c>
      <c r="N50" s="136" t="e">
        <f>NA()</f>
        <v>#N/A</v>
      </c>
      <c r="O50" s="136">
        <f>IF(ISNUMBER('実質公債費比率（分子）の構造'!O$53),'実質公債費比率（分子）の構造'!O$53,NA())</f>
        <v>1123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30206</v>
      </c>
      <c r="E56" s="135"/>
      <c r="F56" s="135"/>
      <c r="G56" s="135">
        <f>'将来負担比率（分子）の構造'!J$51</f>
        <v>29641</v>
      </c>
      <c r="H56" s="135"/>
      <c r="I56" s="135"/>
      <c r="J56" s="135">
        <f>'将来負担比率（分子）の構造'!K$51</f>
        <v>29300</v>
      </c>
      <c r="K56" s="135"/>
      <c r="L56" s="135"/>
      <c r="M56" s="135">
        <f>'将来負担比率（分子）の構造'!L$51</f>
        <v>28581</v>
      </c>
      <c r="N56" s="135"/>
      <c r="O56" s="135"/>
      <c r="P56" s="135">
        <f>'将来負担比率（分子）の構造'!M$51</f>
        <v>27775</v>
      </c>
    </row>
    <row r="57" spans="1:16" x14ac:dyDescent="0.15">
      <c r="A57" s="135" t="s">
        <v>34</v>
      </c>
      <c r="B57" s="135"/>
      <c r="C57" s="135"/>
      <c r="D57" s="135">
        <f>'将来負担比率（分子）の構造'!I$50</f>
        <v>7320</v>
      </c>
      <c r="E57" s="135"/>
      <c r="F57" s="135"/>
      <c r="G57" s="135">
        <f>'将来負担比率（分子）の構造'!J$50</f>
        <v>7112</v>
      </c>
      <c r="H57" s="135"/>
      <c r="I57" s="135"/>
      <c r="J57" s="135">
        <f>'将来負担比率（分子）の構造'!K$50</f>
        <v>6200</v>
      </c>
      <c r="K57" s="135"/>
      <c r="L57" s="135"/>
      <c r="M57" s="135">
        <f>'将来負担比率（分子）の構造'!L$50</f>
        <v>6098</v>
      </c>
      <c r="N57" s="135"/>
      <c r="O57" s="135"/>
      <c r="P57" s="135">
        <f>'将来負担比率（分子）の構造'!M$50</f>
        <v>5652</v>
      </c>
    </row>
    <row r="58" spans="1:16" x14ac:dyDescent="0.15">
      <c r="A58" s="135" t="s">
        <v>33</v>
      </c>
      <c r="B58" s="135"/>
      <c r="C58" s="135"/>
      <c r="D58" s="135">
        <f>'将来負担比率（分子）の構造'!I$49</f>
        <v>2784</v>
      </c>
      <c r="E58" s="135"/>
      <c r="F58" s="135"/>
      <c r="G58" s="135">
        <f>'将来負担比率（分子）の構造'!J$49</f>
        <v>4686</v>
      </c>
      <c r="H58" s="135"/>
      <c r="I58" s="135"/>
      <c r="J58" s="135">
        <f>'将来負担比率（分子）の構造'!K$49</f>
        <v>5621</v>
      </c>
      <c r="K58" s="135"/>
      <c r="L58" s="135"/>
      <c r="M58" s="135">
        <f>'将来負担比率（分子）の構造'!L$49</f>
        <v>5494</v>
      </c>
      <c r="N58" s="135"/>
      <c r="O58" s="135"/>
      <c r="P58" s="135">
        <f>'将来負担比率（分子）の構造'!M$49</f>
        <v>6689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78</v>
      </c>
      <c r="C61" s="135"/>
      <c r="D61" s="135"/>
      <c r="E61" s="135">
        <f>'将来負担比率（分子）の構造'!J$46</f>
        <v>157</v>
      </c>
      <c r="F61" s="135"/>
      <c r="G61" s="135"/>
      <c r="H61" s="135">
        <f>'将来負担比率（分子）の構造'!K$46</f>
        <v>202</v>
      </c>
      <c r="I61" s="135"/>
      <c r="J61" s="135"/>
      <c r="K61" s="135">
        <f>'将来負担比率（分子）の構造'!L$46</f>
        <v>205</v>
      </c>
      <c r="L61" s="135"/>
      <c r="M61" s="135"/>
      <c r="N61" s="135">
        <f>'将来負担比率（分子）の構造'!M$46</f>
        <v>54</v>
      </c>
      <c r="O61" s="135"/>
      <c r="P61" s="135"/>
    </row>
    <row r="62" spans="1:16" x14ac:dyDescent="0.15">
      <c r="A62" s="135" t="s">
        <v>28</v>
      </c>
      <c r="B62" s="135">
        <f>'将来負担比率（分子）の構造'!I$45</f>
        <v>4035</v>
      </c>
      <c r="C62" s="135"/>
      <c r="D62" s="135"/>
      <c r="E62" s="135">
        <f>'将来負担比率（分子）の構造'!J$45</f>
        <v>3929</v>
      </c>
      <c r="F62" s="135"/>
      <c r="G62" s="135"/>
      <c r="H62" s="135">
        <f>'将来負担比率（分子）の構造'!K$45</f>
        <v>3665</v>
      </c>
      <c r="I62" s="135"/>
      <c r="J62" s="135"/>
      <c r="K62" s="135">
        <f>'将来負担比率（分子）の構造'!L$45</f>
        <v>4749</v>
      </c>
      <c r="L62" s="135"/>
      <c r="M62" s="135"/>
      <c r="N62" s="135">
        <f>'将来負担比率（分子）の構造'!M$45</f>
        <v>4349</v>
      </c>
      <c r="O62" s="135"/>
      <c r="P62" s="135"/>
    </row>
    <row r="63" spans="1:16" x14ac:dyDescent="0.15">
      <c r="A63" s="135" t="s">
        <v>27</v>
      </c>
      <c r="B63" s="135">
        <f>'将来負担比率（分子）の構造'!I$44</f>
        <v>291</v>
      </c>
      <c r="C63" s="135"/>
      <c r="D63" s="135"/>
      <c r="E63" s="135">
        <f>'将来負担比率（分子）の構造'!J$44</f>
        <v>165</v>
      </c>
      <c r="F63" s="135"/>
      <c r="G63" s="135"/>
      <c r="H63" s="135">
        <f>'将来負担比率（分子）の構造'!K$44</f>
        <v>68</v>
      </c>
      <c r="I63" s="135"/>
      <c r="J63" s="135"/>
      <c r="K63" s="135">
        <f>'将来負担比率（分子）の構造'!L$44</f>
        <v>73</v>
      </c>
      <c r="L63" s="135"/>
      <c r="M63" s="135"/>
      <c r="N63" s="135">
        <f>'将来負担比率（分子）の構造'!M$44</f>
        <v>73</v>
      </c>
      <c r="O63" s="135"/>
      <c r="P63" s="135"/>
    </row>
    <row r="64" spans="1:16" x14ac:dyDescent="0.15">
      <c r="A64" s="135" t="s">
        <v>26</v>
      </c>
      <c r="B64" s="135">
        <f>'将来負担比率（分子）の構造'!I$43</f>
        <v>19584</v>
      </c>
      <c r="C64" s="135"/>
      <c r="D64" s="135"/>
      <c r="E64" s="135">
        <f>'将来負担比率（分子）の構造'!J$43</f>
        <v>19379</v>
      </c>
      <c r="F64" s="135"/>
      <c r="G64" s="135"/>
      <c r="H64" s="135">
        <f>'将来負担比率（分子）の構造'!K$43</f>
        <v>18542</v>
      </c>
      <c r="I64" s="135"/>
      <c r="J64" s="135"/>
      <c r="K64" s="135">
        <f>'将来負担比率（分子）の構造'!L$43</f>
        <v>17710</v>
      </c>
      <c r="L64" s="135"/>
      <c r="M64" s="135"/>
      <c r="N64" s="135">
        <f>'将来負担比率（分子）の構造'!M$43</f>
        <v>16800</v>
      </c>
      <c r="O64" s="135"/>
      <c r="P64" s="135"/>
    </row>
    <row r="65" spans="1:16" x14ac:dyDescent="0.15">
      <c r="A65" s="135" t="s">
        <v>25</v>
      </c>
      <c r="B65" s="135">
        <f>'将来負担比率（分子）の構造'!I$42</f>
        <v>108</v>
      </c>
      <c r="C65" s="135"/>
      <c r="D65" s="135"/>
      <c r="E65" s="135">
        <f>'将来負担比率（分子）の構造'!J$42</f>
        <v>68</v>
      </c>
      <c r="F65" s="135"/>
      <c r="G65" s="135"/>
      <c r="H65" s="135">
        <f>'将来負担比率（分子）の構造'!K$42</f>
        <v>54</v>
      </c>
      <c r="I65" s="135"/>
      <c r="J65" s="135"/>
      <c r="K65" s="135">
        <f>'将来負担比率（分子）の構造'!L$42</f>
        <v>40</v>
      </c>
      <c r="L65" s="135"/>
      <c r="M65" s="135"/>
      <c r="N65" s="135">
        <f>'将来負担比率（分子）の構造'!M$42</f>
        <v>29</v>
      </c>
      <c r="O65" s="135"/>
      <c r="P65" s="135"/>
    </row>
    <row r="66" spans="1:16" x14ac:dyDescent="0.15">
      <c r="A66" s="135" t="s">
        <v>24</v>
      </c>
      <c r="B66" s="135">
        <f>'将来負担比率（分子）の構造'!I$41</f>
        <v>23077</v>
      </c>
      <c r="C66" s="135"/>
      <c r="D66" s="135"/>
      <c r="E66" s="135">
        <f>'将来負担比率（分子）の構造'!J$41</f>
        <v>22421</v>
      </c>
      <c r="F66" s="135"/>
      <c r="G66" s="135"/>
      <c r="H66" s="135">
        <f>'将来負担比率（分子）の構造'!K$41</f>
        <v>21818</v>
      </c>
      <c r="I66" s="135"/>
      <c r="J66" s="135"/>
      <c r="K66" s="135">
        <f>'将来負担比率（分子）の構造'!L$41</f>
        <v>21610</v>
      </c>
      <c r="L66" s="135"/>
      <c r="M66" s="135"/>
      <c r="N66" s="135">
        <f>'将来負担比率（分子）の構造'!M$41</f>
        <v>20645</v>
      </c>
      <c r="O66" s="135"/>
      <c r="P66" s="135"/>
    </row>
    <row r="67" spans="1:16" x14ac:dyDescent="0.15">
      <c r="A67" s="135" t="s">
        <v>62</v>
      </c>
      <c r="B67" s="135" t="e">
        <f>NA()</f>
        <v>#N/A</v>
      </c>
      <c r="C67" s="135">
        <f>IF(ISNUMBER('将来負担比率（分子）の構造'!I$52), IF('将来負担比率（分子）の構造'!I$52 &lt; 0, 0, '将来負担比率（分子）の構造'!I$52), NA())</f>
        <v>6863</v>
      </c>
      <c r="D67" s="135" t="e">
        <f>NA()</f>
        <v>#N/A</v>
      </c>
      <c r="E67" s="135" t="e">
        <f>NA()</f>
        <v>#N/A</v>
      </c>
      <c r="F67" s="135">
        <f>IF(ISNUMBER('将来負担比率（分子）の構造'!J$52), IF('将来負担比率（分子）の構造'!J$52 &lt; 0, 0, '将来負担比率（分子）の構造'!J$52), NA())</f>
        <v>4680</v>
      </c>
      <c r="G67" s="135" t="e">
        <f>NA()</f>
        <v>#N/A</v>
      </c>
      <c r="H67" s="135" t="e">
        <f>NA()</f>
        <v>#N/A</v>
      </c>
      <c r="I67" s="135">
        <f>IF(ISNUMBER('将来負担比率（分子）の構造'!K$52), IF('将来負担比率（分子）の構造'!K$52 &lt; 0, 0, '将来負担比率（分子）の構造'!K$52), NA())</f>
        <v>3228</v>
      </c>
      <c r="J67" s="135" t="e">
        <f>NA()</f>
        <v>#N/A</v>
      </c>
      <c r="K67" s="135" t="e">
        <f>NA()</f>
        <v>#N/A</v>
      </c>
      <c r="L67" s="135">
        <f>IF(ISNUMBER('将来負担比率（分子）の構造'!L$52), IF('将来負担比率（分子）の構造'!L$52 &lt; 0, 0, '将来負担比率（分子）の構造'!L$52), NA())</f>
        <v>4214</v>
      </c>
      <c r="M67" s="135" t="e">
        <f>NA()</f>
        <v>#N/A</v>
      </c>
      <c r="N67" s="135" t="e">
        <f>NA()</f>
        <v>#N/A</v>
      </c>
      <c r="O67" s="135">
        <f>IF(ISNUMBER('将来負担比率（分子）の構造'!M$52), IF('将来負担比率（分子）の構造'!M$52 &lt; 0, 0, '将来負担比率（分子）の構造'!M$52), NA())</f>
        <v>1835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203</v>
      </c>
      <c r="C5" s="706"/>
      <c r="D5" s="706"/>
      <c r="E5" s="706"/>
      <c r="F5" s="706"/>
      <c r="G5" s="706"/>
      <c r="H5" s="706"/>
      <c r="I5" s="706"/>
      <c r="J5" s="706"/>
      <c r="K5" s="706"/>
      <c r="L5" s="706"/>
      <c r="M5" s="706"/>
      <c r="N5" s="706"/>
      <c r="O5" s="706"/>
      <c r="P5" s="706"/>
      <c r="Q5" s="707"/>
      <c r="R5" s="668">
        <v>5336013</v>
      </c>
      <c r="S5" s="669"/>
      <c r="T5" s="669"/>
      <c r="U5" s="669"/>
      <c r="V5" s="669"/>
      <c r="W5" s="669"/>
      <c r="X5" s="669"/>
      <c r="Y5" s="716"/>
      <c r="Z5" s="729">
        <v>11.6</v>
      </c>
      <c r="AA5" s="729"/>
      <c r="AB5" s="729"/>
      <c r="AC5" s="729"/>
      <c r="AD5" s="730">
        <v>4933906</v>
      </c>
      <c r="AE5" s="730"/>
      <c r="AF5" s="730"/>
      <c r="AG5" s="730"/>
      <c r="AH5" s="730"/>
      <c r="AI5" s="730"/>
      <c r="AJ5" s="730"/>
      <c r="AK5" s="730"/>
      <c r="AL5" s="717">
        <v>44.3</v>
      </c>
      <c r="AM5" s="686"/>
      <c r="AN5" s="686"/>
      <c r="AO5" s="718"/>
      <c r="AP5" s="705" t="s">
        <v>204</v>
      </c>
      <c r="AQ5" s="706"/>
      <c r="AR5" s="706"/>
      <c r="AS5" s="706"/>
      <c r="AT5" s="706"/>
      <c r="AU5" s="706"/>
      <c r="AV5" s="706"/>
      <c r="AW5" s="706"/>
      <c r="AX5" s="706"/>
      <c r="AY5" s="706"/>
      <c r="AZ5" s="706"/>
      <c r="BA5" s="706"/>
      <c r="BB5" s="706"/>
      <c r="BC5" s="706"/>
      <c r="BD5" s="706"/>
      <c r="BE5" s="706"/>
      <c r="BF5" s="707"/>
      <c r="BG5" s="618">
        <v>4933906</v>
      </c>
      <c r="BH5" s="619"/>
      <c r="BI5" s="619"/>
      <c r="BJ5" s="619"/>
      <c r="BK5" s="619"/>
      <c r="BL5" s="619"/>
      <c r="BM5" s="619"/>
      <c r="BN5" s="620"/>
      <c r="BO5" s="671">
        <v>92.5</v>
      </c>
      <c r="BP5" s="671"/>
      <c r="BQ5" s="671"/>
      <c r="BR5" s="671"/>
      <c r="BS5" s="672">
        <v>40307</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x14ac:dyDescent="0.15">
      <c r="B6" s="615" t="s">
        <v>208</v>
      </c>
      <c r="C6" s="616"/>
      <c r="D6" s="616"/>
      <c r="E6" s="616"/>
      <c r="F6" s="616"/>
      <c r="G6" s="616"/>
      <c r="H6" s="616"/>
      <c r="I6" s="616"/>
      <c r="J6" s="616"/>
      <c r="K6" s="616"/>
      <c r="L6" s="616"/>
      <c r="M6" s="616"/>
      <c r="N6" s="616"/>
      <c r="O6" s="616"/>
      <c r="P6" s="616"/>
      <c r="Q6" s="617"/>
      <c r="R6" s="618">
        <v>122111</v>
      </c>
      <c r="S6" s="619"/>
      <c r="T6" s="619"/>
      <c r="U6" s="619"/>
      <c r="V6" s="619"/>
      <c r="W6" s="619"/>
      <c r="X6" s="619"/>
      <c r="Y6" s="620"/>
      <c r="Z6" s="671">
        <v>0.3</v>
      </c>
      <c r="AA6" s="671"/>
      <c r="AB6" s="671"/>
      <c r="AC6" s="671"/>
      <c r="AD6" s="672">
        <v>122111</v>
      </c>
      <c r="AE6" s="672"/>
      <c r="AF6" s="672"/>
      <c r="AG6" s="672"/>
      <c r="AH6" s="672"/>
      <c r="AI6" s="672"/>
      <c r="AJ6" s="672"/>
      <c r="AK6" s="672"/>
      <c r="AL6" s="641">
        <v>1.1000000000000001</v>
      </c>
      <c r="AM6" s="673"/>
      <c r="AN6" s="673"/>
      <c r="AO6" s="674"/>
      <c r="AP6" s="615" t="s">
        <v>209</v>
      </c>
      <c r="AQ6" s="616"/>
      <c r="AR6" s="616"/>
      <c r="AS6" s="616"/>
      <c r="AT6" s="616"/>
      <c r="AU6" s="616"/>
      <c r="AV6" s="616"/>
      <c r="AW6" s="616"/>
      <c r="AX6" s="616"/>
      <c r="AY6" s="616"/>
      <c r="AZ6" s="616"/>
      <c r="BA6" s="616"/>
      <c r="BB6" s="616"/>
      <c r="BC6" s="616"/>
      <c r="BD6" s="616"/>
      <c r="BE6" s="616"/>
      <c r="BF6" s="617"/>
      <c r="BG6" s="618">
        <v>4933906</v>
      </c>
      <c r="BH6" s="619"/>
      <c r="BI6" s="619"/>
      <c r="BJ6" s="619"/>
      <c r="BK6" s="619"/>
      <c r="BL6" s="619"/>
      <c r="BM6" s="619"/>
      <c r="BN6" s="620"/>
      <c r="BO6" s="671">
        <v>92.5</v>
      </c>
      <c r="BP6" s="671"/>
      <c r="BQ6" s="671"/>
      <c r="BR6" s="671"/>
      <c r="BS6" s="672">
        <v>40307</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229124</v>
      </c>
      <c r="CS6" s="619"/>
      <c r="CT6" s="619"/>
      <c r="CU6" s="619"/>
      <c r="CV6" s="619"/>
      <c r="CW6" s="619"/>
      <c r="CX6" s="619"/>
      <c r="CY6" s="620"/>
      <c r="CZ6" s="671">
        <v>0.5</v>
      </c>
      <c r="DA6" s="671"/>
      <c r="DB6" s="671"/>
      <c r="DC6" s="671"/>
      <c r="DD6" s="624" t="s">
        <v>211</v>
      </c>
      <c r="DE6" s="619"/>
      <c r="DF6" s="619"/>
      <c r="DG6" s="619"/>
      <c r="DH6" s="619"/>
      <c r="DI6" s="619"/>
      <c r="DJ6" s="619"/>
      <c r="DK6" s="619"/>
      <c r="DL6" s="619"/>
      <c r="DM6" s="619"/>
      <c r="DN6" s="619"/>
      <c r="DO6" s="619"/>
      <c r="DP6" s="620"/>
      <c r="DQ6" s="624">
        <v>229124</v>
      </c>
      <c r="DR6" s="619"/>
      <c r="DS6" s="619"/>
      <c r="DT6" s="619"/>
      <c r="DU6" s="619"/>
      <c r="DV6" s="619"/>
      <c r="DW6" s="619"/>
      <c r="DX6" s="619"/>
      <c r="DY6" s="619"/>
      <c r="DZ6" s="619"/>
      <c r="EA6" s="619"/>
      <c r="EB6" s="619"/>
      <c r="EC6" s="654"/>
    </row>
    <row r="7" spans="2:143" ht="11.25" customHeight="1" x14ac:dyDescent="0.15">
      <c r="B7" s="615" t="s">
        <v>212</v>
      </c>
      <c r="C7" s="616"/>
      <c r="D7" s="616"/>
      <c r="E7" s="616"/>
      <c r="F7" s="616"/>
      <c r="G7" s="616"/>
      <c r="H7" s="616"/>
      <c r="I7" s="616"/>
      <c r="J7" s="616"/>
      <c r="K7" s="616"/>
      <c r="L7" s="616"/>
      <c r="M7" s="616"/>
      <c r="N7" s="616"/>
      <c r="O7" s="616"/>
      <c r="P7" s="616"/>
      <c r="Q7" s="617"/>
      <c r="R7" s="618">
        <v>8640</v>
      </c>
      <c r="S7" s="619"/>
      <c r="T7" s="619"/>
      <c r="U7" s="619"/>
      <c r="V7" s="619"/>
      <c r="W7" s="619"/>
      <c r="X7" s="619"/>
      <c r="Y7" s="620"/>
      <c r="Z7" s="671">
        <v>0</v>
      </c>
      <c r="AA7" s="671"/>
      <c r="AB7" s="671"/>
      <c r="AC7" s="671"/>
      <c r="AD7" s="672">
        <v>8640</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2443740</v>
      </c>
      <c r="BH7" s="619"/>
      <c r="BI7" s="619"/>
      <c r="BJ7" s="619"/>
      <c r="BK7" s="619"/>
      <c r="BL7" s="619"/>
      <c r="BM7" s="619"/>
      <c r="BN7" s="620"/>
      <c r="BO7" s="671">
        <v>45.8</v>
      </c>
      <c r="BP7" s="671"/>
      <c r="BQ7" s="671"/>
      <c r="BR7" s="671"/>
      <c r="BS7" s="672">
        <v>40307</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6630291</v>
      </c>
      <c r="CS7" s="619"/>
      <c r="CT7" s="619"/>
      <c r="CU7" s="619"/>
      <c r="CV7" s="619"/>
      <c r="CW7" s="619"/>
      <c r="CX7" s="619"/>
      <c r="CY7" s="620"/>
      <c r="CZ7" s="671">
        <v>15.9</v>
      </c>
      <c r="DA7" s="671"/>
      <c r="DB7" s="671"/>
      <c r="DC7" s="671"/>
      <c r="DD7" s="624">
        <v>606834</v>
      </c>
      <c r="DE7" s="619"/>
      <c r="DF7" s="619"/>
      <c r="DG7" s="619"/>
      <c r="DH7" s="619"/>
      <c r="DI7" s="619"/>
      <c r="DJ7" s="619"/>
      <c r="DK7" s="619"/>
      <c r="DL7" s="619"/>
      <c r="DM7" s="619"/>
      <c r="DN7" s="619"/>
      <c r="DO7" s="619"/>
      <c r="DP7" s="620"/>
      <c r="DQ7" s="624">
        <v>2752525</v>
      </c>
      <c r="DR7" s="619"/>
      <c r="DS7" s="619"/>
      <c r="DT7" s="619"/>
      <c r="DU7" s="619"/>
      <c r="DV7" s="619"/>
      <c r="DW7" s="619"/>
      <c r="DX7" s="619"/>
      <c r="DY7" s="619"/>
      <c r="DZ7" s="619"/>
      <c r="EA7" s="619"/>
      <c r="EB7" s="619"/>
      <c r="EC7" s="654"/>
    </row>
    <row r="8" spans="2:143" ht="11.25" customHeight="1" x14ac:dyDescent="0.15">
      <c r="B8" s="615" t="s">
        <v>215</v>
      </c>
      <c r="C8" s="616"/>
      <c r="D8" s="616"/>
      <c r="E8" s="616"/>
      <c r="F8" s="616"/>
      <c r="G8" s="616"/>
      <c r="H8" s="616"/>
      <c r="I8" s="616"/>
      <c r="J8" s="616"/>
      <c r="K8" s="616"/>
      <c r="L8" s="616"/>
      <c r="M8" s="616"/>
      <c r="N8" s="616"/>
      <c r="O8" s="616"/>
      <c r="P8" s="616"/>
      <c r="Q8" s="617"/>
      <c r="R8" s="618">
        <v>19337</v>
      </c>
      <c r="S8" s="619"/>
      <c r="T8" s="619"/>
      <c r="U8" s="619"/>
      <c r="V8" s="619"/>
      <c r="W8" s="619"/>
      <c r="X8" s="619"/>
      <c r="Y8" s="620"/>
      <c r="Z8" s="671">
        <v>0</v>
      </c>
      <c r="AA8" s="671"/>
      <c r="AB8" s="671"/>
      <c r="AC8" s="671"/>
      <c r="AD8" s="672">
        <v>19337</v>
      </c>
      <c r="AE8" s="672"/>
      <c r="AF8" s="672"/>
      <c r="AG8" s="672"/>
      <c r="AH8" s="672"/>
      <c r="AI8" s="672"/>
      <c r="AJ8" s="672"/>
      <c r="AK8" s="672"/>
      <c r="AL8" s="641">
        <v>0.2</v>
      </c>
      <c r="AM8" s="673"/>
      <c r="AN8" s="673"/>
      <c r="AO8" s="674"/>
      <c r="AP8" s="615" t="s">
        <v>216</v>
      </c>
      <c r="AQ8" s="616"/>
      <c r="AR8" s="616"/>
      <c r="AS8" s="616"/>
      <c r="AT8" s="616"/>
      <c r="AU8" s="616"/>
      <c r="AV8" s="616"/>
      <c r="AW8" s="616"/>
      <c r="AX8" s="616"/>
      <c r="AY8" s="616"/>
      <c r="AZ8" s="616"/>
      <c r="BA8" s="616"/>
      <c r="BB8" s="616"/>
      <c r="BC8" s="616"/>
      <c r="BD8" s="616"/>
      <c r="BE8" s="616"/>
      <c r="BF8" s="617"/>
      <c r="BG8" s="618">
        <v>79899</v>
      </c>
      <c r="BH8" s="619"/>
      <c r="BI8" s="619"/>
      <c r="BJ8" s="619"/>
      <c r="BK8" s="619"/>
      <c r="BL8" s="619"/>
      <c r="BM8" s="619"/>
      <c r="BN8" s="620"/>
      <c r="BO8" s="671">
        <v>1.5</v>
      </c>
      <c r="BP8" s="671"/>
      <c r="BQ8" s="671"/>
      <c r="BR8" s="671"/>
      <c r="BS8" s="624" t="s">
        <v>107</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7493302</v>
      </c>
      <c r="CS8" s="619"/>
      <c r="CT8" s="619"/>
      <c r="CU8" s="619"/>
      <c r="CV8" s="619"/>
      <c r="CW8" s="619"/>
      <c r="CX8" s="619"/>
      <c r="CY8" s="620"/>
      <c r="CZ8" s="671">
        <v>18</v>
      </c>
      <c r="DA8" s="671"/>
      <c r="DB8" s="671"/>
      <c r="DC8" s="671"/>
      <c r="DD8" s="624">
        <v>10396</v>
      </c>
      <c r="DE8" s="619"/>
      <c r="DF8" s="619"/>
      <c r="DG8" s="619"/>
      <c r="DH8" s="619"/>
      <c r="DI8" s="619"/>
      <c r="DJ8" s="619"/>
      <c r="DK8" s="619"/>
      <c r="DL8" s="619"/>
      <c r="DM8" s="619"/>
      <c r="DN8" s="619"/>
      <c r="DO8" s="619"/>
      <c r="DP8" s="620"/>
      <c r="DQ8" s="624">
        <v>3878702</v>
      </c>
      <c r="DR8" s="619"/>
      <c r="DS8" s="619"/>
      <c r="DT8" s="619"/>
      <c r="DU8" s="619"/>
      <c r="DV8" s="619"/>
      <c r="DW8" s="619"/>
      <c r="DX8" s="619"/>
      <c r="DY8" s="619"/>
      <c r="DZ8" s="619"/>
      <c r="EA8" s="619"/>
      <c r="EB8" s="619"/>
      <c r="EC8" s="654"/>
    </row>
    <row r="9" spans="2:143" ht="11.25" customHeight="1" x14ac:dyDescent="0.15">
      <c r="B9" s="615" t="s">
        <v>218</v>
      </c>
      <c r="C9" s="616"/>
      <c r="D9" s="616"/>
      <c r="E9" s="616"/>
      <c r="F9" s="616"/>
      <c r="G9" s="616"/>
      <c r="H9" s="616"/>
      <c r="I9" s="616"/>
      <c r="J9" s="616"/>
      <c r="K9" s="616"/>
      <c r="L9" s="616"/>
      <c r="M9" s="616"/>
      <c r="N9" s="616"/>
      <c r="O9" s="616"/>
      <c r="P9" s="616"/>
      <c r="Q9" s="617"/>
      <c r="R9" s="618">
        <v>19832</v>
      </c>
      <c r="S9" s="619"/>
      <c r="T9" s="619"/>
      <c r="U9" s="619"/>
      <c r="V9" s="619"/>
      <c r="W9" s="619"/>
      <c r="X9" s="619"/>
      <c r="Y9" s="620"/>
      <c r="Z9" s="671">
        <v>0</v>
      </c>
      <c r="AA9" s="671"/>
      <c r="AB9" s="671"/>
      <c r="AC9" s="671"/>
      <c r="AD9" s="672">
        <v>19832</v>
      </c>
      <c r="AE9" s="672"/>
      <c r="AF9" s="672"/>
      <c r="AG9" s="672"/>
      <c r="AH9" s="672"/>
      <c r="AI9" s="672"/>
      <c r="AJ9" s="672"/>
      <c r="AK9" s="672"/>
      <c r="AL9" s="641">
        <v>0.2</v>
      </c>
      <c r="AM9" s="673"/>
      <c r="AN9" s="673"/>
      <c r="AO9" s="674"/>
      <c r="AP9" s="615" t="s">
        <v>219</v>
      </c>
      <c r="AQ9" s="616"/>
      <c r="AR9" s="616"/>
      <c r="AS9" s="616"/>
      <c r="AT9" s="616"/>
      <c r="AU9" s="616"/>
      <c r="AV9" s="616"/>
      <c r="AW9" s="616"/>
      <c r="AX9" s="616"/>
      <c r="AY9" s="616"/>
      <c r="AZ9" s="616"/>
      <c r="BA9" s="616"/>
      <c r="BB9" s="616"/>
      <c r="BC9" s="616"/>
      <c r="BD9" s="616"/>
      <c r="BE9" s="616"/>
      <c r="BF9" s="617"/>
      <c r="BG9" s="618">
        <v>2042489</v>
      </c>
      <c r="BH9" s="619"/>
      <c r="BI9" s="619"/>
      <c r="BJ9" s="619"/>
      <c r="BK9" s="619"/>
      <c r="BL9" s="619"/>
      <c r="BM9" s="619"/>
      <c r="BN9" s="620"/>
      <c r="BO9" s="671">
        <v>38.299999999999997</v>
      </c>
      <c r="BP9" s="671"/>
      <c r="BQ9" s="671"/>
      <c r="BR9" s="671"/>
      <c r="BS9" s="624" t="s">
        <v>107</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1860644</v>
      </c>
      <c r="CS9" s="619"/>
      <c r="CT9" s="619"/>
      <c r="CU9" s="619"/>
      <c r="CV9" s="619"/>
      <c r="CW9" s="619"/>
      <c r="CX9" s="619"/>
      <c r="CY9" s="620"/>
      <c r="CZ9" s="671">
        <v>4.5</v>
      </c>
      <c r="DA9" s="671"/>
      <c r="DB9" s="671"/>
      <c r="DC9" s="671"/>
      <c r="DD9" s="624">
        <v>40622</v>
      </c>
      <c r="DE9" s="619"/>
      <c r="DF9" s="619"/>
      <c r="DG9" s="619"/>
      <c r="DH9" s="619"/>
      <c r="DI9" s="619"/>
      <c r="DJ9" s="619"/>
      <c r="DK9" s="619"/>
      <c r="DL9" s="619"/>
      <c r="DM9" s="619"/>
      <c r="DN9" s="619"/>
      <c r="DO9" s="619"/>
      <c r="DP9" s="620"/>
      <c r="DQ9" s="624">
        <v>1628889</v>
      </c>
      <c r="DR9" s="619"/>
      <c r="DS9" s="619"/>
      <c r="DT9" s="619"/>
      <c r="DU9" s="619"/>
      <c r="DV9" s="619"/>
      <c r="DW9" s="619"/>
      <c r="DX9" s="619"/>
      <c r="DY9" s="619"/>
      <c r="DZ9" s="619"/>
      <c r="EA9" s="619"/>
      <c r="EB9" s="619"/>
      <c r="EC9" s="654"/>
    </row>
    <row r="10" spans="2:143" ht="11.25" customHeight="1" x14ac:dyDescent="0.15">
      <c r="B10" s="615" t="s">
        <v>221</v>
      </c>
      <c r="C10" s="616"/>
      <c r="D10" s="616"/>
      <c r="E10" s="616"/>
      <c r="F10" s="616"/>
      <c r="G10" s="616"/>
      <c r="H10" s="616"/>
      <c r="I10" s="616"/>
      <c r="J10" s="616"/>
      <c r="K10" s="616"/>
      <c r="L10" s="616"/>
      <c r="M10" s="616"/>
      <c r="N10" s="616"/>
      <c r="O10" s="616"/>
      <c r="P10" s="616"/>
      <c r="Q10" s="617"/>
      <c r="R10" s="618">
        <v>1036005</v>
      </c>
      <c r="S10" s="619"/>
      <c r="T10" s="619"/>
      <c r="U10" s="619"/>
      <c r="V10" s="619"/>
      <c r="W10" s="619"/>
      <c r="X10" s="619"/>
      <c r="Y10" s="620"/>
      <c r="Z10" s="671">
        <v>2.2000000000000002</v>
      </c>
      <c r="AA10" s="671"/>
      <c r="AB10" s="671"/>
      <c r="AC10" s="671"/>
      <c r="AD10" s="672">
        <v>1036005</v>
      </c>
      <c r="AE10" s="672"/>
      <c r="AF10" s="672"/>
      <c r="AG10" s="672"/>
      <c r="AH10" s="672"/>
      <c r="AI10" s="672"/>
      <c r="AJ10" s="672"/>
      <c r="AK10" s="672"/>
      <c r="AL10" s="641">
        <v>9.3000000000000007</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117353</v>
      </c>
      <c r="BH10" s="619"/>
      <c r="BI10" s="619"/>
      <c r="BJ10" s="619"/>
      <c r="BK10" s="619"/>
      <c r="BL10" s="619"/>
      <c r="BM10" s="619"/>
      <c r="BN10" s="620"/>
      <c r="BO10" s="671">
        <v>2.2000000000000002</v>
      </c>
      <c r="BP10" s="671"/>
      <c r="BQ10" s="671"/>
      <c r="BR10" s="671"/>
      <c r="BS10" s="624" t="s">
        <v>107</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209564</v>
      </c>
      <c r="CS10" s="619"/>
      <c r="CT10" s="619"/>
      <c r="CU10" s="619"/>
      <c r="CV10" s="619"/>
      <c r="CW10" s="619"/>
      <c r="CX10" s="619"/>
      <c r="CY10" s="620"/>
      <c r="CZ10" s="671">
        <v>0.5</v>
      </c>
      <c r="DA10" s="671"/>
      <c r="DB10" s="671"/>
      <c r="DC10" s="671"/>
      <c r="DD10" s="624" t="s">
        <v>107</v>
      </c>
      <c r="DE10" s="619"/>
      <c r="DF10" s="619"/>
      <c r="DG10" s="619"/>
      <c r="DH10" s="619"/>
      <c r="DI10" s="619"/>
      <c r="DJ10" s="619"/>
      <c r="DK10" s="619"/>
      <c r="DL10" s="619"/>
      <c r="DM10" s="619"/>
      <c r="DN10" s="619"/>
      <c r="DO10" s="619"/>
      <c r="DP10" s="620"/>
      <c r="DQ10" s="624">
        <v>7987</v>
      </c>
      <c r="DR10" s="619"/>
      <c r="DS10" s="619"/>
      <c r="DT10" s="619"/>
      <c r="DU10" s="619"/>
      <c r="DV10" s="619"/>
      <c r="DW10" s="619"/>
      <c r="DX10" s="619"/>
      <c r="DY10" s="619"/>
      <c r="DZ10" s="619"/>
      <c r="EA10" s="619"/>
      <c r="EB10" s="619"/>
      <c r="EC10" s="654"/>
    </row>
    <row r="11" spans="2:143" ht="11.25" customHeight="1" x14ac:dyDescent="0.15">
      <c r="B11" s="615" t="s">
        <v>224</v>
      </c>
      <c r="C11" s="616"/>
      <c r="D11" s="616"/>
      <c r="E11" s="616"/>
      <c r="F11" s="616"/>
      <c r="G11" s="616"/>
      <c r="H11" s="616"/>
      <c r="I11" s="616"/>
      <c r="J11" s="616"/>
      <c r="K11" s="616"/>
      <c r="L11" s="616"/>
      <c r="M11" s="616"/>
      <c r="N11" s="616"/>
      <c r="O11" s="616"/>
      <c r="P11" s="616"/>
      <c r="Q11" s="617"/>
      <c r="R11" s="618">
        <v>3698</v>
      </c>
      <c r="S11" s="619"/>
      <c r="T11" s="619"/>
      <c r="U11" s="619"/>
      <c r="V11" s="619"/>
      <c r="W11" s="619"/>
      <c r="X11" s="619"/>
      <c r="Y11" s="620"/>
      <c r="Z11" s="671">
        <v>0</v>
      </c>
      <c r="AA11" s="671"/>
      <c r="AB11" s="671"/>
      <c r="AC11" s="671"/>
      <c r="AD11" s="672">
        <v>3698</v>
      </c>
      <c r="AE11" s="672"/>
      <c r="AF11" s="672"/>
      <c r="AG11" s="672"/>
      <c r="AH11" s="672"/>
      <c r="AI11" s="672"/>
      <c r="AJ11" s="672"/>
      <c r="AK11" s="672"/>
      <c r="AL11" s="641">
        <v>0</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203999</v>
      </c>
      <c r="BH11" s="619"/>
      <c r="BI11" s="619"/>
      <c r="BJ11" s="619"/>
      <c r="BK11" s="619"/>
      <c r="BL11" s="619"/>
      <c r="BM11" s="619"/>
      <c r="BN11" s="620"/>
      <c r="BO11" s="671">
        <v>3.8</v>
      </c>
      <c r="BP11" s="671"/>
      <c r="BQ11" s="671"/>
      <c r="BR11" s="671"/>
      <c r="BS11" s="624">
        <v>40307</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6916479</v>
      </c>
      <c r="CS11" s="619"/>
      <c r="CT11" s="619"/>
      <c r="CU11" s="619"/>
      <c r="CV11" s="619"/>
      <c r="CW11" s="619"/>
      <c r="CX11" s="619"/>
      <c r="CY11" s="620"/>
      <c r="CZ11" s="671">
        <v>16.600000000000001</v>
      </c>
      <c r="DA11" s="671"/>
      <c r="DB11" s="671"/>
      <c r="DC11" s="671"/>
      <c r="DD11" s="624">
        <v>6531702</v>
      </c>
      <c r="DE11" s="619"/>
      <c r="DF11" s="619"/>
      <c r="DG11" s="619"/>
      <c r="DH11" s="619"/>
      <c r="DI11" s="619"/>
      <c r="DJ11" s="619"/>
      <c r="DK11" s="619"/>
      <c r="DL11" s="619"/>
      <c r="DM11" s="619"/>
      <c r="DN11" s="619"/>
      <c r="DO11" s="619"/>
      <c r="DP11" s="620"/>
      <c r="DQ11" s="624">
        <v>1586064</v>
      </c>
      <c r="DR11" s="619"/>
      <c r="DS11" s="619"/>
      <c r="DT11" s="619"/>
      <c r="DU11" s="619"/>
      <c r="DV11" s="619"/>
      <c r="DW11" s="619"/>
      <c r="DX11" s="619"/>
      <c r="DY11" s="619"/>
      <c r="DZ11" s="619"/>
      <c r="EA11" s="619"/>
      <c r="EB11" s="619"/>
      <c r="EC11" s="654"/>
    </row>
    <row r="12" spans="2:143" ht="11.25" customHeight="1" x14ac:dyDescent="0.15">
      <c r="B12" s="615" t="s">
        <v>227</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1946580</v>
      </c>
      <c r="BH12" s="619"/>
      <c r="BI12" s="619"/>
      <c r="BJ12" s="619"/>
      <c r="BK12" s="619"/>
      <c r="BL12" s="619"/>
      <c r="BM12" s="619"/>
      <c r="BN12" s="620"/>
      <c r="BO12" s="671">
        <v>36.5</v>
      </c>
      <c r="BP12" s="671"/>
      <c r="BQ12" s="671"/>
      <c r="BR12" s="671"/>
      <c r="BS12" s="624" t="s">
        <v>107</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720760</v>
      </c>
      <c r="CS12" s="619"/>
      <c r="CT12" s="619"/>
      <c r="CU12" s="619"/>
      <c r="CV12" s="619"/>
      <c r="CW12" s="619"/>
      <c r="CX12" s="619"/>
      <c r="CY12" s="620"/>
      <c r="CZ12" s="671">
        <v>1.7</v>
      </c>
      <c r="DA12" s="671"/>
      <c r="DB12" s="671"/>
      <c r="DC12" s="671"/>
      <c r="DD12" s="624" t="s">
        <v>107</v>
      </c>
      <c r="DE12" s="619"/>
      <c r="DF12" s="619"/>
      <c r="DG12" s="619"/>
      <c r="DH12" s="619"/>
      <c r="DI12" s="619"/>
      <c r="DJ12" s="619"/>
      <c r="DK12" s="619"/>
      <c r="DL12" s="619"/>
      <c r="DM12" s="619"/>
      <c r="DN12" s="619"/>
      <c r="DO12" s="619"/>
      <c r="DP12" s="620"/>
      <c r="DQ12" s="624">
        <v>265088</v>
      </c>
      <c r="DR12" s="619"/>
      <c r="DS12" s="619"/>
      <c r="DT12" s="619"/>
      <c r="DU12" s="619"/>
      <c r="DV12" s="619"/>
      <c r="DW12" s="619"/>
      <c r="DX12" s="619"/>
      <c r="DY12" s="619"/>
      <c r="DZ12" s="619"/>
      <c r="EA12" s="619"/>
      <c r="EB12" s="619"/>
      <c r="EC12" s="654"/>
    </row>
    <row r="13" spans="2:143" ht="11.25" customHeight="1" x14ac:dyDescent="0.15">
      <c r="B13" s="615" t="s">
        <v>230</v>
      </c>
      <c r="C13" s="616"/>
      <c r="D13" s="616"/>
      <c r="E13" s="616"/>
      <c r="F13" s="616"/>
      <c r="G13" s="616"/>
      <c r="H13" s="616"/>
      <c r="I13" s="616"/>
      <c r="J13" s="616"/>
      <c r="K13" s="616"/>
      <c r="L13" s="616"/>
      <c r="M13" s="616"/>
      <c r="N13" s="616"/>
      <c r="O13" s="616"/>
      <c r="P13" s="616"/>
      <c r="Q13" s="617"/>
      <c r="R13" s="618">
        <v>27696</v>
      </c>
      <c r="S13" s="619"/>
      <c r="T13" s="619"/>
      <c r="U13" s="619"/>
      <c r="V13" s="619"/>
      <c r="W13" s="619"/>
      <c r="X13" s="619"/>
      <c r="Y13" s="620"/>
      <c r="Z13" s="671">
        <v>0.1</v>
      </c>
      <c r="AA13" s="671"/>
      <c r="AB13" s="671"/>
      <c r="AC13" s="671"/>
      <c r="AD13" s="672">
        <v>27696</v>
      </c>
      <c r="AE13" s="672"/>
      <c r="AF13" s="672"/>
      <c r="AG13" s="672"/>
      <c r="AH13" s="672"/>
      <c r="AI13" s="672"/>
      <c r="AJ13" s="672"/>
      <c r="AK13" s="672"/>
      <c r="AL13" s="641">
        <v>0.2</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1935674</v>
      </c>
      <c r="BH13" s="619"/>
      <c r="BI13" s="619"/>
      <c r="BJ13" s="619"/>
      <c r="BK13" s="619"/>
      <c r="BL13" s="619"/>
      <c r="BM13" s="619"/>
      <c r="BN13" s="620"/>
      <c r="BO13" s="671">
        <v>36.299999999999997</v>
      </c>
      <c r="BP13" s="671"/>
      <c r="BQ13" s="671"/>
      <c r="BR13" s="671"/>
      <c r="BS13" s="624" t="s">
        <v>107</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12666855</v>
      </c>
      <c r="CS13" s="619"/>
      <c r="CT13" s="619"/>
      <c r="CU13" s="619"/>
      <c r="CV13" s="619"/>
      <c r="CW13" s="619"/>
      <c r="CX13" s="619"/>
      <c r="CY13" s="620"/>
      <c r="CZ13" s="671">
        <v>30.4</v>
      </c>
      <c r="DA13" s="671"/>
      <c r="DB13" s="671"/>
      <c r="DC13" s="671"/>
      <c r="DD13" s="624">
        <v>4241396</v>
      </c>
      <c r="DE13" s="619"/>
      <c r="DF13" s="619"/>
      <c r="DG13" s="619"/>
      <c r="DH13" s="619"/>
      <c r="DI13" s="619"/>
      <c r="DJ13" s="619"/>
      <c r="DK13" s="619"/>
      <c r="DL13" s="619"/>
      <c r="DM13" s="619"/>
      <c r="DN13" s="619"/>
      <c r="DO13" s="619"/>
      <c r="DP13" s="620"/>
      <c r="DQ13" s="624">
        <v>3487022</v>
      </c>
      <c r="DR13" s="619"/>
      <c r="DS13" s="619"/>
      <c r="DT13" s="619"/>
      <c r="DU13" s="619"/>
      <c r="DV13" s="619"/>
      <c r="DW13" s="619"/>
      <c r="DX13" s="619"/>
      <c r="DY13" s="619"/>
      <c r="DZ13" s="619"/>
      <c r="EA13" s="619"/>
      <c r="EB13" s="619"/>
      <c r="EC13" s="654"/>
    </row>
    <row r="14" spans="2:143" ht="11.25" customHeight="1" x14ac:dyDescent="0.15">
      <c r="B14" s="615" t="s">
        <v>233</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95085</v>
      </c>
      <c r="BH14" s="619"/>
      <c r="BI14" s="619"/>
      <c r="BJ14" s="619"/>
      <c r="BK14" s="619"/>
      <c r="BL14" s="619"/>
      <c r="BM14" s="619"/>
      <c r="BN14" s="620"/>
      <c r="BO14" s="671">
        <v>1.8</v>
      </c>
      <c r="BP14" s="671"/>
      <c r="BQ14" s="671"/>
      <c r="BR14" s="671"/>
      <c r="BS14" s="624" t="s">
        <v>107</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692337</v>
      </c>
      <c r="CS14" s="619"/>
      <c r="CT14" s="619"/>
      <c r="CU14" s="619"/>
      <c r="CV14" s="619"/>
      <c r="CW14" s="619"/>
      <c r="CX14" s="619"/>
      <c r="CY14" s="620"/>
      <c r="CZ14" s="671">
        <v>1.7</v>
      </c>
      <c r="DA14" s="671"/>
      <c r="DB14" s="671"/>
      <c r="DC14" s="671"/>
      <c r="DD14" s="624">
        <v>41379</v>
      </c>
      <c r="DE14" s="619"/>
      <c r="DF14" s="619"/>
      <c r="DG14" s="619"/>
      <c r="DH14" s="619"/>
      <c r="DI14" s="619"/>
      <c r="DJ14" s="619"/>
      <c r="DK14" s="619"/>
      <c r="DL14" s="619"/>
      <c r="DM14" s="619"/>
      <c r="DN14" s="619"/>
      <c r="DO14" s="619"/>
      <c r="DP14" s="620"/>
      <c r="DQ14" s="624">
        <v>637015</v>
      </c>
      <c r="DR14" s="619"/>
      <c r="DS14" s="619"/>
      <c r="DT14" s="619"/>
      <c r="DU14" s="619"/>
      <c r="DV14" s="619"/>
      <c r="DW14" s="619"/>
      <c r="DX14" s="619"/>
      <c r="DY14" s="619"/>
      <c r="DZ14" s="619"/>
      <c r="EA14" s="619"/>
      <c r="EB14" s="619"/>
      <c r="EC14" s="654"/>
    </row>
    <row r="15" spans="2:143" ht="11.25" customHeight="1" x14ac:dyDescent="0.15">
      <c r="B15" s="615" t="s">
        <v>236</v>
      </c>
      <c r="C15" s="616"/>
      <c r="D15" s="616"/>
      <c r="E15" s="616"/>
      <c r="F15" s="616"/>
      <c r="G15" s="616"/>
      <c r="H15" s="616"/>
      <c r="I15" s="616"/>
      <c r="J15" s="616"/>
      <c r="K15" s="616"/>
      <c r="L15" s="616"/>
      <c r="M15" s="616"/>
      <c r="N15" s="616"/>
      <c r="O15" s="616"/>
      <c r="P15" s="616"/>
      <c r="Q15" s="617"/>
      <c r="R15" s="618">
        <v>28222</v>
      </c>
      <c r="S15" s="619"/>
      <c r="T15" s="619"/>
      <c r="U15" s="619"/>
      <c r="V15" s="619"/>
      <c r="W15" s="619"/>
      <c r="X15" s="619"/>
      <c r="Y15" s="620"/>
      <c r="Z15" s="671">
        <v>0.1</v>
      </c>
      <c r="AA15" s="671"/>
      <c r="AB15" s="671"/>
      <c r="AC15" s="671"/>
      <c r="AD15" s="672">
        <v>28222</v>
      </c>
      <c r="AE15" s="672"/>
      <c r="AF15" s="672"/>
      <c r="AG15" s="672"/>
      <c r="AH15" s="672"/>
      <c r="AI15" s="672"/>
      <c r="AJ15" s="672"/>
      <c r="AK15" s="672"/>
      <c r="AL15" s="641">
        <v>0.3</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448501</v>
      </c>
      <c r="BH15" s="619"/>
      <c r="BI15" s="619"/>
      <c r="BJ15" s="619"/>
      <c r="BK15" s="619"/>
      <c r="BL15" s="619"/>
      <c r="BM15" s="619"/>
      <c r="BN15" s="620"/>
      <c r="BO15" s="671">
        <v>8.4</v>
      </c>
      <c r="BP15" s="671"/>
      <c r="BQ15" s="671"/>
      <c r="BR15" s="671"/>
      <c r="BS15" s="624" t="s">
        <v>107</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1341349</v>
      </c>
      <c r="CS15" s="619"/>
      <c r="CT15" s="619"/>
      <c r="CU15" s="619"/>
      <c r="CV15" s="619"/>
      <c r="CW15" s="619"/>
      <c r="CX15" s="619"/>
      <c r="CY15" s="620"/>
      <c r="CZ15" s="671">
        <v>3.2</v>
      </c>
      <c r="DA15" s="671"/>
      <c r="DB15" s="671"/>
      <c r="DC15" s="671"/>
      <c r="DD15" s="624">
        <v>94613</v>
      </c>
      <c r="DE15" s="619"/>
      <c r="DF15" s="619"/>
      <c r="DG15" s="619"/>
      <c r="DH15" s="619"/>
      <c r="DI15" s="619"/>
      <c r="DJ15" s="619"/>
      <c r="DK15" s="619"/>
      <c r="DL15" s="619"/>
      <c r="DM15" s="619"/>
      <c r="DN15" s="619"/>
      <c r="DO15" s="619"/>
      <c r="DP15" s="620"/>
      <c r="DQ15" s="624">
        <v>1191947</v>
      </c>
      <c r="DR15" s="619"/>
      <c r="DS15" s="619"/>
      <c r="DT15" s="619"/>
      <c r="DU15" s="619"/>
      <c r="DV15" s="619"/>
      <c r="DW15" s="619"/>
      <c r="DX15" s="619"/>
      <c r="DY15" s="619"/>
      <c r="DZ15" s="619"/>
      <c r="EA15" s="619"/>
      <c r="EB15" s="619"/>
      <c r="EC15" s="654"/>
    </row>
    <row r="16" spans="2:143" ht="11.25" customHeight="1" x14ac:dyDescent="0.15">
      <c r="B16" s="615" t="s">
        <v>239</v>
      </c>
      <c r="C16" s="616"/>
      <c r="D16" s="616"/>
      <c r="E16" s="616"/>
      <c r="F16" s="616"/>
      <c r="G16" s="616"/>
      <c r="H16" s="616"/>
      <c r="I16" s="616"/>
      <c r="J16" s="616"/>
      <c r="K16" s="616"/>
      <c r="L16" s="616"/>
      <c r="M16" s="616"/>
      <c r="N16" s="616"/>
      <c r="O16" s="616"/>
      <c r="P16" s="616"/>
      <c r="Q16" s="617"/>
      <c r="R16" s="618">
        <v>11828479</v>
      </c>
      <c r="S16" s="619"/>
      <c r="T16" s="619"/>
      <c r="U16" s="619"/>
      <c r="V16" s="619"/>
      <c r="W16" s="619"/>
      <c r="X16" s="619"/>
      <c r="Y16" s="620"/>
      <c r="Z16" s="671">
        <v>25.6</v>
      </c>
      <c r="AA16" s="671"/>
      <c r="AB16" s="671"/>
      <c r="AC16" s="671"/>
      <c r="AD16" s="672">
        <v>4864455</v>
      </c>
      <c r="AE16" s="672"/>
      <c r="AF16" s="672"/>
      <c r="AG16" s="672"/>
      <c r="AH16" s="672"/>
      <c r="AI16" s="672"/>
      <c r="AJ16" s="672"/>
      <c r="AK16" s="672"/>
      <c r="AL16" s="641">
        <v>43.7</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562410</v>
      </c>
      <c r="CS16" s="619"/>
      <c r="CT16" s="619"/>
      <c r="CU16" s="619"/>
      <c r="CV16" s="619"/>
      <c r="CW16" s="619"/>
      <c r="CX16" s="619"/>
      <c r="CY16" s="620"/>
      <c r="CZ16" s="671">
        <v>1.3</v>
      </c>
      <c r="DA16" s="671"/>
      <c r="DB16" s="671"/>
      <c r="DC16" s="671"/>
      <c r="DD16" s="624" t="s">
        <v>107</v>
      </c>
      <c r="DE16" s="619"/>
      <c r="DF16" s="619"/>
      <c r="DG16" s="619"/>
      <c r="DH16" s="619"/>
      <c r="DI16" s="619"/>
      <c r="DJ16" s="619"/>
      <c r="DK16" s="619"/>
      <c r="DL16" s="619"/>
      <c r="DM16" s="619"/>
      <c r="DN16" s="619"/>
      <c r="DO16" s="619"/>
      <c r="DP16" s="620"/>
      <c r="DQ16" s="624">
        <v>116066</v>
      </c>
      <c r="DR16" s="619"/>
      <c r="DS16" s="619"/>
      <c r="DT16" s="619"/>
      <c r="DU16" s="619"/>
      <c r="DV16" s="619"/>
      <c r="DW16" s="619"/>
      <c r="DX16" s="619"/>
      <c r="DY16" s="619"/>
      <c r="DZ16" s="619"/>
      <c r="EA16" s="619"/>
      <c r="EB16" s="619"/>
      <c r="EC16" s="654"/>
    </row>
    <row r="17" spans="2:133" ht="11.25" customHeight="1" x14ac:dyDescent="0.15">
      <c r="B17" s="615" t="s">
        <v>242</v>
      </c>
      <c r="C17" s="616"/>
      <c r="D17" s="616"/>
      <c r="E17" s="616"/>
      <c r="F17" s="616"/>
      <c r="G17" s="616"/>
      <c r="H17" s="616"/>
      <c r="I17" s="616"/>
      <c r="J17" s="616"/>
      <c r="K17" s="616"/>
      <c r="L17" s="616"/>
      <c r="M17" s="616"/>
      <c r="N17" s="616"/>
      <c r="O17" s="616"/>
      <c r="P17" s="616"/>
      <c r="Q17" s="617"/>
      <c r="R17" s="618">
        <v>4864455</v>
      </c>
      <c r="S17" s="619"/>
      <c r="T17" s="619"/>
      <c r="U17" s="619"/>
      <c r="V17" s="619"/>
      <c r="W17" s="619"/>
      <c r="X17" s="619"/>
      <c r="Y17" s="620"/>
      <c r="Z17" s="671">
        <v>10.5</v>
      </c>
      <c r="AA17" s="671"/>
      <c r="AB17" s="671"/>
      <c r="AC17" s="671"/>
      <c r="AD17" s="672">
        <v>4864455</v>
      </c>
      <c r="AE17" s="672"/>
      <c r="AF17" s="672"/>
      <c r="AG17" s="672"/>
      <c r="AH17" s="672"/>
      <c r="AI17" s="672"/>
      <c r="AJ17" s="672"/>
      <c r="AK17" s="672"/>
      <c r="AL17" s="641">
        <v>43.7</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2284395</v>
      </c>
      <c r="CS17" s="619"/>
      <c r="CT17" s="619"/>
      <c r="CU17" s="619"/>
      <c r="CV17" s="619"/>
      <c r="CW17" s="619"/>
      <c r="CX17" s="619"/>
      <c r="CY17" s="620"/>
      <c r="CZ17" s="671">
        <v>5.5</v>
      </c>
      <c r="DA17" s="671"/>
      <c r="DB17" s="671"/>
      <c r="DC17" s="671"/>
      <c r="DD17" s="624" t="s">
        <v>107</v>
      </c>
      <c r="DE17" s="619"/>
      <c r="DF17" s="619"/>
      <c r="DG17" s="619"/>
      <c r="DH17" s="619"/>
      <c r="DI17" s="619"/>
      <c r="DJ17" s="619"/>
      <c r="DK17" s="619"/>
      <c r="DL17" s="619"/>
      <c r="DM17" s="619"/>
      <c r="DN17" s="619"/>
      <c r="DO17" s="619"/>
      <c r="DP17" s="620"/>
      <c r="DQ17" s="624">
        <v>2172523</v>
      </c>
      <c r="DR17" s="619"/>
      <c r="DS17" s="619"/>
      <c r="DT17" s="619"/>
      <c r="DU17" s="619"/>
      <c r="DV17" s="619"/>
      <c r="DW17" s="619"/>
      <c r="DX17" s="619"/>
      <c r="DY17" s="619"/>
      <c r="DZ17" s="619"/>
      <c r="EA17" s="619"/>
      <c r="EB17" s="619"/>
      <c r="EC17" s="654"/>
    </row>
    <row r="18" spans="2:133" ht="11.25" customHeight="1" x14ac:dyDescent="0.15">
      <c r="B18" s="615" t="s">
        <v>245</v>
      </c>
      <c r="C18" s="616"/>
      <c r="D18" s="616"/>
      <c r="E18" s="616"/>
      <c r="F18" s="616"/>
      <c r="G18" s="616"/>
      <c r="H18" s="616"/>
      <c r="I18" s="616"/>
      <c r="J18" s="616"/>
      <c r="K18" s="616"/>
      <c r="L18" s="616"/>
      <c r="M18" s="616"/>
      <c r="N18" s="616"/>
      <c r="O18" s="616"/>
      <c r="P18" s="616"/>
      <c r="Q18" s="617"/>
      <c r="R18" s="618">
        <v>600431</v>
      </c>
      <c r="S18" s="619"/>
      <c r="T18" s="619"/>
      <c r="U18" s="619"/>
      <c r="V18" s="619"/>
      <c r="W18" s="619"/>
      <c r="X18" s="619"/>
      <c r="Y18" s="620"/>
      <c r="Z18" s="671">
        <v>1.3</v>
      </c>
      <c r="AA18" s="671"/>
      <c r="AB18" s="671"/>
      <c r="AC18" s="671"/>
      <c r="AD18" s="672" t="s">
        <v>107</v>
      </c>
      <c r="AE18" s="672"/>
      <c r="AF18" s="672"/>
      <c r="AG18" s="672"/>
      <c r="AH18" s="672"/>
      <c r="AI18" s="672"/>
      <c r="AJ18" s="672"/>
      <c r="AK18" s="672"/>
      <c r="AL18" s="641" t="s">
        <v>107</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v>73692</v>
      </c>
      <c r="CS18" s="619"/>
      <c r="CT18" s="619"/>
      <c r="CU18" s="619"/>
      <c r="CV18" s="619"/>
      <c r="CW18" s="619"/>
      <c r="CX18" s="619"/>
      <c r="CY18" s="620"/>
      <c r="CZ18" s="671">
        <v>0.2</v>
      </c>
      <c r="DA18" s="671"/>
      <c r="DB18" s="671"/>
      <c r="DC18" s="671"/>
      <c r="DD18" s="624" t="s">
        <v>107</v>
      </c>
      <c r="DE18" s="619"/>
      <c r="DF18" s="619"/>
      <c r="DG18" s="619"/>
      <c r="DH18" s="619"/>
      <c r="DI18" s="619"/>
      <c r="DJ18" s="619"/>
      <c r="DK18" s="619"/>
      <c r="DL18" s="619"/>
      <c r="DM18" s="619"/>
      <c r="DN18" s="619"/>
      <c r="DO18" s="619"/>
      <c r="DP18" s="620"/>
      <c r="DQ18" s="624">
        <v>48580</v>
      </c>
      <c r="DR18" s="619"/>
      <c r="DS18" s="619"/>
      <c r="DT18" s="619"/>
      <c r="DU18" s="619"/>
      <c r="DV18" s="619"/>
      <c r="DW18" s="619"/>
      <c r="DX18" s="619"/>
      <c r="DY18" s="619"/>
      <c r="DZ18" s="619"/>
      <c r="EA18" s="619"/>
      <c r="EB18" s="619"/>
      <c r="EC18" s="654"/>
    </row>
    <row r="19" spans="2:133" ht="11.25" customHeight="1" x14ac:dyDescent="0.15">
      <c r="B19" s="615" t="s">
        <v>248</v>
      </c>
      <c r="C19" s="616"/>
      <c r="D19" s="616"/>
      <c r="E19" s="616"/>
      <c r="F19" s="616"/>
      <c r="G19" s="616"/>
      <c r="H19" s="616"/>
      <c r="I19" s="616"/>
      <c r="J19" s="616"/>
      <c r="K19" s="616"/>
      <c r="L19" s="616"/>
      <c r="M19" s="616"/>
      <c r="N19" s="616"/>
      <c r="O19" s="616"/>
      <c r="P19" s="616"/>
      <c r="Q19" s="617"/>
      <c r="R19" s="618">
        <v>6363593</v>
      </c>
      <c r="S19" s="619"/>
      <c r="T19" s="619"/>
      <c r="U19" s="619"/>
      <c r="V19" s="619"/>
      <c r="W19" s="619"/>
      <c r="X19" s="619"/>
      <c r="Y19" s="620"/>
      <c r="Z19" s="671">
        <v>13.8</v>
      </c>
      <c r="AA19" s="671"/>
      <c r="AB19" s="671"/>
      <c r="AC19" s="671"/>
      <c r="AD19" s="672" t="s">
        <v>107</v>
      </c>
      <c r="AE19" s="672"/>
      <c r="AF19" s="672"/>
      <c r="AG19" s="672"/>
      <c r="AH19" s="672"/>
      <c r="AI19" s="672"/>
      <c r="AJ19" s="672"/>
      <c r="AK19" s="672"/>
      <c r="AL19" s="641" t="s">
        <v>107</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402107</v>
      </c>
      <c r="BH19" s="619"/>
      <c r="BI19" s="619"/>
      <c r="BJ19" s="619"/>
      <c r="BK19" s="619"/>
      <c r="BL19" s="619"/>
      <c r="BM19" s="619"/>
      <c r="BN19" s="620"/>
      <c r="BO19" s="671">
        <v>7.5</v>
      </c>
      <c r="BP19" s="671"/>
      <c r="BQ19" s="671"/>
      <c r="BR19" s="671"/>
      <c r="BS19" s="624" t="s">
        <v>107</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x14ac:dyDescent="0.15">
      <c r="B20" s="615" t="s">
        <v>251</v>
      </c>
      <c r="C20" s="616"/>
      <c r="D20" s="616"/>
      <c r="E20" s="616"/>
      <c r="F20" s="616"/>
      <c r="G20" s="616"/>
      <c r="H20" s="616"/>
      <c r="I20" s="616"/>
      <c r="J20" s="616"/>
      <c r="K20" s="616"/>
      <c r="L20" s="616"/>
      <c r="M20" s="616"/>
      <c r="N20" s="616"/>
      <c r="O20" s="616"/>
      <c r="P20" s="616"/>
      <c r="Q20" s="617"/>
      <c r="R20" s="618">
        <v>18430033</v>
      </c>
      <c r="S20" s="619"/>
      <c r="T20" s="619"/>
      <c r="U20" s="619"/>
      <c r="V20" s="619"/>
      <c r="W20" s="619"/>
      <c r="X20" s="619"/>
      <c r="Y20" s="620"/>
      <c r="Z20" s="671">
        <v>39.9</v>
      </c>
      <c r="AA20" s="671"/>
      <c r="AB20" s="671"/>
      <c r="AC20" s="671"/>
      <c r="AD20" s="672">
        <v>11063902</v>
      </c>
      <c r="AE20" s="672"/>
      <c r="AF20" s="672"/>
      <c r="AG20" s="672"/>
      <c r="AH20" s="672"/>
      <c r="AI20" s="672"/>
      <c r="AJ20" s="672"/>
      <c r="AK20" s="672"/>
      <c r="AL20" s="641">
        <v>99.4</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402107</v>
      </c>
      <c r="BH20" s="619"/>
      <c r="BI20" s="619"/>
      <c r="BJ20" s="619"/>
      <c r="BK20" s="619"/>
      <c r="BL20" s="619"/>
      <c r="BM20" s="619"/>
      <c r="BN20" s="620"/>
      <c r="BO20" s="671">
        <v>7.5</v>
      </c>
      <c r="BP20" s="671"/>
      <c r="BQ20" s="671"/>
      <c r="BR20" s="671"/>
      <c r="BS20" s="624" t="s">
        <v>107</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41681202</v>
      </c>
      <c r="CS20" s="619"/>
      <c r="CT20" s="619"/>
      <c r="CU20" s="619"/>
      <c r="CV20" s="619"/>
      <c r="CW20" s="619"/>
      <c r="CX20" s="619"/>
      <c r="CY20" s="620"/>
      <c r="CZ20" s="671">
        <v>100</v>
      </c>
      <c r="DA20" s="671"/>
      <c r="DB20" s="671"/>
      <c r="DC20" s="671"/>
      <c r="DD20" s="624">
        <v>11566942</v>
      </c>
      <c r="DE20" s="619"/>
      <c r="DF20" s="619"/>
      <c r="DG20" s="619"/>
      <c r="DH20" s="619"/>
      <c r="DI20" s="619"/>
      <c r="DJ20" s="619"/>
      <c r="DK20" s="619"/>
      <c r="DL20" s="619"/>
      <c r="DM20" s="619"/>
      <c r="DN20" s="619"/>
      <c r="DO20" s="619"/>
      <c r="DP20" s="620"/>
      <c r="DQ20" s="624">
        <v>18001532</v>
      </c>
      <c r="DR20" s="619"/>
      <c r="DS20" s="619"/>
      <c r="DT20" s="619"/>
      <c r="DU20" s="619"/>
      <c r="DV20" s="619"/>
      <c r="DW20" s="619"/>
      <c r="DX20" s="619"/>
      <c r="DY20" s="619"/>
      <c r="DZ20" s="619"/>
      <c r="EA20" s="619"/>
      <c r="EB20" s="619"/>
      <c r="EC20" s="654"/>
    </row>
    <row r="21" spans="2:133" ht="11.25" customHeight="1" x14ac:dyDescent="0.15">
      <c r="B21" s="615" t="s">
        <v>254</v>
      </c>
      <c r="C21" s="616"/>
      <c r="D21" s="616"/>
      <c r="E21" s="616"/>
      <c r="F21" s="616"/>
      <c r="G21" s="616"/>
      <c r="H21" s="616"/>
      <c r="I21" s="616"/>
      <c r="J21" s="616"/>
      <c r="K21" s="616"/>
      <c r="L21" s="616"/>
      <c r="M21" s="616"/>
      <c r="N21" s="616"/>
      <c r="O21" s="616"/>
      <c r="P21" s="616"/>
      <c r="Q21" s="617"/>
      <c r="R21" s="618">
        <v>9416</v>
      </c>
      <c r="S21" s="619"/>
      <c r="T21" s="619"/>
      <c r="U21" s="619"/>
      <c r="V21" s="619"/>
      <c r="W21" s="619"/>
      <c r="X21" s="619"/>
      <c r="Y21" s="620"/>
      <c r="Z21" s="671">
        <v>0</v>
      </c>
      <c r="AA21" s="671"/>
      <c r="AB21" s="671"/>
      <c r="AC21" s="671"/>
      <c r="AD21" s="672">
        <v>9416</v>
      </c>
      <c r="AE21" s="672"/>
      <c r="AF21" s="672"/>
      <c r="AG21" s="672"/>
      <c r="AH21" s="672"/>
      <c r="AI21" s="672"/>
      <c r="AJ21" s="672"/>
      <c r="AK21" s="672"/>
      <c r="AL21" s="641">
        <v>0.1</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t="s">
        <v>107</v>
      </c>
      <c r="BH21" s="619"/>
      <c r="BI21" s="619"/>
      <c r="BJ21" s="619"/>
      <c r="BK21" s="619"/>
      <c r="BL21" s="619"/>
      <c r="BM21" s="619"/>
      <c r="BN21" s="620"/>
      <c r="BO21" s="671" t="s">
        <v>107</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256</v>
      </c>
      <c r="C22" s="616"/>
      <c r="D22" s="616"/>
      <c r="E22" s="616"/>
      <c r="F22" s="616"/>
      <c r="G22" s="616"/>
      <c r="H22" s="616"/>
      <c r="I22" s="616"/>
      <c r="J22" s="616"/>
      <c r="K22" s="616"/>
      <c r="L22" s="616"/>
      <c r="M22" s="616"/>
      <c r="N22" s="616"/>
      <c r="O22" s="616"/>
      <c r="P22" s="616"/>
      <c r="Q22" s="617"/>
      <c r="R22" s="618">
        <v>93658</v>
      </c>
      <c r="S22" s="619"/>
      <c r="T22" s="619"/>
      <c r="U22" s="619"/>
      <c r="V22" s="619"/>
      <c r="W22" s="619"/>
      <c r="X22" s="619"/>
      <c r="Y22" s="620"/>
      <c r="Z22" s="671">
        <v>0.2</v>
      </c>
      <c r="AA22" s="671"/>
      <c r="AB22" s="671"/>
      <c r="AC22" s="671"/>
      <c r="AD22" s="672" t="s">
        <v>107</v>
      </c>
      <c r="AE22" s="672"/>
      <c r="AF22" s="672"/>
      <c r="AG22" s="672"/>
      <c r="AH22" s="672"/>
      <c r="AI22" s="672"/>
      <c r="AJ22" s="672"/>
      <c r="AK22" s="672"/>
      <c r="AL22" s="641" t="s">
        <v>107</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259</v>
      </c>
      <c r="C23" s="616"/>
      <c r="D23" s="616"/>
      <c r="E23" s="616"/>
      <c r="F23" s="616"/>
      <c r="G23" s="616"/>
      <c r="H23" s="616"/>
      <c r="I23" s="616"/>
      <c r="J23" s="616"/>
      <c r="K23" s="616"/>
      <c r="L23" s="616"/>
      <c r="M23" s="616"/>
      <c r="N23" s="616"/>
      <c r="O23" s="616"/>
      <c r="P23" s="616"/>
      <c r="Q23" s="617"/>
      <c r="R23" s="618">
        <v>315165</v>
      </c>
      <c r="S23" s="619"/>
      <c r="T23" s="619"/>
      <c r="U23" s="619"/>
      <c r="V23" s="619"/>
      <c r="W23" s="619"/>
      <c r="X23" s="619"/>
      <c r="Y23" s="620"/>
      <c r="Z23" s="671">
        <v>0.7</v>
      </c>
      <c r="AA23" s="671"/>
      <c r="AB23" s="671"/>
      <c r="AC23" s="671"/>
      <c r="AD23" s="672">
        <v>20452</v>
      </c>
      <c r="AE23" s="672"/>
      <c r="AF23" s="672"/>
      <c r="AG23" s="672"/>
      <c r="AH23" s="672"/>
      <c r="AI23" s="672"/>
      <c r="AJ23" s="672"/>
      <c r="AK23" s="672"/>
      <c r="AL23" s="641">
        <v>0.2</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v>402107</v>
      </c>
      <c r="BH23" s="619"/>
      <c r="BI23" s="619"/>
      <c r="BJ23" s="619"/>
      <c r="BK23" s="619"/>
      <c r="BL23" s="619"/>
      <c r="BM23" s="619"/>
      <c r="BN23" s="620"/>
      <c r="BO23" s="671">
        <v>7.5</v>
      </c>
      <c r="BP23" s="671"/>
      <c r="BQ23" s="671"/>
      <c r="BR23" s="671"/>
      <c r="BS23" s="624" t="s">
        <v>107</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x14ac:dyDescent="0.15">
      <c r="B24" s="615" t="s">
        <v>266</v>
      </c>
      <c r="C24" s="616"/>
      <c r="D24" s="616"/>
      <c r="E24" s="616"/>
      <c r="F24" s="616"/>
      <c r="G24" s="616"/>
      <c r="H24" s="616"/>
      <c r="I24" s="616"/>
      <c r="J24" s="616"/>
      <c r="K24" s="616"/>
      <c r="L24" s="616"/>
      <c r="M24" s="616"/>
      <c r="N24" s="616"/>
      <c r="O24" s="616"/>
      <c r="P24" s="616"/>
      <c r="Q24" s="617"/>
      <c r="R24" s="618">
        <v>105668</v>
      </c>
      <c r="S24" s="619"/>
      <c r="T24" s="619"/>
      <c r="U24" s="619"/>
      <c r="V24" s="619"/>
      <c r="W24" s="619"/>
      <c r="X24" s="619"/>
      <c r="Y24" s="620"/>
      <c r="Z24" s="671">
        <v>0.2</v>
      </c>
      <c r="AA24" s="671"/>
      <c r="AB24" s="671"/>
      <c r="AC24" s="671"/>
      <c r="AD24" s="672" t="s">
        <v>107</v>
      </c>
      <c r="AE24" s="672"/>
      <c r="AF24" s="672"/>
      <c r="AG24" s="672"/>
      <c r="AH24" s="672"/>
      <c r="AI24" s="672"/>
      <c r="AJ24" s="672"/>
      <c r="AK24" s="672"/>
      <c r="AL24" s="641" t="s">
        <v>107</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10094845</v>
      </c>
      <c r="CS24" s="669"/>
      <c r="CT24" s="669"/>
      <c r="CU24" s="669"/>
      <c r="CV24" s="669"/>
      <c r="CW24" s="669"/>
      <c r="CX24" s="669"/>
      <c r="CY24" s="716"/>
      <c r="CZ24" s="720">
        <v>24.2</v>
      </c>
      <c r="DA24" s="721"/>
      <c r="DB24" s="721"/>
      <c r="DC24" s="722"/>
      <c r="DD24" s="715">
        <v>6716262</v>
      </c>
      <c r="DE24" s="669"/>
      <c r="DF24" s="669"/>
      <c r="DG24" s="669"/>
      <c r="DH24" s="669"/>
      <c r="DI24" s="669"/>
      <c r="DJ24" s="669"/>
      <c r="DK24" s="716"/>
      <c r="DL24" s="715">
        <v>6432855</v>
      </c>
      <c r="DM24" s="669"/>
      <c r="DN24" s="669"/>
      <c r="DO24" s="669"/>
      <c r="DP24" s="669"/>
      <c r="DQ24" s="669"/>
      <c r="DR24" s="669"/>
      <c r="DS24" s="669"/>
      <c r="DT24" s="669"/>
      <c r="DU24" s="669"/>
      <c r="DV24" s="716"/>
      <c r="DW24" s="717">
        <v>54</v>
      </c>
      <c r="DX24" s="686"/>
      <c r="DY24" s="686"/>
      <c r="DZ24" s="686"/>
      <c r="EA24" s="686"/>
      <c r="EB24" s="686"/>
      <c r="EC24" s="718"/>
    </row>
    <row r="25" spans="2:133" ht="11.25" customHeight="1" x14ac:dyDescent="0.15">
      <c r="B25" s="615" t="s">
        <v>269</v>
      </c>
      <c r="C25" s="616"/>
      <c r="D25" s="616"/>
      <c r="E25" s="616"/>
      <c r="F25" s="616"/>
      <c r="G25" s="616"/>
      <c r="H25" s="616"/>
      <c r="I25" s="616"/>
      <c r="J25" s="616"/>
      <c r="K25" s="616"/>
      <c r="L25" s="616"/>
      <c r="M25" s="616"/>
      <c r="N25" s="616"/>
      <c r="O25" s="616"/>
      <c r="P25" s="616"/>
      <c r="Q25" s="617"/>
      <c r="R25" s="618">
        <v>9193180</v>
      </c>
      <c r="S25" s="619"/>
      <c r="T25" s="619"/>
      <c r="U25" s="619"/>
      <c r="V25" s="619"/>
      <c r="W25" s="619"/>
      <c r="X25" s="619"/>
      <c r="Y25" s="620"/>
      <c r="Z25" s="671">
        <v>19.899999999999999</v>
      </c>
      <c r="AA25" s="671"/>
      <c r="AB25" s="671"/>
      <c r="AC25" s="671"/>
      <c r="AD25" s="672" t="s">
        <v>107</v>
      </c>
      <c r="AE25" s="672"/>
      <c r="AF25" s="672"/>
      <c r="AG25" s="672"/>
      <c r="AH25" s="672"/>
      <c r="AI25" s="672"/>
      <c r="AJ25" s="672"/>
      <c r="AK25" s="672"/>
      <c r="AL25" s="641" t="s">
        <v>107</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3751916</v>
      </c>
      <c r="CS25" s="637"/>
      <c r="CT25" s="637"/>
      <c r="CU25" s="637"/>
      <c r="CV25" s="637"/>
      <c r="CW25" s="637"/>
      <c r="CX25" s="637"/>
      <c r="CY25" s="638"/>
      <c r="CZ25" s="621">
        <v>9</v>
      </c>
      <c r="DA25" s="639"/>
      <c r="DB25" s="639"/>
      <c r="DC25" s="640"/>
      <c r="DD25" s="624">
        <v>3410988</v>
      </c>
      <c r="DE25" s="637"/>
      <c r="DF25" s="637"/>
      <c r="DG25" s="637"/>
      <c r="DH25" s="637"/>
      <c r="DI25" s="637"/>
      <c r="DJ25" s="637"/>
      <c r="DK25" s="638"/>
      <c r="DL25" s="624">
        <v>3157293</v>
      </c>
      <c r="DM25" s="637"/>
      <c r="DN25" s="637"/>
      <c r="DO25" s="637"/>
      <c r="DP25" s="637"/>
      <c r="DQ25" s="637"/>
      <c r="DR25" s="637"/>
      <c r="DS25" s="637"/>
      <c r="DT25" s="637"/>
      <c r="DU25" s="637"/>
      <c r="DV25" s="638"/>
      <c r="DW25" s="641">
        <v>26.5</v>
      </c>
      <c r="DX25" s="642"/>
      <c r="DY25" s="642"/>
      <c r="DZ25" s="642"/>
      <c r="EA25" s="642"/>
      <c r="EB25" s="642"/>
      <c r="EC25" s="643"/>
    </row>
    <row r="26" spans="2:133" ht="11.25" customHeight="1" x14ac:dyDescent="0.15">
      <c r="B26" s="712" t="s">
        <v>272</v>
      </c>
      <c r="C26" s="713"/>
      <c r="D26" s="713"/>
      <c r="E26" s="713"/>
      <c r="F26" s="713"/>
      <c r="G26" s="713"/>
      <c r="H26" s="713"/>
      <c r="I26" s="713"/>
      <c r="J26" s="713"/>
      <c r="K26" s="713"/>
      <c r="L26" s="713"/>
      <c r="M26" s="713"/>
      <c r="N26" s="713"/>
      <c r="O26" s="713"/>
      <c r="P26" s="713"/>
      <c r="Q26" s="714"/>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2274892</v>
      </c>
      <c r="CS26" s="619"/>
      <c r="CT26" s="619"/>
      <c r="CU26" s="619"/>
      <c r="CV26" s="619"/>
      <c r="CW26" s="619"/>
      <c r="CX26" s="619"/>
      <c r="CY26" s="620"/>
      <c r="CZ26" s="621">
        <v>5.5</v>
      </c>
      <c r="DA26" s="639"/>
      <c r="DB26" s="639"/>
      <c r="DC26" s="640"/>
      <c r="DD26" s="624">
        <v>2100519</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x14ac:dyDescent="0.15">
      <c r="B27" s="615" t="s">
        <v>275</v>
      </c>
      <c r="C27" s="616"/>
      <c r="D27" s="616"/>
      <c r="E27" s="616"/>
      <c r="F27" s="616"/>
      <c r="G27" s="616"/>
      <c r="H27" s="616"/>
      <c r="I27" s="616"/>
      <c r="J27" s="616"/>
      <c r="K27" s="616"/>
      <c r="L27" s="616"/>
      <c r="M27" s="616"/>
      <c r="N27" s="616"/>
      <c r="O27" s="616"/>
      <c r="P27" s="616"/>
      <c r="Q27" s="617"/>
      <c r="R27" s="618">
        <v>1413829</v>
      </c>
      <c r="S27" s="619"/>
      <c r="T27" s="619"/>
      <c r="U27" s="619"/>
      <c r="V27" s="619"/>
      <c r="W27" s="619"/>
      <c r="X27" s="619"/>
      <c r="Y27" s="620"/>
      <c r="Z27" s="671">
        <v>3.1</v>
      </c>
      <c r="AA27" s="671"/>
      <c r="AB27" s="671"/>
      <c r="AC27" s="671"/>
      <c r="AD27" s="672" t="s">
        <v>107</v>
      </c>
      <c r="AE27" s="672"/>
      <c r="AF27" s="672"/>
      <c r="AG27" s="672"/>
      <c r="AH27" s="672"/>
      <c r="AI27" s="672"/>
      <c r="AJ27" s="672"/>
      <c r="AK27" s="672"/>
      <c r="AL27" s="641" t="s">
        <v>107</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5336013</v>
      </c>
      <c r="BH27" s="619"/>
      <c r="BI27" s="619"/>
      <c r="BJ27" s="619"/>
      <c r="BK27" s="619"/>
      <c r="BL27" s="619"/>
      <c r="BM27" s="619"/>
      <c r="BN27" s="620"/>
      <c r="BO27" s="671">
        <v>100</v>
      </c>
      <c r="BP27" s="671"/>
      <c r="BQ27" s="671"/>
      <c r="BR27" s="671"/>
      <c r="BS27" s="624">
        <v>40307</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4058534</v>
      </c>
      <c r="CS27" s="637"/>
      <c r="CT27" s="637"/>
      <c r="CU27" s="637"/>
      <c r="CV27" s="637"/>
      <c r="CW27" s="637"/>
      <c r="CX27" s="637"/>
      <c r="CY27" s="638"/>
      <c r="CZ27" s="621">
        <v>9.6999999999999993</v>
      </c>
      <c r="DA27" s="639"/>
      <c r="DB27" s="639"/>
      <c r="DC27" s="640"/>
      <c r="DD27" s="624">
        <v>1132751</v>
      </c>
      <c r="DE27" s="637"/>
      <c r="DF27" s="637"/>
      <c r="DG27" s="637"/>
      <c r="DH27" s="637"/>
      <c r="DI27" s="637"/>
      <c r="DJ27" s="637"/>
      <c r="DK27" s="638"/>
      <c r="DL27" s="624">
        <v>1103039</v>
      </c>
      <c r="DM27" s="637"/>
      <c r="DN27" s="637"/>
      <c r="DO27" s="637"/>
      <c r="DP27" s="637"/>
      <c r="DQ27" s="637"/>
      <c r="DR27" s="637"/>
      <c r="DS27" s="637"/>
      <c r="DT27" s="637"/>
      <c r="DU27" s="637"/>
      <c r="DV27" s="638"/>
      <c r="DW27" s="641">
        <v>9.3000000000000007</v>
      </c>
      <c r="DX27" s="642"/>
      <c r="DY27" s="642"/>
      <c r="DZ27" s="642"/>
      <c r="EA27" s="642"/>
      <c r="EB27" s="642"/>
      <c r="EC27" s="643"/>
    </row>
    <row r="28" spans="2:133" ht="11.25" customHeight="1" x14ac:dyDescent="0.15">
      <c r="B28" s="615" t="s">
        <v>278</v>
      </c>
      <c r="C28" s="616"/>
      <c r="D28" s="616"/>
      <c r="E28" s="616"/>
      <c r="F28" s="616"/>
      <c r="G28" s="616"/>
      <c r="H28" s="616"/>
      <c r="I28" s="616"/>
      <c r="J28" s="616"/>
      <c r="K28" s="616"/>
      <c r="L28" s="616"/>
      <c r="M28" s="616"/>
      <c r="N28" s="616"/>
      <c r="O28" s="616"/>
      <c r="P28" s="616"/>
      <c r="Q28" s="617"/>
      <c r="R28" s="618">
        <v>59041</v>
      </c>
      <c r="S28" s="619"/>
      <c r="T28" s="619"/>
      <c r="U28" s="619"/>
      <c r="V28" s="619"/>
      <c r="W28" s="619"/>
      <c r="X28" s="619"/>
      <c r="Y28" s="620"/>
      <c r="Z28" s="671">
        <v>0.1</v>
      </c>
      <c r="AA28" s="671"/>
      <c r="AB28" s="671"/>
      <c r="AC28" s="671"/>
      <c r="AD28" s="672">
        <v>36798</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2284395</v>
      </c>
      <c r="CS28" s="619"/>
      <c r="CT28" s="619"/>
      <c r="CU28" s="619"/>
      <c r="CV28" s="619"/>
      <c r="CW28" s="619"/>
      <c r="CX28" s="619"/>
      <c r="CY28" s="620"/>
      <c r="CZ28" s="621">
        <v>5.5</v>
      </c>
      <c r="DA28" s="639"/>
      <c r="DB28" s="639"/>
      <c r="DC28" s="640"/>
      <c r="DD28" s="624">
        <v>2172523</v>
      </c>
      <c r="DE28" s="619"/>
      <c r="DF28" s="619"/>
      <c r="DG28" s="619"/>
      <c r="DH28" s="619"/>
      <c r="DI28" s="619"/>
      <c r="DJ28" s="619"/>
      <c r="DK28" s="620"/>
      <c r="DL28" s="624">
        <v>2172523</v>
      </c>
      <c r="DM28" s="619"/>
      <c r="DN28" s="619"/>
      <c r="DO28" s="619"/>
      <c r="DP28" s="619"/>
      <c r="DQ28" s="619"/>
      <c r="DR28" s="619"/>
      <c r="DS28" s="619"/>
      <c r="DT28" s="619"/>
      <c r="DU28" s="619"/>
      <c r="DV28" s="620"/>
      <c r="DW28" s="641">
        <v>18.2</v>
      </c>
      <c r="DX28" s="642"/>
      <c r="DY28" s="642"/>
      <c r="DZ28" s="642"/>
      <c r="EA28" s="642"/>
      <c r="EB28" s="642"/>
      <c r="EC28" s="643"/>
    </row>
    <row r="29" spans="2:133" ht="11.25" customHeight="1" x14ac:dyDescent="0.15">
      <c r="B29" s="615" t="s">
        <v>280</v>
      </c>
      <c r="C29" s="616"/>
      <c r="D29" s="616"/>
      <c r="E29" s="616"/>
      <c r="F29" s="616"/>
      <c r="G29" s="616"/>
      <c r="H29" s="616"/>
      <c r="I29" s="616"/>
      <c r="J29" s="616"/>
      <c r="K29" s="616"/>
      <c r="L29" s="616"/>
      <c r="M29" s="616"/>
      <c r="N29" s="616"/>
      <c r="O29" s="616"/>
      <c r="P29" s="616"/>
      <c r="Q29" s="617"/>
      <c r="R29" s="618">
        <v>78440</v>
      </c>
      <c r="S29" s="619"/>
      <c r="T29" s="619"/>
      <c r="U29" s="619"/>
      <c r="V29" s="619"/>
      <c r="W29" s="619"/>
      <c r="X29" s="619"/>
      <c r="Y29" s="620"/>
      <c r="Z29" s="671">
        <v>0.2</v>
      </c>
      <c r="AA29" s="671"/>
      <c r="AB29" s="671"/>
      <c r="AC29" s="671"/>
      <c r="AD29" s="672" t="s">
        <v>107</v>
      </c>
      <c r="AE29" s="672"/>
      <c r="AF29" s="672"/>
      <c r="AG29" s="672"/>
      <c r="AH29" s="672"/>
      <c r="AI29" s="672"/>
      <c r="AJ29" s="672"/>
      <c r="AK29" s="672"/>
      <c r="AL29" s="641" t="s">
        <v>107</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2284206</v>
      </c>
      <c r="CS29" s="637"/>
      <c r="CT29" s="637"/>
      <c r="CU29" s="637"/>
      <c r="CV29" s="637"/>
      <c r="CW29" s="637"/>
      <c r="CX29" s="637"/>
      <c r="CY29" s="638"/>
      <c r="CZ29" s="621">
        <v>5.5</v>
      </c>
      <c r="DA29" s="639"/>
      <c r="DB29" s="639"/>
      <c r="DC29" s="640"/>
      <c r="DD29" s="624">
        <v>2172334</v>
      </c>
      <c r="DE29" s="637"/>
      <c r="DF29" s="637"/>
      <c r="DG29" s="637"/>
      <c r="DH29" s="637"/>
      <c r="DI29" s="637"/>
      <c r="DJ29" s="637"/>
      <c r="DK29" s="638"/>
      <c r="DL29" s="624">
        <v>2172334</v>
      </c>
      <c r="DM29" s="637"/>
      <c r="DN29" s="637"/>
      <c r="DO29" s="637"/>
      <c r="DP29" s="637"/>
      <c r="DQ29" s="637"/>
      <c r="DR29" s="637"/>
      <c r="DS29" s="637"/>
      <c r="DT29" s="637"/>
      <c r="DU29" s="637"/>
      <c r="DV29" s="638"/>
      <c r="DW29" s="641">
        <v>18.2</v>
      </c>
      <c r="DX29" s="642"/>
      <c r="DY29" s="642"/>
      <c r="DZ29" s="642"/>
      <c r="EA29" s="642"/>
      <c r="EB29" s="642"/>
      <c r="EC29" s="643"/>
    </row>
    <row r="30" spans="2:133" ht="11.25" customHeight="1" x14ac:dyDescent="0.15">
      <c r="B30" s="615" t="s">
        <v>285</v>
      </c>
      <c r="C30" s="616"/>
      <c r="D30" s="616"/>
      <c r="E30" s="616"/>
      <c r="F30" s="616"/>
      <c r="G30" s="616"/>
      <c r="H30" s="616"/>
      <c r="I30" s="616"/>
      <c r="J30" s="616"/>
      <c r="K30" s="616"/>
      <c r="L30" s="616"/>
      <c r="M30" s="616"/>
      <c r="N30" s="616"/>
      <c r="O30" s="616"/>
      <c r="P30" s="616"/>
      <c r="Q30" s="617"/>
      <c r="R30" s="618">
        <v>6930045</v>
      </c>
      <c r="S30" s="619"/>
      <c r="T30" s="619"/>
      <c r="U30" s="619"/>
      <c r="V30" s="619"/>
      <c r="W30" s="619"/>
      <c r="X30" s="619"/>
      <c r="Y30" s="620"/>
      <c r="Z30" s="671">
        <v>15</v>
      </c>
      <c r="AA30" s="671"/>
      <c r="AB30" s="671"/>
      <c r="AC30" s="671"/>
      <c r="AD30" s="672" t="s">
        <v>107</v>
      </c>
      <c r="AE30" s="672"/>
      <c r="AF30" s="672"/>
      <c r="AG30" s="672"/>
      <c r="AH30" s="672"/>
      <c r="AI30" s="672"/>
      <c r="AJ30" s="672"/>
      <c r="AK30" s="672"/>
      <c r="AL30" s="641" t="s">
        <v>107</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98.7</v>
      </c>
      <c r="BH30" s="685"/>
      <c r="BI30" s="685"/>
      <c r="BJ30" s="685"/>
      <c r="BK30" s="685"/>
      <c r="BL30" s="685"/>
      <c r="BM30" s="686">
        <v>95.6</v>
      </c>
      <c r="BN30" s="685"/>
      <c r="BO30" s="685"/>
      <c r="BP30" s="685"/>
      <c r="BQ30" s="687"/>
      <c r="BR30" s="684">
        <v>98.3</v>
      </c>
      <c r="BS30" s="685"/>
      <c r="BT30" s="685"/>
      <c r="BU30" s="685"/>
      <c r="BV30" s="685"/>
      <c r="BW30" s="685"/>
      <c r="BX30" s="686">
        <v>93.9</v>
      </c>
      <c r="BY30" s="685"/>
      <c r="BZ30" s="685"/>
      <c r="CA30" s="685"/>
      <c r="CB30" s="687"/>
      <c r="CD30" s="690"/>
      <c r="CE30" s="691"/>
      <c r="CF30" s="655" t="s">
        <v>288</v>
      </c>
      <c r="CG30" s="652"/>
      <c r="CH30" s="652"/>
      <c r="CI30" s="652"/>
      <c r="CJ30" s="652"/>
      <c r="CK30" s="652"/>
      <c r="CL30" s="652"/>
      <c r="CM30" s="652"/>
      <c r="CN30" s="652"/>
      <c r="CO30" s="652"/>
      <c r="CP30" s="652"/>
      <c r="CQ30" s="653"/>
      <c r="CR30" s="618">
        <v>2074174</v>
      </c>
      <c r="CS30" s="619"/>
      <c r="CT30" s="619"/>
      <c r="CU30" s="619"/>
      <c r="CV30" s="619"/>
      <c r="CW30" s="619"/>
      <c r="CX30" s="619"/>
      <c r="CY30" s="620"/>
      <c r="CZ30" s="621">
        <v>5</v>
      </c>
      <c r="DA30" s="639"/>
      <c r="DB30" s="639"/>
      <c r="DC30" s="640"/>
      <c r="DD30" s="624">
        <v>1981072</v>
      </c>
      <c r="DE30" s="619"/>
      <c r="DF30" s="619"/>
      <c r="DG30" s="619"/>
      <c r="DH30" s="619"/>
      <c r="DI30" s="619"/>
      <c r="DJ30" s="619"/>
      <c r="DK30" s="620"/>
      <c r="DL30" s="624">
        <v>1981072</v>
      </c>
      <c r="DM30" s="619"/>
      <c r="DN30" s="619"/>
      <c r="DO30" s="619"/>
      <c r="DP30" s="619"/>
      <c r="DQ30" s="619"/>
      <c r="DR30" s="619"/>
      <c r="DS30" s="619"/>
      <c r="DT30" s="619"/>
      <c r="DU30" s="619"/>
      <c r="DV30" s="620"/>
      <c r="DW30" s="641">
        <v>16.600000000000001</v>
      </c>
      <c r="DX30" s="642"/>
      <c r="DY30" s="642"/>
      <c r="DZ30" s="642"/>
      <c r="EA30" s="642"/>
      <c r="EB30" s="642"/>
      <c r="EC30" s="643"/>
    </row>
    <row r="31" spans="2:133" ht="11.25" customHeight="1" x14ac:dyDescent="0.15">
      <c r="B31" s="615" t="s">
        <v>289</v>
      </c>
      <c r="C31" s="616"/>
      <c r="D31" s="616"/>
      <c r="E31" s="616"/>
      <c r="F31" s="616"/>
      <c r="G31" s="616"/>
      <c r="H31" s="616"/>
      <c r="I31" s="616"/>
      <c r="J31" s="616"/>
      <c r="K31" s="616"/>
      <c r="L31" s="616"/>
      <c r="M31" s="616"/>
      <c r="N31" s="616"/>
      <c r="O31" s="616"/>
      <c r="P31" s="616"/>
      <c r="Q31" s="617"/>
      <c r="R31" s="618">
        <v>7418261</v>
      </c>
      <c r="S31" s="619"/>
      <c r="T31" s="619"/>
      <c r="U31" s="619"/>
      <c r="V31" s="619"/>
      <c r="W31" s="619"/>
      <c r="X31" s="619"/>
      <c r="Y31" s="620"/>
      <c r="Z31" s="671">
        <v>16.100000000000001</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98.7</v>
      </c>
      <c r="BH31" s="637"/>
      <c r="BI31" s="637"/>
      <c r="BJ31" s="637"/>
      <c r="BK31" s="637"/>
      <c r="BL31" s="637"/>
      <c r="BM31" s="673">
        <v>96.4</v>
      </c>
      <c r="BN31" s="683"/>
      <c r="BO31" s="683"/>
      <c r="BP31" s="683"/>
      <c r="BQ31" s="647"/>
      <c r="BR31" s="682">
        <v>98.4</v>
      </c>
      <c r="BS31" s="637"/>
      <c r="BT31" s="637"/>
      <c r="BU31" s="637"/>
      <c r="BV31" s="637"/>
      <c r="BW31" s="637"/>
      <c r="BX31" s="673">
        <v>95.2</v>
      </c>
      <c r="BY31" s="683"/>
      <c r="BZ31" s="683"/>
      <c r="CA31" s="683"/>
      <c r="CB31" s="647"/>
      <c r="CD31" s="690"/>
      <c r="CE31" s="691"/>
      <c r="CF31" s="655" t="s">
        <v>292</v>
      </c>
      <c r="CG31" s="652"/>
      <c r="CH31" s="652"/>
      <c r="CI31" s="652"/>
      <c r="CJ31" s="652"/>
      <c r="CK31" s="652"/>
      <c r="CL31" s="652"/>
      <c r="CM31" s="652"/>
      <c r="CN31" s="652"/>
      <c r="CO31" s="652"/>
      <c r="CP31" s="652"/>
      <c r="CQ31" s="653"/>
      <c r="CR31" s="618">
        <v>210032</v>
      </c>
      <c r="CS31" s="637"/>
      <c r="CT31" s="637"/>
      <c r="CU31" s="637"/>
      <c r="CV31" s="637"/>
      <c r="CW31" s="637"/>
      <c r="CX31" s="637"/>
      <c r="CY31" s="638"/>
      <c r="CZ31" s="621">
        <v>0.5</v>
      </c>
      <c r="DA31" s="639"/>
      <c r="DB31" s="639"/>
      <c r="DC31" s="640"/>
      <c r="DD31" s="624">
        <v>191262</v>
      </c>
      <c r="DE31" s="637"/>
      <c r="DF31" s="637"/>
      <c r="DG31" s="637"/>
      <c r="DH31" s="637"/>
      <c r="DI31" s="637"/>
      <c r="DJ31" s="637"/>
      <c r="DK31" s="638"/>
      <c r="DL31" s="624">
        <v>191262</v>
      </c>
      <c r="DM31" s="637"/>
      <c r="DN31" s="637"/>
      <c r="DO31" s="637"/>
      <c r="DP31" s="637"/>
      <c r="DQ31" s="637"/>
      <c r="DR31" s="637"/>
      <c r="DS31" s="637"/>
      <c r="DT31" s="637"/>
      <c r="DU31" s="637"/>
      <c r="DV31" s="638"/>
      <c r="DW31" s="641">
        <v>1.6</v>
      </c>
      <c r="DX31" s="642"/>
      <c r="DY31" s="642"/>
      <c r="DZ31" s="642"/>
      <c r="EA31" s="642"/>
      <c r="EB31" s="642"/>
      <c r="EC31" s="643"/>
    </row>
    <row r="32" spans="2:133" ht="11.25" customHeight="1" x14ac:dyDescent="0.15">
      <c r="B32" s="615" t="s">
        <v>293</v>
      </c>
      <c r="C32" s="616"/>
      <c r="D32" s="616"/>
      <c r="E32" s="616"/>
      <c r="F32" s="616"/>
      <c r="G32" s="616"/>
      <c r="H32" s="616"/>
      <c r="I32" s="616"/>
      <c r="J32" s="616"/>
      <c r="K32" s="616"/>
      <c r="L32" s="616"/>
      <c r="M32" s="616"/>
      <c r="N32" s="616"/>
      <c r="O32" s="616"/>
      <c r="P32" s="616"/>
      <c r="Q32" s="617"/>
      <c r="R32" s="618">
        <v>1008170</v>
      </c>
      <c r="S32" s="619"/>
      <c r="T32" s="619"/>
      <c r="U32" s="619"/>
      <c r="V32" s="619"/>
      <c r="W32" s="619"/>
      <c r="X32" s="619"/>
      <c r="Y32" s="620"/>
      <c r="Z32" s="671">
        <v>2.2000000000000002</v>
      </c>
      <c r="AA32" s="671"/>
      <c r="AB32" s="671"/>
      <c r="AC32" s="671"/>
      <c r="AD32" s="672">
        <v>2751</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98.4</v>
      </c>
      <c r="BH32" s="603"/>
      <c r="BI32" s="603"/>
      <c r="BJ32" s="603"/>
      <c r="BK32" s="603"/>
      <c r="BL32" s="603"/>
      <c r="BM32" s="666">
        <v>94.3</v>
      </c>
      <c r="BN32" s="603"/>
      <c r="BO32" s="603"/>
      <c r="BP32" s="603"/>
      <c r="BQ32" s="660"/>
      <c r="BR32" s="681">
        <v>97.9</v>
      </c>
      <c r="BS32" s="603"/>
      <c r="BT32" s="603"/>
      <c r="BU32" s="603"/>
      <c r="BV32" s="603"/>
      <c r="BW32" s="603"/>
      <c r="BX32" s="666">
        <v>91.6</v>
      </c>
      <c r="BY32" s="603"/>
      <c r="BZ32" s="603"/>
      <c r="CA32" s="603"/>
      <c r="CB32" s="660"/>
      <c r="CD32" s="692"/>
      <c r="CE32" s="693"/>
      <c r="CF32" s="655" t="s">
        <v>295</v>
      </c>
      <c r="CG32" s="652"/>
      <c r="CH32" s="652"/>
      <c r="CI32" s="652"/>
      <c r="CJ32" s="652"/>
      <c r="CK32" s="652"/>
      <c r="CL32" s="652"/>
      <c r="CM32" s="652"/>
      <c r="CN32" s="652"/>
      <c r="CO32" s="652"/>
      <c r="CP32" s="652"/>
      <c r="CQ32" s="653"/>
      <c r="CR32" s="618">
        <v>189</v>
      </c>
      <c r="CS32" s="619"/>
      <c r="CT32" s="619"/>
      <c r="CU32" s="619"/>
      <c r="CV32" s="619"/>
      <c r="CW32" s="619"/>
      <c r="CX32" s="619"/>
      <c r="CY32" s="620"/>
      <c r="CZ32" s="621">
        <v>0</v>
      </c>
      <c r="DA32" s="639"/>
      <c r="DB32" s="639"/>
      <c r="DC32" s="640"/>
      <c r="DD32" s="624">
        <v>189</v>
      </c>
      <c r="DE32" s="619"/>
      <c r="DF32" s="619"/>
      <c r="DG32" s="619"/>
      <c r="DH32" s="619"/>
      <c r="DI32" s="619"/>
      <c r="DJ32" s="619"/>
      <c r="DK32" s="620"/>
      <c r="DL32" s="624">
        <v>189</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296</v>
      </c>
      <c r="C33" s="616"/>
      <c r="D33" s="616"/>
      <c r="E33" s="616"/>
      <c r="F33" s="616"/>
      <c r="G33" s="616"/>
      <c r="H33" s="616"/>
      <c r="I33" s="616"/>
      <c r="J33" s="616"/>
      <c r="K33" s="616"/>
      <c r="L33" s="616"/>
      <c r="M33" s="616"/>
      <c r="N33" s="616"/>
      <c r="O33" s="616"/>
      <c r="P33" s="616"/>
      <c r="Q33" s="617"/>
      <c r="R33" s="618">
        <v>1109500</v>
      </c>
      <c r="S33" s="619"/>
      <c r="T33" s="619"/>
      <c r="U33" s="619"/>
      <c r="V33" s="619"/>
      <c r="W33" s="619"/>
      <c r="X33" s="619"/>
      <c r="Y33" s="620"/>
      <c r="Z33" s="671">
        <v>2.4</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19553731</v>
      </c>
      <c r="CS33" s="637"/>
      <c r="CT33" s="637"/>
      <c r="CU33" s="637"/>
      <c r="CV33" s="637"/>
      <c r="CW33" s="637"/>
      <c r="CX33" s="637"/>
      <c r="CY33" s="638"/>
      <c r="CZ33" s="621">
        <v>46.9</v>
      </c>
      <c r="DA33" s="639"/>
      <c r="DB33" s="639"/>
      <c r="DC33" s="640"/>
      <c r="DD33" s="624">
        <v>9156363</v>
      </c>
      <c r="DE33" s="637"/>
      <c r="DF33" s="637"/>
      <c r="DG33" s="637"/>
      <c r="DH33" s="637"/>
      <c r="DI33" s="637"/>
      <c r="DJ33" s="637"/>
      <c r="DK33" s="638"/>
      <c r="DL33" s="624">
        <v>5252184</v>
      </c>
      <c r="DM33" s="637"/>
      <c r="DN33" s="637"/>
      <c r="DO33" s="637"/>
      <c r="DP33" s="637"/>
      <c r="DQ33" s="637"/>
      <c r="DR33" s="637"/>
      <c r="DS33" s="637"/>
      <c r="DT33" s="637"/>
      <c r="DU33" s="637"/>
      <c r="DV33" s="638"/>
      <c r="DW33" s="641">
        <v>44.1</v>
      </c>
      <c r="DX33" s="642"/>
      <c r="DY33" s="642"/>
      <c r="DZ33" s="642"/>
      <c r="EA33" s="642"/>
      <c r="EB33" s="642"/>
      <c r="EC33" s="643"/>
    </row>
    <row r="34" spans="2:133" ht="11.25" customHeight="1" x14ac:dyDescent="0.15">
      <c r="B34" s="615" t="s">
        <v>298</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2353077</v>
      </c>
      <c r="CS34" s="619"/>
      <c r="CT34" s="619"/>
      <c r="CU34" s="619"/>
      <c r="CV34" s="619"/>
      <c r="CW34" s="619"/>
      <c r="CX34" s="619"/>
      <c r="CY34" s="620"/>
      <c r="CZ34" s="621">
        <v>5.6</v>
      </c>
      <c r="DA34" s="639"/>
      <c r="DB34" s="639"/>
      <c r="DC34" s="640"/>
      <c r="DD34" s="624">
        <v>1830517</v>
      </c>
      <c r="DE34" s="619"/>
      <c r="DF34" s="619"/>
      <c r="DG34" s="619"/>
      <c r="DH34" s="619"/>
      <c r="DI34" s="619"/>
      <c r="DJ34" s="619"/>
      <c r="DK34" s="620"/>
      <c r="DL34" s="624">
        <v>1293085</v>
      </c>
      <c r="DM34" s="619"/>
      <c r="DN34" s="619"/>
      <c r="DO34" s="619"/>
      <c r="DP34" s="619"/>
      <c r="DQ34" s="619"/>
      <c r="DR34" s="619"/>
      <c r="DS34" s="619"/>
      <c r="DT34" s="619"/>
      <c r="DU34" s="619"/>
      <c r="DV34" s="620"/>
      <c r="DW34" s="641">
        <v>10.8</v>
      </c>
      <c r="DX34" s="642"/>
      <c r="DY34" s="642"/>
      <c r="DZ34" s="642"/>
      <c r="EA34" s="642"/>
      <c r="EB34" s="642"/>
      <c r="EC34" s="643"/>
    </row>
    <row r="35" spans="2:133" ht="11.25" customHeight="1" x14ac:dyDescent="0.15">
      <c r="B35" s="615" t="s">
        <v>302</v>
      </c>
      <c r="C35" s="616"/>
      <c r="D35" s="616"/>
      <c r="E35" s="616"/>
      <c r="F35" s="616"/>
      <c r="G35" s="616"/>
      <c r="H35" s="616"/>
      <c r="I35" s="616"/>
      <c r="J35" s="616"/>
      <c r="K35" s="616"/>
      <c r="L35" s="616"/>
      <c r="M35" s="616"/>
      <c r="N35" s="616"/>
      <c r="O35" s="616"/>
      <c r="P35" s="616"/>
      <c r="Q35" s="617"/>
      <c r="R35" s="618">
        <v>788400</v>
      </c>
      <c r="S35" s="619"/>
      <c r="T35" s="619"/>
      <c r="U35" s="619"/>
      <c r="V35" s="619"/>
      <c r="W35" s="619"/>
      <c r="X35" s="619"/>
      <c r="Y35" s="620"/>
      <c r="Z35" s="671">
        <v>1.7</v>
      </c>
      <c r="AA35" s="671"/>
      <c r="AB35" s="671"/>
      <c r="AC35" s="671"/>
      <c r="AD35" s="672" t="s">
        <v>107</v>
      </c>
      <c r="AE35" s="672"/>
      <c r="AF35" s="672"/>
      <c r="AG35" s="672"/>
      <c r="AH35" s="672"/>
      <c r="AI35" s="672"/>
      <c r="AJ35" s="672"/>
      <c r="AK35" s="672"/>
      <c r="AL35" s="641" t="s">
        <v>107</v>
      </c>
      <c r="AM35" s="673"/>
      <c r="AN35" s="673"/>
      <c r="AO35" s="674"/>
      <c r="AP35" s="186"/>
      <c r="AQ35" s="675" t="s">
        <v>303</v>
      </c>
      <c r="AR35" s="676"/>
      <c r="AS35" s="676"/>
      <c r="AT35" s="676"/>
      <c r="AU35" s="676"/>
      <c r="AV35" s="676"/>
      <c r="AW35" s="676"/>
      <c r="AX35" s="676"/>
      <c r="AY35" s="677"/>
      <c r="AZ35" s="668">
        <v>10917514</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185919</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130204</v>
      </c>
      <c r="CS35" s="637"/>
      <c r="CT35" s="637"/>
      <c r="CU35" s="637"/>
      <c r="CV35" s="637"/>
      <c r="CW35" s="637"/>
      <c r="CX35" s="637"/>
      <c r="CY35" s="638"/>
      <c r="CZ35" s="621">
        <v>0.3</v>
      </c>
      <c r="DA35" s="639"/>
      <c r="DB35" s="639"/>
      <c r="DC35" s="640"/>
      <c r="DD35" s="624">
        <v>104915</v>
      </c>
      <c r="DE35" s="637"/>
      <c r="DF35" s="637"/>
      <c r="DG35" s="637"/>
      <c r="DH35" s="637"/>
      <c r="DI35" s="637"/>
      <c r="DJ35" s="637"/>
      <c r="DK35" s="638"/>
      <c r="DL35" s="624">
        <v>104915</v>
      </c>
      <c r="DM35" s="637"/>
      <c r="DN35" s="637"/>
      <c r="DO35" s="637"/>
      <c r="DP35" s="637"/>
      <c r="DQ35" s="637"/>
      <c r="DR35" s="637"/>
      <c r="DS35" s="637"/>
      <c r="DT35" s="637"/>
      <c r="DU35" s="637"/>
      <c r="DV35" s="638"/>
      <c r="DW35" s="641">
        <v>0.9</v>
      </c>
      <c r="DX35" s="642"/>
      <c r="DY35" s="642"/>
      <c r="DZ35" s="642"/>
      <c r="EA35" s="642"/>
      <c r="EB35" s="642"/>
      <c r="EC35" s="643"/>
    </row>
    <row r="36" spans="2:133" ht="11.25" customHeight="1" x14ac:dyDescent="0.15">
      <c r="B36" s="599" t="s">
        <v>306</v>
      </c>
      <c r="C36" s="600"/>
      <c r="D36" s="600"/>
      <c r="E36" s="600"/>
      <c r="F36" s="600"/>
      <c r="G36" s="600"/>
      <c r="H36" s="600"/>
      <c r="I36" s="600"/>
      <c r="J36" s="600"/>
      <c r="K36" s="600"/>
      <c r="L36" s="600"/>
      <c r="M36" s="600"/>
      <c r="N36" s="600"/>
      <c r="O36" s="600"/>
      <c r="P36" s="600"/>
      <c r="Q36" s="601"/>
      <c r="R36" s="602">
        <v>46164406</v>
      </c>
      <c r="S36" s="659"/>
      <c r="T36" s="659"/>
      <c r="U36" s="659"/>
      <c r="V36" s="659"/>
      <c r="W36" s="659"/>
      <c r="X36" s="659"/>
      <c r="Y36" s="662"/>
      <c r="Z36" s="663">
        <v>100</v>
      </c>
      <c r="AA36" s="663"/>
      <c r="AB36" s="663"/>
      <c r="AC36" s="663"/>
      <c r="AD36" s="664">
        <v>11133319</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7835321</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35162</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2601029</v>
      </c>
      <c r="CS36" s="619"/>
      <c r="CT36" s="619"/>
      <c r="CU36" s="619"/>
      <c r="CV36" s="619"/>
      <c r="CW36" s="619"/>
      <c r="CX36" s="619"/>
      <c r="CY36" s="620"/>
      <c r="CZ36" s="621">
        <v>6.2</v>
      </c>
      <c r="DA36" s="639"/>
      <c r="DB36" s="639"/>
      <c r="DC36" s="640"/>
      <c r="DD36" s="624">
        <v>2288577</v>
      </c>
      <c r="DE36" s="619"/>
      <c r="DF36" s="619"/>
      <c r="DG36" s="619"/>
      <c r="DH36" s="619"/>
      <c r="DI36" s="619"/>
      <c r="DJ36" s="619"/>
      <c r="DK36" s="620"/>
      <c r="DL36" s="624">
        <v>985580</v>
      </c>
      <c r="DM36" s="619"/>
      <c r="DN36" s="619"/>
      <c r="DO36" s="619"/>
      <c r="DP36" s="619"/>
      <c r="DQ36" s="619"/>
      <c r="DR36" s="619"/>
      <c r="DS36" s="619"/>
      <c r="DT36" s="619"/>
      <c r="DU36" s="619"/>
      <c r="DV36" s="620"/>
      <c r="DW36" s="641">
        <v>8.3000000000000007</v>
      </c>
      <c r="DX36" s="642"/>
      <c r="DY36" s="642"/>
      <c r="DZ36" s="642"/>
      <c r="EA36" s="642"/>
      <c r="EB36" s="642"/>
      <c r="EC36" s="643"/>
    </row>
    <row r="37" spans="2:133" ht="11.25" customHeight="1" x14ac:dyDescent="0.15">
      <c r="AQ37" s="644" t="s">
        <v>310</v>
      </c>
      <c r="AR37" s="645"/>
      <c r="AS37" s="645"/>
      <c r="AT37" s="645"/>
      <c r="AU37" s="645"/>
      <c r="AV37" s="645"/>
      <c r="AW37" s="645"/>
      <c r="AX37" s="645"/>
      <c r="AY37" s="646"/>
      <c r="AZ37" s="618">
        <v>698393</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8302</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664409</v>
      </c>
      <c r="CS37" s="637"/>
      <c r="CT37" s="637"/>
      <c r="CU37" s="637"/>
      <c r="CV37" s="637"/>
      <c r="CW37" s="637"/>
      <c r="CX37" s="637"/>
      <c r="CY37" s="638"/>
      <c r="CZ37" s="621">
        <v>1.6</v>
      </c>
      <c r="DA37" s="639"/>
      <c r="DB37" s="639"/>
      <c r="DC37" s="640"/>
      <c r="DD37" s="624">
        <v>663623</v>
      </c>
      <c r="DE37" s="637"/>
      <c r="DF37" s="637"/>
      <c r="DG37" s="637"/>
      <c r="DH37" s="637"/>
      <c r="DI37" s="637"/>
      <c r="DJ37" s="637"/>
      <c r="DK37" s="638"/>
      <c r="DL37" s="624">
        <v>603408</v>
      </c>
      <c r="DM37" s="637"/>
      <c r="DN37" s="637"/>
      <c r="DO37" s="637"/>
      <c r="DP37" s="637"/>
      <c r="DQ37" s="637"/>
      <c r="DR37" s="637"/>
      <c r="DS37" s="637"/>
      <c r="DT37" s="637"/>
      <c r="DU37" s="637"/>
      <c r="DV37" s="638"/>
      <c r="DW37" s="641">
        <v>5.0999999999999996</v>
      </c>
      <c r="DX37" s="642"/>
      <c r="DY37" s="642"/>
      <c r="DZ37" s="642"/>
      <c r="EA37" s="642"/>
      <c r="EB37" s="642"/>
      <c r="EC37" s="643"/>
    </row>
    <row r="38" spans="2:133" ht="11.25" customHeight="1" x14ac:dyDescent="0.15">
      <c r="AQ38" s="644" t="s">
        <v>313</v>
      </c>
      <c r="AR38" s="645"/>
      <c r="AS38" s="645"/>
      <c r="AT38" s="645"/>
      <c r="AU38" s="645"/>
      <c r="AV38" s="645"/>
      <c r="AW38" s="645"/>
      <c r="AX38" s="645"/>
      <c r="AY38" s="646"/>
      <c r="AZ38" s="618">
        <v>73692</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13602</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10169283</v>
      </c>
      <c r="CS38" s="619"/>
      <c r="CT38" s="619"/>
      <c r="CU38" s="619"/>
      <c r="CV38" s="619"/>
      <c r="CW38" s="619"/>
      <c r="CX38" s="619"/>
      <c r="CY38" s="620"/>
      <c r="CZ38" s="621">
        <v>24.4</v>
      </c>
      <c r="DA38" s="639"/>
      <c r="DB38" s="639"/>
      <c r="DC38" s="640"/>
      <c r="DD38" s="624">
        <v>4304673</v>
      </c>
      <c r="DE38" s="619"/>
      <c r="DF38" s="619"/>
      <c r="DG38" s="619"/>
      <c r="DH38" s="619"/>
      <c r="DI38" s="619"/>
      <c r="DJ38" s="619"/>
      <c r="DK38" s="620"/>
      <c r="DL38" s="624">
        <v>2868604</v>
      </c>
      <c r="DM38" s="619"/>
      <c r="DN38" s="619"/>
      <c r="DO38" s="619"/>
      <c r="DP38" s="619"/>
      <c r="DQ38" s="619"/>
      <c r="DR38" s="619"/>
      <c r="DS38" s="619"/>
      <c r="DT38" s="619"/>
      <c r="DU38" s="619"/>
      <c r="DV38" s="620"/>
      <c r="DW38" s="641">
        <v>24.1</v>
      </c>
      <c r="DX38" s="642"/>
      <c r="DY38" s="642"/>
      <c r="DZ38" s="642"/>
      <c r="EA38" s="642"/>
      <c r="EB38" s="642"/>
      <c r="EC38" s="643"/>
    </row>
    <row r="39" spans="2:133" ht="11.25" customHeight="1" x14ac:dyDescent="0.15">
      <c r="AQ39" s="644" t="s">
        <v>316</v>
      </c>
      <c r="AR39" s="645"/>
      <c r="AS39" s="645"/>
      <c r="AT39" s="645"/>
      <c r="AU39" s="645"/>
      <c r="AV39" s="645"/>
      <c r="AW39" s="645"/>
      <c r="AX39" s="645"/>
      <c r="AY39" s="646"/>
      <c r="AZ39" s="618">
        <v>57359</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104</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3579122</v>
      </c>
      <c r="CS39" s="637"/>
      <c r="CT39" s="637"/>
      <c r="CU39" s="637"/>
      <c r="CV39" s="637"/>
      <c r="CW39" s="637"/>
      <c r="CX39" s="637"/>
      <c r="CY39" s="638"/>
      <c r="CZ39" s="621">
        <v>8.6</v>
      </c>
      <c r="DA39" s="639"/>
      <c r="DB39" s="639"/>
      <c r="DC39" s="640"/>
      <c r="DD39" s="624">
        <v>627359</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585868</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134</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721016</v>
      </c>
      <c r="CS40" s="619"/>
      <c r="CT40" s="619"/>
      <c r="CU40" s="619"/>
      <c r="CV40" s="619"/>
      <c r="CW40" s="619"/>
      <c r="CX40" s="619"/>
      <c r="CY40" s="620"/>
      <c r="CZ40" s="621">
        <v>1.7</v>
      </c>
      <c r="DA40" s="639"/>
      <c r="DB40" s="639"/>
      <c r="DC40" s="640"/>
      <c r="DD40" s="624">
        <v>322</v>
      </c>
      <c r="DE40" s="619"/>
      <c r="DF40" s="619"/>
      <c r="DG40" s="619"/>
      <c r="DH40" s="619"/>
      <c r="DI40" s="619"/>
      <c r="DJ40" s="619"/>
      <c r="DK40" s="620"/>
      <c r="DL40" s="624" t="s">
        <v>107</v>
      </c>
      <c r="DM40" s="619"/>
      <c r="DN40" s="619"/>
      <c r="DO40" s="619"/>
      <c r="DP40" s="619"/>
      <c r="DQ40" s="619"/>
      <c r="DR40" s="619"/>
      <c r="DS40" s="619"/>
      <c r="DT40" s="619"/>
      <c r="DU40" s="619"/>
      <c r="DV40" s="620"/>
      <c r="DW40" s="641" t="s">
        <v>107</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1666881</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355</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12032626</v>
      </c>
      <c r="CS42" s="619"/>
      <c r="CT42" s="619"/>
      <c r="CU42" s="619"/>
      <c r="CV42" s="619"/>
      <c r="CW42" s="619"/>
      <c r="CX42" s="619"/>
      <c r="CY42" s="620"/>
      <c r="CZ42" s="621">
        <v>28.9</v>
      </c>
      <c r="DA42" s="622"/>
      <c r="DB42" s="622"/>
      <c r="DC42" s="623"/>
      <c r="DD42" s="624">
        <v>2128907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6422</v>
      </c>
      <c r="CS43" s="637"/>
      <c r="CT43" s="637"/>
      <c r="CU43" s="637"/>
      <c r="CV43" s="637"/>
      <c r="CW43" s="637"/>
      <c r="CX43" s="637"/>
      <c r="CY43" s="638"/>
      <c r="CZ43" s="621">
        <v>0</v>
      </c>
      <c r="DA43" s="639"/>
      <c r="DB43" s="639"/>
      <c r="DC43" s="640"/>
      <c r="DD43" s="624">
        <v>6422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330</v>
      </c>
      <c r="CD44" s="631" t="s">
        <v>283</v>
      </c>
      <c r="CE44" s="632"/>
      <c r="CF44" s="615" t="s">
        <v>331</v>
      </c>
      <c r="CG44" s="616"/>
      <c r="CH44" s="616"/>
      <c r="CI44" s="616"/>
      <c r="CJ44" s="616"/>
      <c r="CK44" s="616"/>
      <c r="CL44" s="616"/>
      <c r="CM44" s="616"/>
      <c r="CN44" s="616"/>
      <c r="CO44" s="616"/>
      <c r="CP44" s="616"/>
      <c r="CQ44" s="617"/>
      <c r="CR44" s="618">
        <v>11566942</v>
      </c>
      <c r="CS44" s="619"/>
      <c r="CT44" s="619"/>
      <c r="CU44" s="619"/>
      <c r="CV44" s="619"/>
      <c r="CW44" s="619"/>
      <c r="CX44" s="619"/>
      <c r="CY44" s="620"/>
      <c r="CZ44" s="621">
        <v>27.8</v>
      </c>
      <c r="DA44" s="622"/>
      <c r="DB44" s="622"/>
      <c r="DC44" s="623"/>
      <c r="DD44" s="624">
        <v>2109567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332</v>
      </c>
      <c r="CG45" s="616"/>
      <c r="CH45" s="616"/>
      <c r="CI45" s="616"/>
      <c r="CJ45" s="616"/>
      <c r="CK45" s="616"/>
      <c r="CL45" s="616"/>
      <c r="CM45" s="616"/>
      <c r="CN45" s="616"/>
      <c r="CO45" s="616"/>
      <c r="CP45" s="616"/>
      <c r="CQ45" s="617"/>
      <c r="CR45" s="618">
        <v>11347731</v>
      </c>
      <c r="CS45" s="637"/>
      <c r="CT45" s="637"/>
      <c r="CU45" s="637"/>
      <c r="CV45" s="637"/>
      <c r="CW45" s="637"/>
      <c r="CX45" s="637"/>
      <c r="CY45" s="638"/>
      <c r="CZ45" s="621">
        <v>27.2</v>
      </c>
      <c r="DA45" s="639"/>
      <c r="DB45" s="639"/>
      <c r="DC45" s="640"/>
      <c r="DD45" s="624">
        <v>2021146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333</v>
      </c>
      <c r="CG46" s="616"/>
      <c r="CH46" s="616"/>
      <c r="CI46" s="616"/>
      <c r="CJ46" s="616"/>
      <c r="CK46" s="616"/>
      <c r="CL46" s="616"/>
      <c r="CM46" s="616"/>
      <c r="CN46" s="616"/>
      <c r="CO46" s="616"/>
      <c r="CP46" s="616"/>
      <c r="CQ46" s="617"/>
      <c r="CR46" s="618">
        <v>219211</v>
      </c>
      <c r="CS46" s="619"/>
      <c r="CT46" s="619"/>
      <c r="CU46" s="619"/>
      <c r="CV46" s="619"/>
      <c r="CW46" s="619"/>
      <c r="CX46" s="619"/>
      <c r="CY46" s="620"/>
      <c r="CZ46" s="621">
        <v>0.5</v>
      </c>
      <c r="DA46" s="622"/>
      <c r="DB46" s="622"/>
      <c r="DC46" s="623"/>
      <c r="DD46" s="624">
        <v>88421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334</v>
      </c>
      <c r="CG47" s="616"/>
      <c r="CH47" s="616"/>
      <c r="CI47" s="616"/>
      <c r="CJ47" s="616"/>
      <c r="CK47" s="616"/>
      <c r="CL47" s="616"/>
      <c r="CM47" s="616"/>
      <c r="CN47" s="616"/>
      <c r="CO47" s="616"/>
      <c r="CP47" s="616"/>
      <c r="CQ47" s="617"/>
      <c r="CR47" s="618">
        <v>465684</v>
      </c>
      <c r="CS47" s="637"/>
      <c r="CT47" s="637"/>
      <c r="CU47" s="637"/>
      <c r="CV47" s="637"/>
      <c r="CW47" s="637"/>
      <c r="CX47" s="637"/>
      <c r="CY47" s="638"/>
      <c r="CZ47" s="621">
        <v>1.1000000000000001</v>
      </c>
      <c r="DA47" s="639"/>
      <c r="DB47" s="639"/>
      <c r="DC47" s="640"/>
      <c r="DD47" s="624">
        <v>19340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335</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336</v>
      </c>
      <c r="CE49" s="600"/>
      <c r="CF49" s="600"/>
      <c r="CG49" s="600"/>
      <c r="CH49" s="600"/>
      <c r="CI49" s="600"/>
      <c r="CJ49" s="600"/>
      <c r="CK49" s="600"/>
      <c r="CL49" s="600"/>
      <c r="CM49" s="600"/>
      <c r="CN49" s="600"/>
      <c r="CO49" s="600"/>
      <c r="CP49" s="600"/>
      <c r="CQ49" s="601"/>
      <c r="CR49" s="602">
        <v>41681202</v>
      </c>
      <c r="CS49" s="603"/>
      <c r="CT49" s="603"/>
      <c r="CU49" s="603"/>
      <c r="CV49" s="603"/>
      <c r="CW49" s="603"/>
      <c r="CX49" s="603"/>
      <c r="CY49" s="604"/>
      <c r="CZ49" s="605">
        <v>100</v>
      </c>
      <c r="DA49" s="606"/>
      <c r="DB49" s="606"/>
      <c r="DC49" s="607"/>
      <c r="DD49" s="608">
        <v>18001532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359</v>
      </c>
      <c r="C7" s="1077"/>
      <c r="D7" s="1077"/>
      <c r="E7" s="1077"/>
      <c r="F7" s="1077"/>
      <c r="G7" s="1077"/>
      <c r="H7" s="1077"/>
      <c r="I7" s="1077"/>
      <c r="J7" s="1077"/>
      <c r="K7" s="1077"/>
      <c r="L7" s="1077"/>
      <c r="M7" s="1077"/>
      <c r="N7" s="1077"/>
      <c r="O7" s="1077"/>
      <c r="P7" s="1078"/>
      <c r="Q7" s="1130">
        <v>47752</v>
      </c>
      <c r="R7" s="1131"/>
      <c r="S7" s="1131"/>
      <c r="T7" s="1131"/>
      <c r="U7" s="1131"/>
      <c r="V7" s="1131">
        <v>43536</v>
      </c>
      <c r="W7" s="1131"/>
      <c r="X7" s="1131"/>
      <c r="Y7" s="1131"/>
      <c r="Z7" s="1131"/>
      <c r="AA7" s="1131">
        <v>4216</v>
      </c>
      <c r="AB7" s="1131"/>
      <c r="AC7" s="1131"/>
      <c r="AD7" s="1131"/>
      <c r="AE7" s="1132"/>
      <c r="AF7" s="1133">
        <v>2130</v>
      </c>
      <c r="AG7" s="1134"/>
      <c r="AH7" s="1134"/>
      <c r="AI7" s="1134"/>
      <c r="AJ7" s="1135"/>
      <c r="AK7" s="1117">
        <v>6930</v>
      </c>
      <c r="AL7" s="1118"/>
      <c r="AM7" s="1118"/>
      <c r="AN7" s="1118"/>
      <c r="AO7" s="1118"/>
      <c r="AP7" s="1118">
        <v>20112</v>
      </c>
      <c r="AQ7" s="1118"/>
      <c r="AR7" s="1118"/>
      <c r="AS7" s="1118"/>
      <c r="AT7" s="1118"/>
      <c r="AU7" s="1119" t="s">
        <v>534</v>
      </c>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t="s">
        <v>360</v>
      </c>
      <c r="C8" s="1064"/>
      <c r="D8" s="1064"/>
      <c r="E8" s="1064"/>
      <c r="F8" s="1064"/>
      <c r="G8" s="1064"/>
      <c r="H8" s="1064"/>
      <c r="I8" s="1064"/>
      <c r="J8" s="1064"/>
      <c r="K8" s="1064"/>
      <c r="L8" s="1064"/>
      <c r="M8" s="1064"/>
      <c r="N8" s="1064"/>
      <c r="O8" s="1064"/>
      <c r="P8" s="1065"/>
      <c r="Q8" s="1069">
        <v>439</v>
      </c>
      <c r="R8" s="1070"/>
      <c r="S8" s="1070"/>
      <c r="T8" s="1070"/>
      <c r="U8" s="1070"/>
      <c r="V8" s="1070">
        <v>439</v>
      </c>
      <c r="W8" s="1070"/>
      <c r="X8" s="1070"/>
      <c r="Y8" s="1070"/>
      <c r="Z8" s="1070"/>
      <c r="AA8" s="1070">
        <v>0</v>
      </c>
      <c r="AB8" s="1070"/>
      <c r="AC8" s="1070"/>
      <c r="AD8" s="1070"/>
      <c r="AE8" s="1071"/>
      <c r="AF8" s="1045" t="s">
        <v>107</v>
      </c>
      <c r="AG8" s="1046"/>
      <c r="AH8" s="1046"/>
      <c r="AI8" s="1046"/>
      <c r="AJ8" s="1047"/>
      <c r="AK8" s="1112" t="s">
        <v>538</v>
      </c>
      <c r="AL8" s="1113"/>
      <c r="AM8" s="1113"/>
      <c r="AN8" s="1113"/>
      <c r="AO8" s="1113"/>
      <c r="AP8" s="1113">
        <v>533</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t="s">
        <v>361</v>
      </c>
      <c r="C9" s="1064"/>
      <c r="D9" s="1064"/>
      <c r="E9" s="1064"/>
      <c r="F9" s="1064"/>
      <c r="G9" s="1064"/>
      <c r="H9" s="1064"/>
      <c r="I9" s="1064"/>
      <c r="J9" s="1064"/>
      <c r="K9" s="1064"/>
      <c r="L9" s="1064"/>
      <c r="M9" s="1064"/>
      <c r="N9" s="1064"/>
      <c r="O9" s="1064"/>
      <c r="P9" s="1065"/>
      <c r="Q9" s="1069">
        <v>807</v>
      </c>
      <c r="R9" s="1070"/>
      <c r="S9" s="1070"/>
      <c r="T9" s="1070"/>
      <c r="U9" s="1070"/>
      <c r="V9" s="1070">
        <v>555</v>
      </c>
      <c r="W9" s="1070"/>
      <c r="X9" s="1070"/>
      <c r="Y9" s="1070"/>
      <c r="Z9" s="1070"/>
      <c r="AA9" s="1070">
        <v>252</v>
      </c>
      <c r="AB9" s="1070"/>
      <c r="AC9" s="1070"/>
      <c r="AD9" s="1070"/>
      <c r="AE9" s="1071"/>
      <c r="AF9" s="1045" t="s">
        <v>107</v>
      </c>
      <c r="AG9" s="1046"/>
      <c r="AH9" s="1046"/>
      <c r="AI9" s="1046"/>
      <c r="AJ9" s="1047"/>
      <c r="AK9" s="1112" t="s">
        <v>538</v>
      </c>
      <c r="AL9" s="1113"/>
      <c r="AM9" s="1113"/>
      <c r="AN9" s="1113"/>
      <c r="AO9" s="1113"/>
      <c r="AP9" s="1113" t="s">
        <v>538</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t="s">
        <v>362</v>
      </c>
      <c r="C10" s="1064"/>
      <c r="D10" s="1064"/>
      <c r="E10" s="1064"/>
      <c r="F10" s="1064"/>
      <c r="G10" s="1064"/>
      <c r="H10" s="1064"/>
      <c r="I10" s="1064"/>
      <c r="J10" s="1064"/>
      <c r="K10" s="1064"/>
      <c r="L10" s="1064"/>
      <c r="M10" s="1064"/>
      <c r="N10" s="1064"/>
      <c r="O10" s="1064"/>
      <c r="P10" s="1065"/>
      <c r="Q10" s="1069">
        <v>406</v>
      </c>
      <c r="R10" s="1070"/>
      <c r="S10" s="1070"/>
      <c r="T10" s="1070"/>
      <c r="U10" s="1070"/>
      <c r="V10" s="1070">
        <v>391</v>
      </c>
      <c r="W10" s="1070"/>
      <c r="X10" s="1070"/>
      <c r="Y10" s="1070"/>
      <c r="Z10" s="1070"/>
      <c r="AA10" s="1070">
        <v>15</v>
      </c>
      <c r="AB10" s="1070"/>
      <c r="AC10" s="1070"/>
      <c r="AD10" s="1070"/>
      <c r="AE10" s="1071"/>
      <c r="AF10" s="1045" t="s">
        <v>107</v>
      </c>
      <c r="AG10" s="1046"/>
      <c r="AH10" s="1046"/>
      <c r="AI10" s="1046"/>
      <c r="AJ10" s="1047"/>
      <c r="AK10" s="1112" t="s">
        <v>538</v>
      </c>
      <c r="AL10" s="1113"/>
      <c r="AM10" s="1113"/>
      <c r="AN10" s="1113"/>
      <c r="AO10" s="1113"/>
      <c r="AP10" s="1113" t="s">
        <v>538</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4">
        <v>46164</v>
      </c>
      <c r="R23" s="1095"/>
      <c r="S23" s="1095"/>
      <c r="T23" s="1095"/>
      <c r="U23" s="1095"/>
      <c r="V23" s="1095">
        <v>41681</v>
      </c>
      <c r="W23" s="1095"/>
      <c r="X23" s="1095"/>
      <c r="Y23" s="1095"/>
      <c r="Z23" s="1095"/>
      <c r="AA23" s="1095">
        <v>4483</v>
      </c>
      <c r="AB23" s="1095"/>
      <c r="AC23" s="1095"/>
      <c r="AD23" s="1095"/>
      <c r="AE23" s="1096"/>
      <c r="AF23" s="1097">
        <v>2130</v>
      </c>
      <c r="AG23" s="1095"/>
      <c r="AH23" s="1095"/>
      <c r="AI23" s="1095"/>
      <c r="AJ23" s="1098"/>
      <c r="AK23" s="1099"/>
      <c r="AL23" s="1100"/>
      <c r="AM23" s="1100"/>
      <c r="AN23" s="1100"/>
      <c r="AO23" s="1100"/>
      <c r="AP23" s="1095">
        <v>20645</v>
      </c>
      <c r="AQ23" s="1095"/>
      <c r="AR23" s="1095"/>
      <c r="AS23" s="1095"/>
      <c r="AT23" s="1095"/>
      <c r="AU23" s="1101"/>
      <c r="AV23" s="1101"/>
      <c r="AW23" s="1101"/>
      <c r="AX23" s="1101"/>
      <c r="AY23" s="1102"/>
      <c r="AZ23" s="1091" t="s">
        <v>107</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342</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7788</v>
      </c>
      <c r="R28" s="1080"/>
      <c r="S28" s="1080"/>
      <c r="T28" s="1080"/>
      <c r="U28" s="1080"/>
      <c r="V28" s="1080">
        <v>7602</v>
      </c>
      <c r="W28" s="1080"/>
      <c r="X28" s="1080"/>
      <c r="Y28" s="1080"/>
      <c r="Z28" s="1080"/>
      <c r="AA28" s="1080">
        <v>186</v>
      </c>
      <c r="AB28" s="1080"/>
      <c r="AC28" s="1080"/>
      <c r="AD28" s="1080"/>
      <c r="AE28" s="1081"/>
      <c r="AF28" s="1082">
        <v>186</v>
      </c>
      <c r="AG28" s="1080"/>
      <c r="AH28" s="1080"/>
      <c r="AI28" s="1080"/>
      <c r="AJ28" s="1083"/>
      <c r="AK28" s="1084">
        <v>586</v>
      </c>
      <c r="AL28" s="1072"/>
      <c r="AM28" s="1072"/>
      <c r="AN28" s="1072"/>
      <c r="AO28" s="1072"/>
      <c r="AP28" s="1072" t="s">
        <v>535</v>
      </c>
      <c r="AQ28" s="1072"/>
      <c r="AR28" s="1072"/>
      <c r="AS28" s="1072"/>
      <c r="AT28" s="1072"/>
      <c r="AU28" s="1072" t="s">
        <v>477</v>
      </c>
      <c r="AV28" s="1072"/>
      <c r="AW28" s="1072"/>
      <c r="AX28" s="1072"/>
      <c r="AY28" s="1072"/>
      <c r="AZ28" s="1073" t="s">
        <v>477</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5043</v>
      </c>
      <c r="R29" s="1070"/>
      <c r="S29" s="1070"/>
      <c r="T29" s="1070"/>
      <c r="U29" s="1070"/>
      <c r="V29" s="1070">
        <v>5040</v>
      </c>
      <c r="W29" s="1070"/>
      <c r="X29" s="1070"/>
      <c r="Y29" s="1070"/>
      <c r="Z29" s="1070"/>
      <c r="AA29" s="1070">
        <v>3</v>
      </c>
      <c r="AB29" s="1070"/>
      <c r="AC29" s="1070"/>
      <c r="AD29" s="1070"/>
      <c r="AE29" s="1071"/>
      <c r="AF29" s="1045">
        <v>3</v>
      </c>
      <c r="AG29" s="1046"/>
      <c r="AH29" s="1046"/>
      <c r="AI29" s="1046"/>
      <c r="AJ29" s="1047"/>
      <c r="AK29" s="1006">
        <v>788</v>
      </c>
      <c r="AL29" s="997"/>
      <c r="AM29" s="997"/>
      <c r="AN29" s="997"/>
      <c r="AO29" s="997"/>
      <c r="AP29" s="997" t="s">
        <v>535</v>
      </c>
      <c r="AQ29" s="997"/>
      <c r="AR29" s="997"/>
      <c r="AS29" s="997"/>
      <c r="AT29" s="997"/>
      <c r="AU29" s="997" t="s">
        <v>477</v>
      </c>
      <c r="AV29" s="997"/>
      <c r="AW29" s="997"/>
      <c r="AX29" s="997"/>
      <c r="AY29" s="997"/>
      <c r="AZ29" s="1068" t="s">
        <v>477</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657</v>
      </c>
      <c r="R30" s="1070"/>
      <c r="S30" s="1070"/>
      <c r="T30" s="1070"/>
      <c r="U30" s="1070"/>
      <c r="V30" s="1070">
        <v>643</v>
      </c>
      <c r="W30" s="1070"/>
      <c r="X30" s="1070"/>
      <c r="Y30" s="1070"/>
      <c r="Z30" s="1070"/>
      <c r="AA30" s="1070">
        <v>14</v>
      </c>
      <c r="AB30" s="1070"/>
      <c r="AC30" s="1070"/>
      <c r="AD30" s="1070"/>
      <c r="AE30" s="1071"/>
      <c r="AF30" s="1045">
        <v>14</v>
      </c>
      <c r="AG30" s="1046"/>
      <c r="AH30" s="1046"/>
      <c r="AI30" s="1046"/>
      <c r="AJ30" s="1047"/>
      <c r="AK30" s="1006">
        <v>829</v>
      </c>
      <c r="AL30" s="997"/>
      <c r="AM30" s="997"/>
      <c r="AN30" s="997"/>
      <c r="AO30" s="997"/>
      <c r="AP30" s="997" t="s">
        <v>535</v>
      </c>
      <c r="AQ30" s="997"/>
      <c r="AR30" s="997"/>
      <c r="AS30" s="997"/>
      <c r="AT30" s="997"/>
      <c r="AU30" s="997" t="s">
        <v>477</v>
      </c>
      <c r="AV30" s="997"/>
      <c r="AW30" s="997"/>
      <c r="AX30" s="997"/>
      <c r="AY30" s="997"/>
      <c r="AZ30" s="1068" t="s">
        <v>477</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1648</v>
      </c>
      <c r="R31" s="1070"/>
      <c r="S31" s="1070"/>
      <c r="T31" s="1070"/>
      <c r="U31" s="1070"/>
      <c r="V31" s="1070">
        <v>1400</v>
      </c>
      <c r="W31" s="1070"/>
      <c r="X31" s="1070"/>
      <c r="Y31" s="1070"/>
      <c r="Z31" s="1070"/>
      <c r="AA31" s="1070">
        <v>248</v>
      </c>
      <c r="AB31" s="1070"/>
      <c r="AC31" s="1070"/>
      <c r="AD31" s="1070"/>
      <c r="AE31" s="1071"/>
      <c r="AF31" s="1045">
        <v>1445</v>
      </c>
      <c r="AG31" s="1046"/>
      <c r="AH31" s="1046"/>
      <c r="AI31" s="1046"/>
      <c r="AJ31" s="1047"/>
      <c r="AK31" s="1006">
        <v>50</v>
      </c>
      <c r="AL31" s="997"/>
      <c r="AM31" s="997"/>
      <c r="AN31" s="997"/>
      <c r="AO31" s="997"/>
      <c r="AP31" s="997">
        <v>4762</v>
      </c>
      <c r="AQ31" s="997"/>
      <c r="AR31" s="997"/>
      <c r="AS31" s="997"/>
      <c r="AT31" s="997"/>
      <c r="AU31" s="997">
        <v>14</v>
      </c>
      <c r="AV31" s="997"/>
      <c r="AW31" s="997"/>
      <c r="AX31" s="997"/>
      <c r="AY31" s="997"/>
      <c r="AZ31" s="1068" t="s">
        <v>477</v>
      </c>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3102</v>
      </c>
      <c r="R32" s="1070"/>
      <c r="S32" s="1070"/>
      <c r="T32" s="1070"/>
      <c r="U32" s="1070"/>
      <c r="V32" s="1070">
        <v>2960</v>
      </c>
      <c r="W32" s="1070"/>
      <c r="X32" s="1070"/>
      <c r="Y32" s="1070"/>
      <c r="Z32" s="1070"/>
      <c r="AA32" s="1070">
        <v>142</v>
      </c>
      <c r="AB32" s="1070"/>
      <c r="AC32" s="1070"/>
      <c r="AD32" s="1070"/>
      <c r="AE32" s="1071"/>
      <c r="AF32" s="1045">
        <v>9</v>
      </c>
      <c r="AG32" s="1046"/>
      <c r="AH32" s="1046"/>
      <c r="AI32" s="1046"/>
      <c r="AJ32" s="1047"/>
      <c r="AK32" s="1006">
        <v>698</v>
      </c>
      <c r="AL32" s="997"/>
      <c r="AM32" s="997"/>
      <c r="AN32" s="997"/>
      <c r="AO32" s="997"/>
      <c r="AP32" s="997">
        <v>359</v>
      </c>
      <c r="AQ32" s="997"/>
      <c r="AR32" s="997"/>
      <c r="AS32" s="997"/>
      <c r="AT32" s="997"/>
      <c r="AU32" s="997">
        <v>303</v>
      </c>
      <c r="AV32" s="997"/>
      <c r="AW32" s="997"/>
      <c r="AX32" s="997"/>
      <c r="AY32" s="997"/>
      <c r="AZ32" s="1068" t="s">
        <v>477</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382</v>
      </c>
      <c r="C33" s="1064"/>
      <c r="D33" s="1064"/>
      <c r="E33" s="1064"/>
      <c r="F33" s="1064"/>
      <c r="G33" s="1064"/>
      <c r="H33" s="1064"/>
      <c r="I33" s="1064"/>
      <c r="J33" s="1064"/>
      <c r="K33" s="1064"/>
      <c r="L33" s="1064"/>
      <c r="M33" s="1064"/>
      <c r="N33" s="1064"/>
      <c r="O33" s="1064"/>
      <c r="P33" s="1065"/>
      <c r="Q33" s="1069">
        <v>215</v>
      </c>
      <c r="R33" s="1070"/>
      <c r="S33" s="1070"/>
      <c r="T33" s="1070"/>
      <c r="U33" s="1070"/>
      <c r="V33" s="1070">
        <v>215</v>
      </c>
      <c r="W33" s="1070"/>
      <c r="X33" s="1070"/>
      <c r="Y33" s="1070"/>
      <c r="Z33" s="1070"/>
      <c r="AA33" s="1070" t="s">
        <v>535</v>
      </c>
      <c r="AB33" s="1070"/>
      <c r="AC33" s="1070"/>
      <c r="AD33" s="1070"/>
      <c r="AE33" s="1071"/>
      <c r="AF33" s="1045" t="s">
        <v>107</v>
      </c>
      <c r="AG33" s="1046"/>
      <c r="AH33" s="1046"/>
      <c r="AI33" s="1046"/>
      <c r="AJ33" s="1047"/>
      <c r="AK33" s="1006">
        <v>74</v>
      </c>
      <c r="AL33" s="997"/>
      <c r="AM33" s="997"/>
      <c r="AN33" s="997"/>
      <c r="AO33" s="997"/>
      <c r="AP33" s="997" t="s">
        <v>477</v>
      </c>
      <c r="AQ33" s="997"/>
      <c r="AR33" s="997"/>
      <c r="AS33" s="997"/>
      <c r="AT33" s="997"/>
      <c r="AU33" s="997" t="s">
        <v>535</v>
      </c>
      <c r="AV33" s="997"/>
      <c r="AW33" s="997"/>
      <c r="AX33" s="997"/>
      <c r="AY33" s="997"/>
      <c r="AZ33" s="1068" t="s">
        <v>477</v>
      </c>
      <c r="BA33" s="1068"/>
      <c r="BB33" s="1068"/>
      <c r="BC33" s="1068"/>
      <c r="BD33" s="1068"/>
      <c r="BE33" s="1058" t="s">
        <v>383</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384</v>
      </c>
      <c r="C34" s="1064"/>
      <c r="D34" s="1064"/>
      <c r="E34" s="1064"/>
      <c r="F34" s="1064"/>
      <c r="G34" s="1064"/>
      <c r="H34" s="1064"/>
      <c r="I34" s="1064"/>
      <c r="J34" s="1064"/>
      <c r="K34" s="1064"/>
      <c r="L34" s="1064"/>
      <c r="M34" s="1064"/>
      <c r="N34" s="1064"/>
      <c r="O34" s="1064"/>
      <c r="P34" s="1065"/>
      <c r="Q34" s="1069">
        <v>281</v>
      </c>
      <c r="R34" s="1070"/>
      <c r="S34" s="1070"/>
      <c r="T34" s="1070"/>
      <c r="U34" s="1070"/>
      <c r="V34" s="1070">
        <v>281</v>
      </c>
      <c r="W34" s="1070"/>
      <c r="X34" s="1070"/>
      <c r="Y34" s="1070"/>
      <c r="Z34" s="1070"/>
      <c r="AA34" s="1070" t="s">
        <v>535</v>
      </c>
      <c r="AB34" s="1070"/>
      <c r="AC34" s="1070"/>
      <c r="AD34" s="1070"/>
      <c r="AE34" s="1071"/>
      <c r="AF34" s="1045" t="s">
        <v>107</v>
      </c>
      <c r="AG34" s="1046"/>
      <c r="AH34" s="1046"/>
      <c r="AI34" s="1046"/>
      <c r="AJ34" s="1047"/>
      <c r="AK34" s="1006">
        <v>57</v>
      </c>
      <c r="AL34" s="997"/>
      <c r="AM34" s="997"/>
      <c r="AN34" s="997"/>
      <c r="AO34" s="997"/>
      <c r="AP34" s="997">
        <v>313</v>
      </c>
      <c r="AQ34" s="997"/>
      <c r="AR34" s="997"/>
      <c r="AS34" s="997"/>
      <c r="AT34" s="997"/>
      <c r="AU34" s="997">
        <v>179</v>
      </c>
      <c r="AV34" s="997"/>
      <c r="AW34" s="997"/>
      <c r="AX34" s="997"/>
      <c r="AY34" s="997"/>
      <c r="AZ34" s="1068" t="s">
        <v>477</v>
      </c>
      <c r="BA34" s="1068"/>
      <c r="BB34" s="1068"/>
      <c r="BC34" s="1068"/>
      <c r="BD34" s="1068"/>
      <c r="BE34" s="1058" t="s">
        <v>383</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385</v>
      </c>
      <c r="C35" s="1064"/>
      <c r="D35" s="1064"/>
      <c r="E35" s="1064"/>
      <c r="F35" s="1064"/>
      <c r="G35" s="1064"/>
      <c r="H35" s="1064"/>
      <c r="I35" s="1064"/>
      <c r="J35" s="1064"/>
      <c r="K35" s="1064"/>
      <c r="L35" s="1064"/>
      <c r="M35" s="1064"/>
      <c r="N35" s="1064"/>
      <c r="O35" s="1064"/>
      <c r="P35" s="1065"/>
      <c r="Q35" s="1069">
        <v>9069</v>
      </c>
      <c r="R35" s="1070"/>
      <c r="S35" s="1070"/>
      <c r="T35" s="1070"/>
      <c r="U35" s="1070"/>
      <c r="V35" s="1070">
        <v>9069</v>
      </c>
      <c r="W35" s="1070"/>
      <c r="X35" s="1070"/>
      <c r="Y35" s="1070"/>
      <c r="Z35" s="1070"/>
      <c r="AA35" s="1070" t="s">
        <v>535</v>
      </c>
      <c r="AB35" s="1070"/>
      <c r="AC35" s="1070"/>
      <c r="AD35" s="1070"/>
      <c r="AE35" s="1071"/>
      <c r="AF35" s="1045" t="s">
        <v>107</v>
      </c>
      <c r="AG35" s="1046"/>
      <c r="AH35" s="1046"/>
      <c r="AI35" s="1046"/>
      <c r="AJ35" s="1047"/>
      <c r="AK35" s="1006">
        <v>7789</v>
      </c>
      <c r="AL35" s="997"/>
      <c r="AM35" s="997"/>
      <c r="AN35" s="997"/>
      <c r="AO35" s="997"/>
      <c r="AP35" s="997">
        <v>30082</v>
      </c>
      <c r="AQ35" s="997"/>
      <c r="AR35" s="997"/>
      <c r="AS35" s="997"/>
      <c r="AT35" s="997"/>
      <c r="AU35" s="997">
        <v>16154</v>
      </c>
      <c r="AV35" s="997"/>
      <c r="AW35" s="997"/>
      <c r="AX35" s="997"/>
      <c r="AY35" s="997"/>
      <c r="AZ35" s="1068" t="s">
        <v>477</v>
      </c>
      <c r="BA35" s="1068"/>
      <c r="BB35" s="1068"/>
      <c r="BC35" s="1068"/>
      <c r="BD35" s="1068"/>
      <c r="BE35" s="1058" t="s">
        <v>383</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386</v>
      </c>
      <c r="C36" s="1064"/>
      <c r="D36" s="1064"/>
      <c r="E36" s="1064"/>
      <c r="F36" s="1064"/>
      <c r="G36" s="1064"/>
      <c r="H36" s="1064"/>
      <c r="I36" s="1064"/>
      <c r="J36" s="1064"/>
      <c r="K36" s="1064"/>
      <c r="L36" s="1064"/>
      <c r="M36" s="1064"/>
      <c r="N36" s="1064"/>
      <c r="O36" s="1064"/>
      <c r="P36" s="1065"/>
      <c r="Q36" s="1069">
        <v>107</v>
      </c>
      <c r="R36" s="1070"/>
      <c r="S36" s="1070"/>
      <c r="T36" s="1070"/>
      <c r="U36" s="1070"/>
      <c r="V36" s="1070">
        <v>107</v>
      </c>
      <c r="W36" s="1070"/>
      <c r="X36" s="1070"/>
      <c r="Y36" s="1070"/>
      <c r="Z36" s="1070"/>
      <c r="AA36" s="1070" t="s">
        <v>535</v>
      </c>
      <c r="AB36" s="1070"/>
      <c r="AC36" s="1070"/>
      <c r="AD36" s="1070"/>
      <c r="AE36" s="1071"/>
      <c r="AF36" s="1045" t="s">
        <v>107</v>
      </c>
      <c r="AG36" s="1046"/>
      <c r="AH36" s="1046"/>
      <c r="AI36" s="1046"/>
      <c r="AJ36" s="1047"/>
      <c r="AK36" s="1006">
        <v>46</v>
      </c>
      <c r="AL36" s="997"/>
      <c r="AM36" s="997"/>
      <c r="AN36" s="997"/>
      <c r="AO36" s="997"/>
      <c r="AP36" s="997">
        <v>153</v>
      </c>
      <c r="AQ36" s="997"/>
      <c r="AR36" s="997"/>
      <c r="AS36" s="997"/>
      <c r="AT36" s="997"/>
      <c r="AU36" s="997">
        <v>150</v>
      </c>
      <c r="AV36" s="997"/>
      <c r="AW36" s="997"/>
      <c r="AX36" s="997"/>
      <c r="AY36" s="997"/>
      <c r="AZ36" s="1068" t="s">
        <v>477</v>
      </c>
      <c r="BA36" s="1068"/>
      <c r="BB36" s="1068"/>
      <c r="BC36" s="1068"/>
      <c r="BD36" s="1068"/>
      <c r="BE36" s="1058" t="s">
        <v>383</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387</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1657</v>
      </c>
      <c r="AG63" s="985"/>
      <c r="AH63" s="985"/>
      <c r="AI63" s="985"/>
      <c r="AJ63" s="1056"/>
      <c r="AK63" s="1057"/>
      <c r="AL63" s="989"/>
      <c r="AM63" s="989"/>
      <c r="AN63" s="989"/>
      <c r="AO63" s="989"/>
      <c r="AP63" s="985">
        <v>35669</v>
      </c>
      <c r="AQ63" s="985"/>
      <c r="AR63" s="985"/>
      <c r="AS63" s="985"/>
      <c r="AT63" s="985"/>
      <c r="AU63" s="985">
        <v>16800</v>
      </c>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390</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391</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536</v>
      </c>
      <c r="C68" s="1012"/>
      <c r="D68" s="1012"/>
      <c r="E68" s="1012"/>
      <c r="F68" s="1012"/>
      <c r="G68" s="1012"/>
      <c r="H68" s="1012"/>
      <c r="I68" s="1012"/>
      <c r="J68" s="1012"/>
      <c r="K68" s="1012"/>
      <c r="L68" s="1012"/>
      <c r="M68" s="1012"/>
      <c r="N68" s="1012"/>
      <c r="O68" s="1012"/>
      <c r="P68" s="1013"/>
      <c r="Q68" s="1014">
        <v>2692</v>
      </c>
      <c r="R68" s="1008"/>
      <c r="S68" s="1008"/>
      <c r="T68" s="1008"/>
      <c r="U68" s="1008"/>
      <c r="V68" s="1008">
        <v>2592</v>
      </c>
      <c r="W68" s="1008"/>
      <c r="X68" s="1008"/>
      <c r="Y68" s="1008"/>
      <c r="Z68" s="1008"/>
      <c r="AA68" s="1008">
        <v>101</v>
      </c>
      <c r="AB68" s="1008"/>
      <c r="AC68" s="1008"/>
      <c r="AD68" s="1008"/>
      <c r="AE68" s="1008"/>
      <c r="AF68" s="1008">
        <v>72</v>
      </c>
      <c r="AG68" s="1008"/>
      <c r="AH68" s="1008"/>
      <c r="AI68" s="1008"/>
      <c r="AJ68" s="1008"/>
      <c r="AK68" s="1008">
        <v>8</v>
      </c>
      <c r="AL68" s="1008"/>
      <c r="AM68" s="1008"/>
      <c r="AN68" s="1008"/>
      <c r="AO68" s="1008"/>
      <c r="AP68" s="1008">
        <v>268</v>
      </c>
      <c r="AQ68" s="1008"/>
      <c r="AR68" s="1008"/>
      <c r="AS68" s="1008"/>
      <c r="AT68" s="1008"/>
      <c r="AU68" s="1008">
        <v>73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537</v>
      </c>
      <c r="C69" s="1001"/>
      <c r="D69" s="1001"/>
      <c r="E69" s="1001"/>
      <c r="F69" s="1001"/>
      <c r="G69" s="1001"/>
      <c r="H69" s="1001"/>
      <c r="I69" s="1001"/>
      <c r="J69" s="1001"/>
      <c r="K69" s="1001"/>
      <c r="L69" s="1001"/>
      <c r="M69" s="1001"/>
      <c r="N69" s="1001"/>
      <c r="O69" s="1001"/>
      <c r="P69" s="1002"/>
      <c r="Q69" s="1003">
        <v>224</v>
      </c>
      <c r="R69" s="997"/>
      <c r="S69" s="997"/>
      <c r="T69" s="997"/>
      <c r="U69" s="997"/>
      <c r="V69" s="997">
        <v>154</v>
      </c>
      <c r="W69" s="997"/>
      <c r="X69" s="997"/>
      <c r="Y69" s="997"/>
      <c r="Z69" s="997"/>
      <c r="AA69" s="997">
        <v>71</v>
      </c>
      <c r="AB69" s="997"/>
      <c r="AC69" s="997"/>
      <c r="AD69" s="997"/>
      <c r="AE69" s="997"/>
      <c r="AF69" s="997">
        <v>71</v>
      </c>
      <c r="AG69" s="997"/>
      <c r="AH69" s="997"/>
      <c r="AI69" s="997"/>
      <c r="AJ69" s="997"/>
      <c r="AK69" s="997">
        <v>11</v>
      </c>
      <c r="AL69" s="997"/>
      <c r="AM69" s="997"/>
      <c r="AN69" s="997"/>
      <c r="AO69" s="997"/>
      <c r="AP69" s="997" t="s">
        <v>535</v>
      </c>
      <c r="AQ69" s="997"/>
      <c r="AR69" s="997"/>
      <c r="AS69" s="997"/>
      <c r="AT69" s="997"/>
      <c r="AU69" s="997" t="s">
        <v>535</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c r="C70" s="1001"/>
      <c r="D70" s="1001"/>
      <c r="E70" s="1001"/>
      <c r="F70" s="1001"/>
      <c r="G70" s="1001"/>
      <c r="H70" s="1001"/>
      <c r="I70" s="1001"/>
      <c r="J70" s="1001"/>
      <c r="K70" s="1001"/>
      <c r="L70" s="1001"/>
      <c r="M70" s="1001"/>
      <c r="N70" s="1001"/>
      <c r="O70" s="1001"/>
      <c r="P70" s="1002"/>
      <c r="Q70" s="1003"/>
      <c r="R70" s="997"/>
      <c r="S70" s="997"/>
      <c r="T70" s="997"/>
      <c r="U70" s="997"/>
      <c r="V70" s="997"/>
      <c r="W70" s="997"/>
      <c r="X70" s="997"/>
      <c r="Y70" s="997"/>
      <c r="Z70" s="997"/>
      <c r="AA70" s="997"/>
      <c r="AB70" s="997"/>
      <c r="AC70" s="997"/>
      <c r="AD70" s="997"/>
      <c r="AE70" s="997"/>
      <c r="AF70" s="997"/>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c r="C71" s="1001"/>
      <c r="D71" s="1001"/>
      <c r="E71" s="1001"/>
      <c r="F71" s="1001"/>
      <c r="G71" s="1001"/>
      <c r="H71" s="1001"/>
      <c r="I71" s="1001"/>
      <c r="J71" s="1001"/>
      <c r="K71" s="1001"/>
      <c r="L71" s="1001"/>
      <c r="M71" s="1001"/>
      <c r="N71" s="1001"/>
      <c r="O71" s="1001"/>
      <c r="P71" s="1002"/>
      <c r="Q71" s="1003"/>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143</v>
      </c>
      <c r="AG88" s="985"/>
      <c r="AH88" s="985"/>
      <c r="AI88" s="985"/>
      <c r="AJ88" s="985"/>
      <c r="AK88" s="989"/>
      <c r="AL88" s="989"/>
      <c r="AM88" s="989"/>
      <c r="AN88" s="989"/>
      <c r="AO88" s="989"/>
      <c r="AP88" s="985">
        <v>268</v>
      </c>
      <c r="AQ88" s="985"/>
      <c r="AR88" s="985"/>
      <c r="AS88" s="985"/>
      <c r="AT88" s="985"/>
      <c r="AU88" s="985">
        <v>73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282</v>
      </c>
      <c r="AG109" s="918"/>
      <c r="AH109" s="918"/>
      <c r="AI109" s="918"/>
      <c r="AJ109" s="919"/>
      <c r="AK109" s="920" t="s">
        <v>281</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282</v>
      </c>
      <c r="BW109" s="918"/>
      <c r="BX109" s="918"/>
      <c r="BY109" s="918"/>
      <c r="BZ109" s="919"/>
      <c r="CA109" s="920" t="s">
        <v>281</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282</v>
      </c>
      <c r="DM109" s="918"/>
      <c r="DN109" s="918"/>
      <c r="DO109" s="918"/>
      <c r="DP109" s="919"/>
      <c r="DQ109" s="920" t="s">
        <v>281</v>
      </c>
      <c r="DR109" s="918"/>
      <c r="DS109" s="918"/>
      <c r="DT109" s="918"/>
      <c r="DU109" s="919"/>
      <c r="DV109" s="920" t="s">
        <v>402</v>
      </c>
      <c r="DW109" s="918"/>
      <c r="DX109" s="918"/>
      <c r="DY109" s="918"/>
      <c r="DZ109" s="949"/>
    </row>
    <row r="110" spans="1:131" s="197" customFormat="1" ht="26.25" customHeight="1" x14ac:dyDescent="0.15">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2404972</v>
      </c>
      <c r="AB110" s="903"/>
      <c r="AC110" s="903"/>
      <c r="AD110" s="903"/>
      <c r="AE110" s="904"/>
      <c r="AF110" s="905">
        <v>2299108</v>
      </c>
      <c r="AG110" s="903"/>
      <c r="AH110" s="903"/>
      <c r="AI110" s="903"/>
      <c r="AJ110" s="904"/>
      <c r="AK110" s="905">
        <v>2284206</v>
      </c>
      <c r="AL110" s="903"/>
      <c r="AM110" s="903"/>
      <c r="AN110" s="903"/>
      <c r="AO110" s="904"/>
      <c r="AP110" s="906">
        <v>22.9</v>
      </c>
      <c r="AQ110" s="907"/>
      <c r="AR110" s="907"/>
      <c r="AS110" s="907"/>
      <c r="AT110" s="908"/>
      <c r="AU110" s="950" t="s">
        <v>60</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21818394</v>
      </c>
      <c r="BR110" s="830"/>
      <c r="BS110" s="830"/>
      <c r="BT110" s="830"/>
      <c r="BU110" s="830"/>
      <c r="BV110" s="830">
        <v>21609976</v>
      </c>
      <c r="BW110" s="830"/>
      <c r="BX110" s="830"/>
      <c r="BY110" s="830"/>
      <c r="BZ110" s="830"/>
      <c r="CA110" s="830">
        <v>20645302</v>
      </c>
      <c r="CB110" s="830"/>
      <c r="CC110" s="830"/>
      <c r="CD110" s="830"/>
      <c r="CE110" s="830"/>
      <c r="CF110" s="891">
        <v>207.3</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107</v>
      </c>
      <c r="DH110" s="830"/>
      <c r="DI110" s="830"/>
      <c r="DJ110" s="830"/>
      <c r="DK110" s="830"/>
      <c r="DL110" s="830" t="s">
        <v>107</v>
      </c>
      <c r="DM110" s="830"/>
      <c r="DN110" s="830"/>
      <c r="DO110" s="830"/>
      <c r="DP110" s="830"/>
      <c r="DQ110" s="830" t="s">
        <v>107</v>
      </c>
      <c r="DR110" s="830"/>
      <c r="DS110" s="830"/>
      <c r="DT110" s="830"/>
      <c r="DU110" s="830"/>
      <c r="DV110" s="831" t="s">
        <v>107</v>
      </c>
      <c r="DW110" s="831"/>
      <c r="DX110" s="831"/>
      <c r="DY110" s="831"/>
      <c r="DZ110" s="832"/>
    </row>
    <row r="111" spans="1:131" s="197" customFormat="1" ht="26.25" customHeight="1" x14ac:dyDescent="0.15">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107</v>
      </c>
      <c r="AB111" s="939"/>
      <c r="AC111" s="939"/>
      <c r="AD111" s="939"/>
      <c r="AE111" s="940"/>
      <c r="AF111" s="941" t="s">
        <v>107</v>
      </c>
      <c r="AG111" s="939"/>
      <c r="AH111" s="939"/>
      <c r="AI111" s="939"/>
      <c r="AJ111" s="940"/>
      <c r="AK111" s="941" t="s">
        <v>107</v>
      </c>
      <c r="AL111" s="939"/>
      <c r="AM111" s="939"/>
      <c r="AN111" s="939"/>
      <c r="AO111" s="940"/>
      <c r="AP111" s="942" t="s">
        <v>107</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v>54161</v>
      </c>
      <c r="BR111" s="801"/>
      <c r="BS111" s="801"/>
      <c r="BT111" s="801"/>
      <c r="BU111" s="801"/>
      <c r="BV111" s="801">
        <v>39860</v>
      </c>
      <c r="BW111" s="801"/>
      <c r="BX111" s="801"/>
      <c r="BY111" s="801"/>
      <c r="BZ111" s="801"/>
      <c r="CA111" s="801">
        <v>28779</v>
      </c>
      <c r="CB111" s="801"/>
      <c r="CC111" s="801"/>
      <c r="CD111" s="801"/>
      <c r="CE111" s="801"/>
      <c r="CF111" s="878">
        <v>0.3</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107</v>
      </c>
      <c r="DH111" s="801"/>
      <c r="DI111" s="801"/>
      <c r="DJ111" s="801"/>
      <c r="DK111" s="801"/>
      <c r="DL111" s="801" t="s">
        <v>107</v>
      </c>
      <c r="DM111" s="801"/>
      <c r="DN111" s="801"/>
      <c r="DO111" s="801"/>
      <c r="DP111" s="801"/>
      <c r="DQ111" s="801" t="s">
        <v>107</v>
      </c>
      <c r="DR111" s="801"/>
      <c r="DS111" s="801"/>
      <c r="DT111" s="801"/>
      <c r="DU111" s="801"/>
      <c r="DV111" s="853" t="s">
        <v>107</v>
      </c>
      <c r="DW111" s="853"/>
      <c r="DX111" s="853"/>
      <c r="DY111" s="853"/>
      <c r="DZ111" s="854"/>
    </row>
    <row r="112" spans="1:131" s="197" customFormat="1" ht="26.25" customHeight="1" x14ac:dyDescent="0.15">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107</v>
      </c>
      <c r="AB112" s="814"/>
      <c r="AC112" s="814"/>
      <c r="AD112" s="814"/>
      <c r="AE112" s="815"/>
      <c r="AF112" s="816" t="s">
        <v>107</v>
      </c>
      <c r="AG112" s="814"/>
      <c r="AH112" s="814"/>
      <c r="AI112" s="814"/>
      <c r="AJ112" s="815"/>
      <c r="AK112" s="816" t="s">
        <v>107</v>
      </c>
      <c r="AL112" s="814"/>
      <c r="AM112" s="814"/>
      <c r="AN112" s="814"/>
      <c r="AO112" s="815"/>
      <c r="AP112" s="784" t="s">
        <v>107</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18541871</v>
      </c>
      <c r="BR112" s="801"/>
      <c r="BS112" s="801"/>
      <c r="BT112" s="801"/>
      <c r="BU112" s="801"/>
      <c r="BV112" s="801">
        <v>17709779</v>
      </c>
      <c r="BW112" s="801"/>
      <c r="BX112" s="801"/>
      <c r="BY112" s="801"/>
      <c r="BZ112" s="801"/>
      <c r="CA112" s="801">
        <v>16800119</v>
      </c>
      <c r="CB112" s="801"/>
      <c r="CC112" s="801"/>
      <c r="CD112" s="801"/>
      <c r="CE112" s="801"/>
      <c r="CF112" s="878">
        <v>168.7</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107</v>
      </c>
      <c r="DH112" s="801"/>
      <c r="DI112" s="801"/>
      <c r="DJ112" s="801"/>
      <c r="DK112" s="801"/>
      <c r="DL112" s="801" t="s">
        <v>107</v>
      </c>
      <c r="DM112" s="801"/>
      <c r="DN112" s="801"/>
      <c r="DO112" s="801"/>
      <c r="DP112" s="801"/>
      <c r="DQ112" s="801" t="s">
        <v>107</v>
      </c>
      <c r="DR112" s="801"/>
      <c r="DS112" s="801"/>
      <c r="DT112" s="801"/>
      <c r="DU112" s="801"/>
      <c r="DV112" s="853" t="s">
        <v>107</v>
      </c>
      <c r="DW112" s="853"/>
      <c r="DX112" s="853"/>
      <c r="DY112" s="853"/>
      <c r="DZ112" s="854"/>
    </row>
    <row r="113" spans="1:130" s="197" customFormat="1" ht="26.25" customHeight="1" x14ac:dyDescent="0.15">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1406814</v>
      </c>
      <c r="AB113" s="939"/>
      <c r="AC113" s="939"/>
      <c r="AD113" s="939"/>
      <c r="AE113" s="940"/>
      <c r="AF113" s="941">
        <v>1251187</v>
      </c>
      <c r="AG113" s="939"/>
      <c r="AH113" s="939"/>
      <c r="AI113" s="939"/>
      <c r="AJ113" s="940"/>
      <c r="AK113" s="941">
        <v>1293945</v>
      </c>
      <c r="AL113" s="939"/>
      <c r="AM113" s="939"/>
      <c r="AN113" s="939"/>
      <c r="AO113" s="940"/>
      <c r="AP113" s="942">
        <v>13</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68052</v>
      </c>
      <c r="BR113" s="801"/>
      <c r="BS113" s="801"/>
      <c r="BT113" s="801"/>
      <c r="BU113" s="801"/>
      <c r="BV113" s="801">
        <v>73183</v>
      </c>
      <c r="BW113" s="801"/>
      <c r="BX113" s="801"/>
      <c r="BY113" s="801"/>
      <c r="BZ113" s="801"/>
      <c r="CA113" s="801">
        <v>72697</v>
      </c>
      <c r="CB113" s="801"/>
      <c r="CC113" s="801"/>
      <c r="CD113" s="801"/>
      <c r="CE113" s="801"/>
      <c r="CF113" s="878">
        <v>0.7</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107</v>
      </c>
      <c r="DH113" s="814"/>
      <c r="DI113" s="814"/>
      <c r="DJ113" s="814"/>
      <c r="DK113" s="815"/>
      <c r="DL113" s="816" t="s">
        <v>107</v>
      </c>
      <c r="DM113" s="814"/>
      <c r="DN113" s="814"/>
      <c r="DO113" s="814"/>
      <c r="DP113" s="815"/>
      <c r="DQ113" s="816" t="s">
        <v>107</v>
      </c>
      <c r="DR113" s="814"/>
      <c r="DS113" s="814"/>
      <c r="DT113" s="814"/>
      <c r="DU113" s="815"/>
      <c r="DV113" s="784" t="s">
        <v>107</v>
      </c>
      <c r="DW113" s="785"/>
      <c r="DX113" s="785"/>
      <c r="DY113" s="785"/>
      <c r="DZ113" s="786"/>
    </row>
    <row r="114" spans="1:130" s="197" customFormat="1" ht="26.25" customHeight="1" x14ac:dyDescent="0.15">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105424</v>
      </c>
      <c r="AB114" s="814"/>
      <c r="AC114" s="814"/>
      <c r="AD114" s="814"/>
      <c r="AE114" s="815"/>
      <c r="AF114" s="816">
        <v>11727</v>
      </c>
      <c r="AG114" s="814"/>
      <c r="AH114" s="814"/>
      <c r="AI114" s="814"/>
      <c r="AJ114" s="815"/>
      <c r="AK114" s="816">
        <v>14486</v>
      </c>
      <c r="AL114" s="814"/>
      <c r="AM114" s="814"/>
      <c r="AN114" s="814"/>
      <c r="AO114" s="815"/>
      <c r="AP114" s="784">
        <v>0.1</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3665187</v>
      </c>
      <c r="BR114" s="801"/>
      <c r="BS114" s="801"/>
      <c r="BT114" s="801"/>
      <c r="BU114" s="801"/>
      <c r="BV114" s="801">
        <v>4748856</v>
      </c>
      <c r="BW114" s="801"/>
      <c r="BX114" s="801"/>
      <c r="BY114" s="801"/>
      <c r="BZ114" s="801"/>
      <c r="CA114" s="801">
        <v>4349208</v>
      </c>
      <c r="CB114" s="801"/>
      <c r="CC114" s="801"/>
      <c r="CD114" s="801"/>
      <c r="CE114" s="801"/>
      <c r="CF114" s="878">
        <v>43.7</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107</v>
      </c>
      <c r="DH114" s="814"/>
      <c r="DI114" s="814"/>
      <c r="DJ114" s="814"/>
      <c r="DK114" s="815"/>
      <c r="DL114" s="816" t="s">
        <v>107</v>
      </c>
      <c r="DM114" s="814"/>
      <c r="DN114" s="814"/>
      <c r="DO114" s="814"/>
      <c r="DP114" s="815"/>
      <c r="DQ114" s="816" t="s">
        <v>107</v>
      </c>
      <c r="DR114" s="814"/>
      <c r="DS114" s="814"/>
      <c r="DT114" s="814"/>
      <c r="DU114" s="815"/>
      <c r="DV114" s="784" t="s">
        <v>107</v>
      </c>
      <c r="DW114" s="785"/>
      <c r="DX114" s="785"/>
      <c r="DY114" s="785"/>
      <c r="DZ114" s="786"/>
    </row>
    <row r="115" spans="1:130" s="197" customFormat="1" ht="26.25" customHeight="1" x14ac:dyDescent="0.15">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14597</v>
      </c>
      <c r="AB115" s="939"/>
      <c r="AC115" s="939"/>
      <c r="AD115" s="939"/>
      <c r="AE115" s="940"/>
      <c r="AF115" s="941">
        <v>14156</v>
      </c>
      <c r="AG115" s="939"/>
      <c r="AH115" s="939"/>
      <c r="AI115" s="939"/>
      <c r="AJ115" s="940"/>
      <c r="AK115" s="941">
        <v>10560</v>
      </c>
      <c r="AL115" s="939"/>
      <c r="AM115" s="939"/>
      <c r="AN115" s="939"/>
      <c r="AO115" s="940"/>
      <c r="AP115" s="942">
        <v>0.1</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v>201780</v>
      </c>
      <c r="BR115" s="801"/>
      <c r="BS115" s="801"/>
      <c r="BT115" s="801"/>
      <c r="BU115" s="801"/>
      <c r="BV115" s="801">
        <v>204753</v>
      </c>
      <c r="BW115" s="801"/>
      <c r="BX115" s="801"/>
      <c r="BY115" s="801"/>
      <c r="BZ115" s="801"/>
      <c r="CA115" s="801">
        <v>53828</v>
      </c>
      <c r="CB115" s="801"/>
      <c r="CC115" s="801"/>
      <c r="CD115" s="801"/>
      <c r="CE115" s="801"/>
      <c r="CF115" s="878">
        <v>0.5</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107</v>
      </c>
      <c r="DH115" s="814"/>
      <c r="DI115" s="814"/>
      <c r="DJ115" s="814"/>
      <c r="DK115" s="815"/>
      <c r="DL115" s="816" t="s">
        <v>107</v>
      </c>
      <c r="DM115" s="814"/>
      <c r="DN115" s="814"/>
      <c r="DO115" s="814"/>
      <c r="DP115" s="815"/>
      <c r="DQ115" s="816" t="s">
        <v>107</v>
      </c>
      <c r="DR115" s="814"/>
      <c r="DS115" s="814"/>
      <c r="DT115" s="814"/>
      <c r="DU115" s="815"/>
      <c r="DV115" s="784" t="s">
        <v>107</v>
      </c>
      <c r="DW115" s="785"/>
      <c r="DX115" s="785"/>
      <c r="DY115" s="785"/>
      <c r="DZ115" s="786"/>
    </row>
    <row r="116" spans="1:130" s="197" customFormat="1" ht="26.25" customHeight="1" x14ac:dyDescent="0.15">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107</v>
      </c>
      <c r="AB116" s="814"/>
      <c r="AC116" s="814"/>
      <c r="AD116" s="814"/>
      <c r="AE116" s="815"/>
      <c r="AF116" s="816" t="s">
        <v>107</v>
      </c>
      <c r="AG116" s="814"/>
      <c r="AH116" s="814"/>
      <c r="AI116" s="814"/>
      <c r="AJ116" s="815"/>
      <c r="AK116" s="816" t="s">
        <v>107</v>
      </c>
      <c r="AL116" s="814"/>
      <c r="AM116" s="814"/>
      <c r="AN116" s="814"/>
      <c r="AO116" s="815"/>
      <c r="AP116" s="784" t="s">
        <v>107</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107</v>
      </c>
      <c r="BR116" s="801"/>
      <c r="BS116" s="801"/>
      <c r="BT116" s="801"/>
      <c r="BU116" s="801"/>
      <c r="BV116" s="801" t="s">
        <v>107</v>
      </c>
      <c r="BW116" s="801"/>
      <c r="BX116" s="801"/>
      <c r="BY116" s="801"/>
      <c r="BZ116" s="801"/>
      <c r="CA116" s="801" t="s">
        <v>107</v>
      </c>
      <c r="CB116" s="801"/>
      <c r="CC116" s="801"/>
      <c r="CD116" s="801"/>
      <c r="CE116" s="801"/>
      <c r="CF116" s="878" t="s">
        <v>107</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53501</v>
      </c>
      <c r="DH116" s="814"/>
      <c r="DI116" s="814"/>
      <c r="DJ116" s="814"/>
      <c r="DK116" s="815"/>
      <c r="DL116" s="816">
        <v>39502</v>
      </c>
      <c r="DM116" s="814"/>
      <c r="DN116" s="814"/>
      <c r="DO116" s="814"/>
      <c r="DP116" s="815"/>
      <c r="DQ116" s="816">
        <v>28603</v>
      </c>
      <c r="DR116" s="814"/>
      <c r="DS116" s="814"/>
      <c r="DT116" s="814"/>
      <c r="DU116" s="815"/>
      <c r="DV116" s="784">
        <v>0.3</v>
      </c>
      <c r="DW116" s="785"/>
      <c r="DX116" s="785"/>
      <c r="DY116" s="785"/>
      <c r="DZ116" s="786"/>
    </row>
    <row r="117" spans="1:130" s="197" customFormat="1" ht="26.25" customHeight="1" x14ac:dyDescent="0.15">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3931807</v>
      </c>
      <c r="AB117" s="925"/>
      <c r="AC117" s="925"/>
      <c r="AD117" s="925"/>
      <c r="AE117" s="926"/>
      <c r="AF117" s="928">
        <v>3576178</v>
      </c>
      <c r="AG117" s="925"/>
      <c r="AH117" s="925"/>
      <c r="AI117" s="925"/>
      <c r="AJ117" s="926"/>
      <c r="AK117" s="928">
        <v>3603197</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429</v>
      </c>
      <c r="BR117" s="888"/>
      <c r="BS117" s="888"/>
      <c r="BT117" s="888"/>
      <c r="BU117" s="888"/>
      <c r="BV117" s="888" t="s">
        <v>429</v>
      </c>
      <c r="BW117" s="888"/>
      <c r="BX117" s="888"/>
      <c r="BY117" s="888"/>
      <c r="BZ117" s="888"/>
      <c r="CA117" s="888" t="s">
        <v>429</v>
      </c>
      <c r="CB117" s="888"/>
      <c r="CC117" s="888"/>
      <c r="CD117" s="888"/>
      <c r="CE117" s="888"/>
      <c r="CF117" s="878" t="s">
        <v>429</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429</v>
      </c>
      <c r="DH117" s="814"/>
      <c r="DI117" s="814"/>
      <c r="DJ117" s="814"/>
      <c r="DK117" s="815"/>
      <c r="DL117" s="816" t="s">
        <v>429</v>
      </c>
      <c r="DM117" s="814"/>
      <c r="DN117" s="814"/>
      <c r="DO117" s="814"/>
      <c r="DP117" s="815"/>
      <c r="DQ117" s="816" t="s">
        <v>429</v>
      </c>
      <c r="DR117" s="814"/>
      <c r="DS117" s="814"/>
      <c r="DT117" s="814"/>
      <c r="DU117" s="815"/>
      <c r="DV117" s="784" t="s">
        <v>429</v>
      </c>
      <c r="DW117" s="785"/>
      <c r="DX117" s="785"/>
      <c r="DY117" s="785"/>
      <c r="DZ117" s="786"/>
    </row>
    <row r="118" spans="1:130" s="197" customFormat="1" ht="26.25" customHeight="1" x14ac:dyDescent="0.15">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282</v>
      </c>
      <c r="AG118" s="918"/>
      <c r="AH118" s="918"/>
      <c r="AI118" s="918"/>
      <c r="AJ118" s="919"/>
      <c r="AK118" s="920" t="s">
        <v>281</v>
      </c>
      <c r="AL118" s="918"/>
      <c r="AM118" s="918"/>
      <c r="AN118" s="918"/>
      <c r="AO118" s="919"/>
      <c r="AP118" s="921" t="s">
        <v>402</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431</v>
      </c>
      <c r="BP118" s="868"/>
      <c r="BQ118" s="887">
        <v>44349445</v>
      </c>
      <c r="BR118" s="888"/>
      <c r="BS118" s="888"/>
      <c r="BT118" s="888"/>
      <c r="BU118" s="888"/>
      <c r="BV118" s="888">
        <v>44386407</v>
      </c>
      <c r="BW118" s="888"/>
      <c r="BX118" s="888"/>
      <c r="BY118" s="888"/>
      <c r="BZ118" s="888"/>
      <c r="CA118" s="888">
        <v>41949933</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x14ac:dyDescent="0.15">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5620599</v>
      </c>
      <c r="BR119" s="830"/>
      <c r="BS119" s="830"/>
      <c r="BT119" s="830"/>
      <c r="BU119" s="830"/>
      <c r="BV119" s="830">
        <v>5493587</v>
      </c>
      <c r="BW119" s="830"/>
      <c r="BX119" s="830"/>
      <c r="BY119" s="830"/>
      <c r="BZ119" s="830"/>
      <c r="CA119" s="830">
        <v>6688581</v>
      </c>
      <c r="CB119" s="830"/>
      <c r="CC119" s="830"/>
      <c r="CD119" s="830"/>
      <c r="CE119" s="830"/>
      <c r="CF119" s="891">
        <v>67.2</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660</v>
      </c>
      <c r="DH119" s="747"/>
      <c r="DI119" s="747"/>
      <c r="DJ119" s="747"/>
      <c r="DK119" s="748"/>
      <c r="DL119" s="749">
        <v>358</v>
      </c>
      <c r="DM119" s="747"/>
      <c r="DN119" s="747"/>
      <c r="DO119" s="747"/>
      <c r="DP119" s="748"/>
      <c r="DQ119" s="749">
        <v>176</v>
      </c>
      <c r="DR119" s="747"/>
      <c r="DS119" s="747"/>
      <c r="DT119" s="747"/>
      <c r="DU119" s="748"/>
      <c r="DV119" s="837">
        <v>0</v>
      </c>
      <c r="DW119" s="838"/>
      <c r="DX119" s="838"/>
      <c r="DY119" s="838"/>
      <c r="DZ119" s="839"/>
    </row>
    <row r="120" spans="1:130" s="197" customFormat="1" ht="26.25" customHeight="1" x14ac:dyDescent="0.15">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6200187</v>
      </c>
      <c r="BR120" s="801"/>
      <c r="BS120" s="801"/>
      <c r="BT120" s="801"/>
      <c r="BU120" s="801"/>
      <c r="BV120" s="801">
        <v>6097796</v>
      </c>
      <c r="BW120" s="801"/>
      <c r="BX120" s="801"/>
      <c r="BY120" s="801"/>
      <c r="BZ120" s="801"/>
      <c r="CA120" s="801">
        <v>5651518</v>
      </c>
      <c r="CB120" s="801"/>
      <c r="CC120" s="801"/>
      <c r="CD120" s="801"/>
      <c r="CE120" s="801"/>
      <c r="CF120" s="878">
        <v>56.8</v>
      </c>
      <c r="CG120" s="879"/>
      <c r="CH120" s="879"/>
      <c r="CI120" s="879"/>
      <c r="CJ120" s="879"/>
      <c r="CK120" s="880" t="s">
        <v>437</v>
      </c>
      <c r="CL120" s="840"/>
      <c r="CM120" s="840"/>
      <c r="CN120" s="840"/>
      <c r="CO120" s="841"/>
      <c r="CP120" s="884" t="s">
        <v>385</v>
      </c>
      <c r="CQ120" s="885"/>
      <c r="CR120" s="885"/>
      <c r="CS120" s="885"/>
      <c r="CT120" s="885"/>
      <c r="CU120" s="885"/>
      <c r="CV120" s="885"/>
      <c r="CW120" s="885"/>
      <c r="CX120" s="885"/>
      <c r="CY120" s="885"/>
      <c r="CZ120" s="885"/>
      <c r="DA120" s="885"/>
      <c r="DB120" s="885"/>
      <c r="DC120" s="885"/>
      <c r="DD120" s="885"/>
      <c r="DE120" s="885"/>
      <c r="DF120" s="886"/>
      <c r="DG120" s="829">
        <v>17708796</v>
      </c>
      <c r="DH120" s="830"/>
      <c r="DI120" s="830"/>
      <c r="DJ120" s="830"/>
      <c r="DK120" s="830"/>
      <c r="DL120" s="830">
        <v>16906216</v>
      </c>
      <c r="DM120" s="830"/>
      <c r="DN120" s="830"/>
      <c r="DO120" s="830"/>
      <c r="DP120" s="830"/>
      <c r="DQ120" s="830">
        <v>16154151</v>
      </c>
      <c r="DR120" s="830"/>
      <c r="DS120" s="830"/>
      <c r="DT120" s="830"/>
      <c r="DU120" s="830"/>
      <c r="DV120" s="831">
        <v>162.19999999999999</v>
      </c>
      <c r="DW120" s="831"/>
      <c r="DX120" s="831"/>
      <c r="DY120" s="831"/>
      <c r="DZ120" s="832"/>
    </row>
    <row r="121" spans="1:130" s="197" customFormat="1" ht="26.25" customHeight="1" x14ac:dyDescent="0.15">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29300347</v>
      </c>
      <c r="BR121" s="888"/>
      <c r="BS121" s="888"/>
      <c r="BT121" s="888"/>
      <c r="BU121" s="888"/>
      <c r="BV121" s="888">
        <v>28580994</v>
      </c>
      <c r="BW121" s="888"/>
      <c r="BX121" s="888"/>
      <c r="BY121" s="888"/>
      <c r="BZ121" s="888"/>
      <c r="CA121" s="888">
        <v>27774897</v>
      </c>
      <c r="CB121" s="888"/>
      <c r="CC121" s="888"/>
      <c r="CD121" s="888"/>
      <c r="CE121" s="888"/>
      <c r="CF121" s="889">
        <v>278.89999999999998</v>
      </c>
      <c r="CG121" s="890"/>
      <c r="CH121" s="890"/>
      <c r="CI121" s="890"/>
      <c r="CJ121" s="890"/>
      <c r="CK121" s="881"/>
      <c r="CL121" s="842"/>
      <c r="CM121" s="842"/>
      <c r="CN121" s="842"/>
      <c r="CO121" s="843"/>
      <c r="CP121" s="858" t="s">
        <v>381</v>
      </c>
      <c r="CQ121" s="859"/>
      <c r="CR121" s="859"/>
      <c r="CS121" s="859"/>
      <c r="CT121" s="859"/>
      <c r="CU121" s="859"/>
      <c r="CV121" s="859"/>
      <c r="CW121" s="859"/>
      <c r="CX121" s="859"/>
      <c r="CY121" s="859"/>
      <c r="CZ121" s="859"/>
      <c r="DA121" s="859"/>
      <c r="DB121" s="859"/>
      <c r="DC121" s="859"/>
      <c r="DD121" s="859"/>
      <c r="DE121" s="859"/>
      <c r="DF121" s="860"/>
      <c r="DG121" s="800">
        <v>486663</v>
      </c>
      <c r="DH121" s="801"/>
      <c r="DI121" s="801"/>
      <c r="DJ121" s="801"/>
      <c r="DK121" s="801"/>
      <c r="DL121" s="801">
        <v>498200</v>
      </c>
      <c r="DM121" s="801"/>
      <c r="DN121" s="801"/>
      <c r="DO121" s="801"/>
      <c r="DP121" s="801"/>
      <c r="DQ121" s="801">
        <v>302883</v>
      </c>
      <c r="DR121" s="801"/>
      <c r="DS121" s="801"/>
      <c r="DT121" s="801"/>
      <c r="DU121" s="801"/>
      <c r="DV121" s="853">
        <v>3</v>
      </c>
      <c r="DW121" s="853"/>
      <c r="DX121" s="853"/>
      <c r="DY121" s="853"/>
      <c r="DZ121" s="854"/>
    </row>
    <row r="122" spans="1:130" s="197" customFormat="1" ht="26.25" customHeight="1" x14ac:dyDescent="0.15">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440</v>
      </c>
      <c r="BP122" s="868"/>
      <c r="BQ122" s="869">
        <v>41121133</v>
      </c>
      <c r="BR122" s="870"/>
      <c r="BS122" s="870"/>
      <c r="BT122" s="870"/>
      <c r="BU122" s="870"/>
      <c r="BV122" s="870">
        <v>40172377</v>
      </c>
      <c r="BW122" s="870"/>
      <c r="BX122" s="870"/>
      <c r="BY122" s="870"/>
      <c r="BZ122" s="870"/>
      <c r="CA122" s="870">
        <v>40114996</v>
      </c>
      <c r="CB122" s="870"/>
      <c r="CC122" s="870"/>
      <c r="CD122" s="870"/>
      <c r="CE122" s="870"/>
      <c r="CF122" s="773"/>
      <c r="CG122" s="774"/>
      <c r="CH122" s="774"/>
      <c r="CI122" s="774"/>
      <c r="CJ122" s="871"/>
      <c r="CK122" s="881"/>
      <c r="CL122" s="842"/>
      <c r="CM122" s="842"/>
      <c r="CN122" s="842"/>
      <c r="CO122" s="843"/>
      <c r="CP122" s="858" t="s">
        <v>384</v>
      </c>
      <c r="CQ122" s="859"/>
      <c r="CR122" s="859"/>
      <c r="CS122" s="859"/>
      <c r="CT122" s="859"/>
      <c r="CU122" s="859"/>
      <c r="CV122" s="859"/>
      <c r="CW122" s="859"/>
      <c r="CX122" s="859"/>
      <c r="CY122" s="859"/>
      <c r="CZ122" s="859"/>
      <c r="DA122" s="859"/>
      <c r="DB122" s="859"/>
      <c r="DC122" s="859"/>
      <c r="DD122" s="859"/>
      <c r="DE122" s="859"/>
      <c r="DF122" s="860"/>
      <c r="DG122" s="800">
        <v>77965</v>
      </c>
      <c r="DH122" s="801"/>
      <c r="DI122" s="801"/>
      <c r="DJ122" s="801"/>
      <c r="DK122" s="801"/>
      <c r="DL122" s="801">
        <v>105796</v>
      </c>
      <c r="DM122" s="801"/>
      <c r="DN122" s="801"/>
      <c r="DO122" s="801"/>
      <c r="DP122" s="801"/>
      <c r="DQ122" s="801">
        <v>179021</v>
      </c>
      <c r="DR122" s="801"/>
      <c r="DS122" s="801"/>
      <c r="DT122" s="801"/>
      <c r="DU122" s="801"/>
      <c r="DV122" s="853">
        <v>1.8</v>
      </c>
      <c r="DW122" s="853"/>
      <c r="DX122" s="853"/>
      <c r="DY122" s="853"/>
      <c r="DZ122" s="854"/>
    </row>
    <row r="123" spans="1:130" s="197" customFormat="1" ht="26.25" customHeight="1" thickBot="1" x14ac:dyDescent="0.2">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107</v>
      </c>
      <c r="AB123" s="814"/>
      <c r="AC123" s="814"/>
      <c r="AD123" s="814"/>
      <c r="AE123" s="815"/>
      <c r="AF123" s="816" t="s">
        <v>107</v>
      </c>
      <c r="AG123" s="814"/>
      <c r="AH123" s="814"/>
      <c r="AI123" s="814"/>
      <c r="AJ123" s="815"/>
      <c r="AK123" s="816" t="s">
        <v>107</v>
      </c>
      <c r="AL123" s="814"/>
      <c r="AM123" s="814"/>
      <c r="AN123" s="814"/>
      <c r="AO123" s="815"/>
      <c r="AP123" s="784" t="s">
        <v>107</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32.299999999999997</v>
      </c>
      <c r="BR123" s="862"/>
      <c r="BS123" s="862"/>
      <c r="BT123" s="862"/>
      <c r="BU123" s="862"/>
      <c r="BV123" s="862">
        <v>42.9</v>
      </c>
      <c r="BW123" s="862"/>
      <c r="BX123" s="862"/>
      <c r="BY123" s="862"/>
      <c r="BZ123" s="862"/>
      <c r="CA123" s="862">
        <v>18.399999999999999</v>
      </c>
      <c r="CB123" s="862"/>
      <c r="CC123" s="862"/>
      <c r="CD123" s="862"/>
      <c r="CE123" s="862"/>
      <c r="CF123" s="760"/>
      <c r="CG123" s="761"/>
      <c r="CH123" s="761"/>
      <c r="CI123" s="761"/>
      <c r="CJ123" s="863"/>
      <c r="CK123" s="881"/>
      <c r="CL123" s="842"/>
      <c r="CM123" s="842"/>
      <c r="CN123" s="842"/>
      <c r="CO123" s="843"/>
      <c r="CP123" s="858" t="s">
        <v>386</v>
      </c>
      <c r="CQ123" s="859"/>
      <c r="CR123" s="859"/>
      <c r="CS123" s="859"/>
      <c r="CT123" s="859"/>
      <c r="CU123" s="859"/>
      <c r="CV123" s="859"/>
      <c r="CW123" s="859"/>
      <c r="CX123" s="859"/>
      <c r="CY123" s="859"/>
      <c r="CZ123" s="859"/>
      <c r="DA123" s="859"/>
      <c r="DB123" s="859"/>
      <c r="DC123" s="859"/>
      <c r="DD123" s="859"/>
      <c r="DE123" s="859"/>
      <c r="DF123" s="860"/>
      <c r="DG123" s="813">
        <v>147316</v>
      </c>
      <c r="DH123" s="814"/>
      <c r="DI123" s="814"/>
      <c r="DJ123" s="814"/>
      <c r="DK123" s="815"/>
      <c r="DL123" s="816">
        <v>164809</v>
      </c>
      <c r="DM123" s="814"/>
      <c r="DN123" s="814"/>
      <c r="DO123" s="814"/>
      <c r="DP123" s="815"/>
      <c r="DQ123" s="816">
        <v>149780</v>
      </c>
      <c r="DR123" s="814"/>
      <c r="DS123" s="814"/>
      <c r="DT123" s="814"/>
      <c r="DU123" s="815"/>
      <c r="DV123" s="784">
        <v>1.5</v>
      </c>
      <c r="DW123" s="785"/>
      <c r="DX123" s="785"/>
      <c r="DY123" s="785"/>
      <c r="DZ123" s="786"/>
    </row>
    <row r="124" spans="1:130" s="197" customFormat="1" ht="26.25" customHeight="1" x14ac:dyDescent="0.15">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107</v>
      </c>
      <c r="AB124" s="814"/>
      <c r="AC124" s="814"/>
      <c r="AD124" s="814"/>
      <c r="AE124" s="815"/>
      <c r="AF124" s="816" t="s">
        <v>107</v>
      </c>
      <c r="AG124" s="814"/>
      <c r="AH124" s="814"/>
      <c r="AI124" s="814"/>
      <c r="AJ124" s="815"/>
      <c r="AK124" s="816" t="s">
        <v>107</v>
      </c>
      <c r="AL124" s="814"/>
      <c r="AM124" s="814"/>
      <c r="AN124" s="814"/>
      <c r="AO124" s="815"/>
      <c r="AP124" s="784" t="s">
        <v>107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v>121131</v>
      </c>
      <c r="DH124" s="747"/>
      <c r="DI124" s="747"/>
      <c r="DJ124" s="747"/>
      <c r="DK124" s="748"/>
      <c r="DL124" s="749">
        <v>34758</v>
      </c>
      <c r="DM124" s="747"/>
      <c r="DN124" s="747"/>
      <c r="DO124" s="747"/>
      <c r="DP124" s="748"/>
      <c r="DQ124" s="749">
        <v>14284</v>
      </c>
      <c r="DR124" s="747"/>
      <c r="DS124" s="747"/>
      <c r="DT124" s="747"/>
      <c r="DU124" s="748"/>
      <c r="DV124" s="837">
        <v>0.1</v>
      </c>
      <c r="DW124" s="838"/>
      <c r="DX124" s="838"/>
      <c r="DY124" s="838"/>
      <c r="DZ124" s="839"/>
    </row>
    <row r="125" spans="1:130" s="197" customFormat="1" ht="26.25" customHeight="1" thickBot="1" x14ac:dyDescent="0.2">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107</v>
      </c>
      <c r="AB125" s="814"/>
      <c r="AC125" s="814"/>
      <c r="AD125" s="814"/>
      <c r="AE125" s="815"/>
      <c r="AF125" s="816" t="s">
        <v>107</v>
      </c>
      <c r="AG125" s="814"/>
      <c r="AH125" s="814"/>
      <c r="AI125" s="814"/>
      <c r="AJ125" s="815"/>
      <c r="AK125" s="816" t="s">
        <v>107</v>
      </c>
      <c r="AL125" s="814"/>
      <c r="AM125" s="814"/>
      <c r="AN125" s="814"/>
      <c r="AO125" s="815"/>
      <c r="AP125" s="784" t="s">
        <v>107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107</v>
      </c>
      <c r="DH125" s="830"/>
      <c r="DI125" s="830"/>
      <c r="DJ125" s="830"/>
      <c r="DK125" s="830"/>
      <c r="DL125" s="830" t="s">
        <v>107</v>
      </c>
      <c r="DM125" s="830"/>
      <c r="DN125" s="830"/>
      <c r="DO125" s="830"/>
      <c r="DP125" s="830"/>
      <c r="DQ125" s="830" t="s">
        <v>107</v>
      </c>
      <c r="DR125" s="830"/>
      <c r="DS125" s="830"/>
      <c r="DT125" s="830"/>
      <c r="DU125" s="830"/>
      <c r="DV125" s="831" t="s">
        <v>107</v>
      </c>
      <c r="DW125" s="831"/>
      <c r="DX125" s="831"/>
      <c r="DY125" s="831"/>
      <c r="DZ125" s="832"/>
    </row>
    <row r="126" spans="1:130" s="197" customFormat="1" ht="26.25" customHeight="1" x14ac:dyDescent="0.15">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14597</v>
      </c>
      <c r="AB126" s="814"/>
      <c r="AC126" s="814"/>
      <c r="AD126" s="814"/>
      <c r="AE126" s="815"/>
      <c r="AF126" s="816">
        <v>14156</v>
      </c>
      <c r="AG126" s="814"/>
      <c r="AH126" s="814"/>
      <c r="AI126" s="814"/>
      <c r="AJ126" s="815"/>
      <c r="AK126" s="816">
        <v>10560</v>
      </c>
      <c r="AL126" s="814"/>
      <c r="AM126" s="814"/>
      <c r="AN126" s="814"/>
      <c r="AO126" s="815"/>
      <c r="AP126" s="784">
        <v>0.1</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107</v>
      </c>
      <c r="DH126" s="801"/>
      <c r="DI126" s="801"/>
      <c r="DJ126" s="801"/>
      <c r="DK126" s="801"/>
      <c r="DL126" s="801" t="s">
        <v>107</v>
      </c>
      <c r="DM126" s="801"/>
      <c r="DN126" s="801"/>
      <c r="DO126" s="801"/>
      <c r="DP126" s="801"/>
      <c r="DQ126" s="801" t="s">
        <v>107</v>
      </c>
      <c r="DR126" s="801"/>
      <c r="DS126" s="801"/>
      <c r="DT126" s="801"/>
      <c r="DU126" s="801"/>
      <c r="DV126" s="853" t="s">
        <v>107</v>
      </c>
      <c r="DW126" s="853"/>
      <c r="DX126" s="853"/>
      <c r="DY126" s="853"/>
      <c r="DZ126" s="854"/>
    </row>
    <row r="127" spans="1:130" s="197" customFormat="1" ht="26.25" customHeight="1" thickBot="1" x14ac:dyDescent="0.2">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107</v>
      </c>
      <c r="AB127" s="814"/>
      <c r="AC127" s="814"/>
      <c r="AD127" s="814"/>
      <c r="AE127" s="815"/>
      <c r="AF127" s="816" t="s">
        <v>107</v>
      </c>
      <c r="AG127" s="814"/>
      <c r="AH127" s="814"/>
      <c r="AI127" s="814"/>
      <c r="AJ127" s="815"/>
      <c r="AK127" s="816" t="s">
        <v>107</v>
      </c>
      <c r="AL127" s="814"/>
      <c r="AM127" s="814"/>
      <c r="AN127" s="814"/>
      <c r="AO127" s="815"/>
      <c r="AP127" s="784" t="s">
        <v>107</v>
      </c>
      <c r="AQ127" s="785"/>
      <c r="AR127" s="785"/>
      <c r="AS127" s="785"/>
      <c r="AT127" s="786"/>
      <c r="AU127" s="233"/>
      <c r="AV127" s="233"/>
      <c r="AW127" s="233"/>
      <c r="AX127" s="787" t="s">
        <v>451</v>
      </c>
      <c r="AY127" s="788"/>
      <c r="AZ127" s="788"/>
      <c r="BA127" s="788"/>
      <c r="BB127" s="788"/>
      <c r="BC127" s="788"/>
      <c r="BD127" s="788"/>
      <c r="BE127" s="789"/>
      <c r="BF127" s="790" t="s">
        <v>107</v>
      </c>
      <c r="BG127" s="791"/>
      <c r="BH127" s="791"/>
      <c r="BI127" s="791"/>
      <c r="BJ127" s="791"/>
      <c r="BK127" s="791"/>
      <c r="BL127" s="792"/>
      <c r="BM127" s="790">
        <v>13.04</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v>201780</v>
      </c>
      <c r="DH127" s="850"/>
      <c r="DI127" s="850"/>
      <c r="DJ127" s="850"/>
      <c r="DK127" s="850"/>
      <c r="DL127" s="850">
        <v>204753</v>
      </c>
      <c r="DM127" s="850"/>
      <c r="DN127" s="850"/>
      <c r="DO127" s="850"/>
      <c r="DP127" s="850"/>
      <c r="DQ127" s="850">
        <v>53828</v>
      </c>
      <c r="DR127" s="850"/>
      <c r="DS127" s="850"/>
      <c r="DT127" s="850"/>
      <c r="DU127" s="850"/>
      <c r="DV127" s="851">
        <v>0.5</v>
      </c>
      <c r="DW127" s="851"/>
      <c r="DX127" s="851"/>
      <c r="DY127" s="851"/>
      <c r="DZ127" s="852"/>
    </row>
    <row r="128" spans="1:130" s="197" customFormat="1" ht="26.25" customHeight="1" x14ac:dyDescent="0.15">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v>405848</v>
      </c>
      <c r="AB128" s="754"/>
      <c r="AC128" s="754"/>
      <c r="AD128" s="754"/>
      <c r="AE128" s="755"/>
      <c r="AF128" s="756">
        <v>371157</v>
      </c>
      <c r="AG128" s="754"/>
      <c r="AH128" s="754"/>
      <c r="AI128" s="754"/>
      <c r="AJ128" s="755"/>
      <c r="AK128" s="756">
        <v>299159</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107</v>
      </c>
      <c r="BG128" s="821"/>
      <c r="BH128" s="821"/>
      <c r="BI128" s="821"/>
      <c r="BJ128" s="821"/>
      <c r="BK128" s="821"/>
      <c r="BL128" s="822"/>
      <c r="BM128" s="820">
        <v>18.04</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12278877</v>
      </c>
      <c r="AB129" s="814"/>
      <c r="AC129" s="814"/>
      <c r="AD129" s="814"/>
      <c r="AE129" s="815"/>
      <c r="AF129" s="816">
        <v>12073019</v>
      </c>
      <c r="AG129" s="814"/>
      <c r="AH129" s="814"/>
      <c r="AI129" s="814"/>
      <c r="AJ129" s="815"/>
      <c r="AK129" s="816">
        <v>12138752</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11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2285145</v>
      </c>
      <c r="AB130" s="814"/>
      <c r="AC130" s="814"/>
      <c r="AD130" s="814"/>
      <c r="AE130" s="815"/>
      <c r="AF130" s="816">
        <v>2272842</v>
      </c>
      <c r="AG130" s="814"/>
      <c r="AH130" s="814"/>
      <c r="AI130" s="814"/>
      <c r="AJ130" s="815"/>
      <c r="AK130" s="816">
        <v>2181311</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v>18.399999999999999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9993732</v>
      </c>
      <c r="AB131" s="747"/>
      <c r="AC131" s="747"/>
      <c r="AD131" s="747"/>
      <c r="AE131" s="748"/>
      <c r="AF131" s="749">
        <v>9800177</v>
      </c>
      <c r="AG131" s="747"/>
      <c r="AH131" s="747"/>
      <c r="AI131" s="747"/>
      <c r="AJ131" s="748"/>
      <c r="AK131" s="749">
        <v>9957441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12.4159223</v>
      </c>
      <c r="AB132" s="770"/>
      <c r="AC132" s="770"/>
      <c r="AD132" s="770"/>
      <c r="AE132" s="771"/>
      <c r="AF132" s="772">
        <v>9.5118588160000002</v>
      </c>
      <c r="AG132" s="770"/>
      <c r="AH132" s="770"/>
      <c r="AI132" s="770"/>
      <c r="AJ132" s="771"/>
      <c r="AK132" s="772">
        <v>11.27525636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12.8</v>
      </c>
      <c r="AB133" s="779"/>
      <c r="AC133" s="779"/>
      <c r="AD133" s="779"/>
      <c r="AE133" s="780"/>
      <c r="AF133" s="778">
        <v>11.5</v>
      </c>
      <c r="AG133" s="779"/>
      <c r="AH133" s="779"/>
      <c r="AI133" s="779"/>
      <c r="AJ133" s="780"/>
      <c r="AK133" s="778">
        <v>11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9" t="s">
        <v>467</v>
      </c>
      <c r="L7" s="254"/>
      <c r="M7" s="255" t="s">
        <v>468</v>
      </c>
      <c r="N7" s="256"/>
    </row>
    <row r="8" spans="1:16" x14ac:dyDescent="0.15">
      <c r="A8" s="248"/>
      <c r="B8" s="244"/>
      <c r="C8" s="244"/>
      <c r="D8" s="244"/>
      <c r="E8" s="244"/>
      <c r="F8" s="244"/>
      <c r="G8" s="257"/>
      <c r="H8" s="258"/>
      <c r="I8" s="258"/>
      <c r="J8" s="259"/>
      <c r="K8" s="1150"/>
      <c r="L8" s="260" t="s">
        <v>469</v>
      </c>
      <c r="M8" s="261" t="s">
        <v>470</v>
      </c>
      <c r="N8" s="262" t="s">
        <v>471</v>
      </c>
    </row>
    <row r="9" spans="1:16" x14ac:dyDescent="0.15">
      <c r="A9" s="248"/>
      <c r="B9" s="244"/>
      <c r="C9" s="244"/>
      <c r="D9" s="244"/>
      <c r="E9" s="244"/>
      <c r="F9" s="244"/>
      <c r="G9" s="1163" t="s">
        <v>472</v>
      </c>
      <c r="H9" s="1164"/>
      <c r="I9" s="1164"/>
      <c r="J9" s="1165"/>
      <c r="K9" s="263">
        <v>3751916</v>
      </c>
      <c r="L9" s="264">
        <v>67595</v>
      </c>
      <c r="M9" s="265">
        <v>58112</v>
      </c>
      <c r="N9" s="266">
        <v>16.3</v>
      </c>
    </row>
    <row r="10" spans="1:16" x14ac:dyDescent="0.15">
      <c r="A10" s="248"/>
      <c r="B10" s="244"/>
      <c r="C10" s="244"/>
      <c r="D10" s="244"/>
      <c r="E10" s="244"/>
      <c r="F10" s="244"/>
      <c r="G10" s="1163" t="s">
        <v>473</v>
      </c>
      <c r="H10" s="1164"/>
      <c r="I10" s="1164"/>
      <c r="J10" s="1165"/>
      <c r="K10" s="267">
        <v>51983</v>
      </c>
      <c r="L10" s="268">
        <v>937</v>
      </c>
      <c r="M10" s="269">
        <v>3510</v>
      </c>
      <c r="N10" s="270">
        <v>-73.3</v>
      </c>
    </row>
    <row r="11" spans="1:16" ht="13.5" customHeight="1" x14ac:dyDescent="0.15">
      <c r="A11" s="248"/>
      <c r="B11" s="244"/>
      <c r="C11" s="244"/>
      <c r="D11" s="244"/>
      <c r="E11" s="244"/>
      <c r="F11" s="244"/>
      <c r="G11" s="1163" t="s">
        <v>474</v>
      </c>
      <c r="H11" s="1164"/>
      <c r="I11" s="1164"/>
      <c r="J11" s="1165"/>
      <c r="K11" s="267">
        <v>462845</v>
      </c>
      <c r="L11" s="268">
        <v>8339</v>
      </c>
      <c r="M11" s="269">
        <v>6281</v>
      </c>
      <c r="N11" s="270">
        <v>32.799999999999997</v>
      </c>
    </row>
    <row r="12" spans="1:16" ht="13.5" customHeight="1" x14ac:dyDescent="0.15">
      <c r="A12" s="248"/>
      <c r="B12" s="244"/>
      <c r="C12" s="244"/>
      <c r="D12" s="244"/>
      <c r="E12" s="244"/>
      <c r="F12" s="244"/>
      <c r="G12" s="1163" t="s">
        <v>475</v>
      </c>
      <c r="H12" s="1164"/>
      <c r="I12" s="1164"/>
      <c r="J12" s="1165"/>
      <c r="K12" s="267">
        <v>205611</v>
      </c>
      <c r="L12" s="268">
        <v>3704</v>
      </c>
      <c r="M12" s="269">
        <v>744</v>
      </c>
      <c r="N12" s="270">
        <v>397.8</v>
      </c>
    </row>
    <row r="13" spans="1:16" ht="13.5" customHeight="1" x14ac:dyDescent="0.15">
      <c r="A13" s="248"/>
      <c r="B13" s="244"/>
      <c r="C13" s="244"/>
      <c r="D13" s="244"/>
      <c r="E13" s="244"/>
      <c r="F13" s="244"/>
      <c r="G13" s="1163" t="s">
        <v>476</v>
      </c>
      <c r="H13" s="1164"/>
      <c r="I13" s="1164"/>
      <c r="J13" s="1165"/>
      <c r="K13" s="267" t="s">
        <v>477</v>
      </c>
      <c r="L13" s="268" t="s">
        <v>477</v>
      </c>
      <c r="M13" s="269">
        <v>1</v>
      </c>
      <c r="N13" s="270" t="s">
        <v>477</v>
      </c>
    </row>
    <row r="14" spans="1:16" ht="13.5" customHeight="1" x14ac:dyDescent="0.15">
      <c r="A14" s="248"/>
      <c r="B14" s="244"/>
      <c r="C14" s="244"/>
      <c r="D14" s="244"/>
      <c r="E14" s="244"/>
      <c r="F14" s="244"/>
      <c r="G14" s="1163" t="s">
        <v>478</v>
      </c>
      <c r="H14" s="1164"/>
      <c r="I14" s="1164"/>
      <c r="J14" s="1165"/>
      <c r="K14" s="267">
        <v>225459</v>
      </c>
      <c r="L14" s="268">
        <v>4062</v>
      </c>
      <c r="M14" s="269">
        <v>2803</v>
      </c>
      <c r="N14" s="270">
        <v>44.9</v>
      </c>
    </row>
    <row r="15" spans="1:16" ht="13.5" customHeight="1" x14ac:dyDescent="0.15">
      <c r="A15" s="248"/>
      <c r="B15" s="244"/>
      <c r="C15" s="244"/>
      <c r="D15" s="244"/>
      <c r="E15" s="244"/>
      <c r="F15" s="244"/>
      <c r="G15" s="1163" t="s">
        <v>479</v>
      </c>
      <c r="H15" s="1164"/>
      <c r="I15" s="1164"/>
      <c r="J15" s="1165"/>
      <c r="K15" s="267">
        <v>6422</v>
      </c>
      <c r="L15" s="268">
        <v>116</v>
      </c>
      <c r="M15" s="269">
        <v>1119</v>
      </c>
      <c r="N15" s="270">
        <v>-89.6</v>
      </c>
    </row>
    <row r="16" spans="1:16" x14ac:dyDescent="0.15">
      <c r="A16" s="248"/>
      <c r="B16" s="244"/>
      <c r="C16" s="244"/>
      <c r="D16" s="244"/>
      <c r="E16" s="244"/>
      <c r="F16" s="244"/>
      <c r="G16" s="1166" t="s">
        <v>480</v>
      </c>
      <c r="H16" s="1167"/>
      <c r="I16" s="1167"/>
      <c r="J16" s="1168"/>
      <c r="K16" s="268">
        <v>-381561</v>
      </c>
      <c r="L16" s="268">
        <v>-6874</v>
      </c>
      <c r="M16" s="269">
        <v>-5386</v>
      </c>
      <c r="N16" s="270">
        <v>27.6</v>
      </c>
    </row>
    <row r="17" spans="1:16" x14ac:dyDescent="0.15">
      <c r="A17" s="248"/>
      <c r="B17" s="244"/>
      <c r="C17" s="244"/>
      <c r="D17" s="244"/>
      <c r="E17" s="244"/>
      <c r="F17" s="244"/>
      <c r="G17" s="1166" t="s">
        <v>165</v>
      </c>
      <c r="H17" s="1167"/>
      <c r="I17" s="1167"/>
      <c r="J17" s="1168"/>
      <c r="K17" s="268">
        <v>4322675</v>
      </c>
      <c r="L17" s="268">
        <v>77878</v>
      </c>
      <c r="M17" s="269">
        <v>67183</v>
      </c>
      <c r="N17" s="270">
        <v>15.9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60" t="s">
        <v>485</v>
      </c>
      <c r="H21" s="1161"/>
      <c r="I21" s="1161"/>
      <c r="J21" s="1162"/>
      <c r="K21" s="280">
        <v>6.86</v>
      </c>
      <c r="L21" s="281">
        <v>6.12</v>
      </c>
      <c r="M21" s="282">
        <v>0.74</v>
      </c>
      <c r="N21" s="249"/>
      <c r="O21" s="283"/>
      <c r="P21" s="279"/>
    </row>
    <row r="22" spans="1:16" s="284" customFormat="1" x14ac:dyDescent="0.15">
      <c r="A22" s="279"/>
      <c r="B22" s="249"/>
      <c r="C22" s="249"/>
      <c r="D22" s="249"/>
      <c r="E22" s="249"/>
      <c r="F22" s="249"/>
      <c r="G22" s="1160" t="s">
        <v>486</v>
      </c>
      <c r="H22" s="1161"/>
      <c r="I22" s="1161"/>
      <c r="J22" s="1162"/>
      <c r="K22" s="285">
        <v>96.6</v>
      </c>
      <c r="L22" s="286">
        <v>98.7</v>
      </c>
      <c r="M22" s="287">
        <v>-2.1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9" t="s">
        <v>467</v>
      </c>
      <c r="L30" s="254"/>
      <c r="M30" s="255" t="s">
        <v>468</v>
      </c>
      <c r="N30" s="256"/>
    </row>
    <row r="31" spans="1:16" x14ac:dyDescent="0.15">
      <c r="A31" s="248"/>
      <c r="B31" s="244"/>
      <c r="C31" s="244"/>
      <c r="D31" s="244"/>
      <c r="E31" s="244"/>
      <c r="F31" s="244"/>
      <c r="G31" s="257"/>
      <c r="H31" s="258"/>
      <c r="I31" s="258"/>
      <c r="J31" s="259"/>
      <c r="K31" s="1150"/>
      <c r="L31" s="260" t="s">
        <v>469</v>
      </c>
      <c r="M31" s="261" t="s">
        <v>470</v>
      </c>
      <c r="N31" s="262" t="s">
        <v>471</v>
      </c>
    </row>
    <row r="32" spans="1:16" ht="27" customHeight="1" x14ac:dyDescent="0.15">
      <c r="A32" s="248"/>
      <c r="B32" s="244"/>
      <c r="C32" s="244"/>
      <c r="D32" s="244"/>
      <c r="E32" s="244"/>
      <c r="F32" s="244"/>
      <c r="G32" s="1151" t="s">
        <v>490</v>
      </c>
      <c r="H32" s="1152"/>
      <c r="I32" s="1152"/>
      <c r="J32" s="1153"/>
      <c r="K32" s="294">
        <v>2284206</v>
      </c>
      <c r="L32" s="294">
        <v>41152</v>
      </c>
      <c r="M32" s="295">
        <v>33998</v>
      </c>
      <c r="N32" s="296">
        <v>21</v>
      </c>
    </row>
    <row r="33" spans="1:16" ht="13.5" customHeight="1" x14ac:dyDescent="0.15">
      <c r="A33" s="248"/>
      <c r="B33" s="244"/>
      <c r="C33" s="244"/>
      <c r="D33" s="244"/>
      <c r="E33" s="244"/>
      <c r="F33" s="244"/>
      <c r="G33" s="1151" t="s">
        <v>491</v>
      </c>
      <c r="H33" s="1152"/>
      <c r="I33" s="1152"/>
      <c r="J33" s="1153"/>
      <c r="K33" s="294" t="s">
        <v>477</v>
      </c>
      <c r="L33" s="294" t="s">
        <v>477</v>
      </c>
      <c r="M33" s="295">
        <v>1</v>
      </c>
      <c r="N33" s="296" t="s">
        <v>477</v>
      </c>
    </row>
    <row r="34" spans="1:16" ht="27" customHeight="1" x14ac:dyDescent="0.15">
      <c r="A34" s="248"/>
      <c r="B34" s="244"/>
      <c r="C34" s="244"/>
      <c r="D34" s="244"/>
      <c r="E34" s="244"/>
      <c r="F34" s="244"/>
      <c r="G34" s="1151" t="s">
        <v>492</v>
      </c>
      <c r="H34" s="1152"/>
      <c r="I34" s="1152"/>
      <c r="J34" s="1153"/>
      <c r="K34" s="294" t="s">
        <v>477</v>
      </c>
      <c r="L34" s="294" t="s">
        <v>477</v>
      </c>
      <c r="M34" s="295">
        <v>39</v>
      </c>
      <c r="N34" s="296" t="s">
        <v>477</v>
      </c>
    </row>
    <row r="35" spans="1:16" ht="27" customHeight="1" x14ac:dyDescent="0.15">
      <c r="A35" s="248"/>
      <c r="B35" s="244"/>
      <c r="C35" s="244"/>
      <c r="D35" s="244"/>
      <c r="E35" s="244"/>
      <c r="F35" s="244"/>
      <c r="G35" s="1151" t="s">
        <v>493</v>
      </c>
      <c r="H35" s="1152"/>
      <c r="I35" s="1152"/>
      <c r="J35" s="1153"/>
      <c r="K35" s="294">
        <v>1293945</v>
      </c>
      <c r="L35" s="294">
        <v>23312</v>
      </c>
      <c r="M35" s="295">
        <v>9007</v>
      </c>
      <c r="N35" s="296">
        <v>158.80000000000001</v>
      </c>
    </row>
    <row r="36" spans="1:16" ht="27" customHeight="1" x14ac:dyDescent="0.15">
      <c r="A36" s="248"/>
      <c r="B36" s="244"/>
      <c r="C36" s="244"/>
      <c r="D36" s="244"/>
      <c r="E36" s="244"/>
      <c r="F36" s="244"/>
      <c r="G36" s="1151" t="s">
        <v>494</v>
      </c>
      <c r="H36" s="1152"/>
      <c r="I36" s="1152"/>
      <c r="J36" s="1153"/>
      <c r="K36" s="294">
        <v>14486</v>
      </c>
      <c r="L36" s="294">
        <v>261</v>
      </c>
      <c r="M36" s="295">
        <v>2239</v>
      </c>
      <c r="N36" s="296">
        <v>-88.3</v>
      </c>
    </row>
    <row r="37" spans="1:16" ht="13.5" customHeight="1" x14ac:dyDescent="0.15">
      <c r="A37" s="248"/>
      <c r="B37" s="244"/>
      <c r="C37" s="244"/>
      <c r="D37" s="244"/>
      <c r="E37" s="244"/>
      <c r="F37" s="244"/>
      <c r="G37" s="1151" t="s">
        <v>495</v>
      </c>
      <c r="H37" s="1152"/>
      <c r="I37" s="1152"/>
      <c r="J37" s="1153"/>
      <c r="K37" s="294">
        <v>10560</v>
      </c>
      <c r="L37" s="294">
        <v>190</v>
      </c>
      <c r="M37" s="295">
        <v>951</v>
      </c>
      <c r="N37" s="296">
        <v>-80</v>
      </c>
    </row>
    <row r="38" spans="1:16" ht="27" customHeight="1" x14ac:dyDescent="0.15">
      <c r="A38" s="248"/>
      <c r="B38" s="244"/>
      <c r="C38" s="244"/>
      <c r="D38" s="244"/>
      <c r="E38" s="244"/>
      <c r="F38" s="244"/>
      <c r="G38" s="1154" t="s">
        <v>496</v>
      </c>
      <c r="H38" s="1155"/>
      <c r="I38" s="1155"/>
      <c r="J38" s="1156"/>
      <c r="K38" s="297" t="s">
        <v>477</v>
      </c>
      <c r="L38" s="297" t="s">
        <v>477</v>
      </c>
      <c r="M38" s="298">
        <v>6</v>
      </c>
      <c r="N38" s="299" t="s">
        <v>477</v>
      </c>
      <c r="O38" s="293"/>
    </row>
    <row r="39" spans="1:16" x14ac:dyDescent="0.15">
      <c r="A39" s="248"/>
      <c r="B39" s="244"/>
      <c r="C39" s="244"/>
      <c r="D39" s="244"/>
      <c r="E39" s="244"/>
      <c r="F39" s="244"/>
      <c r="G39" s="1154" t="s">
        <v>497</v>
      </c>
      <c r="H39" s="1155"/>
      <c r="I39" s="1155"/>
      <c r="J39" s="1156"/>
      <c r="K39" s="300">
        <v>-299159</v>
      </c>
      <c r="L39" s="300">
        <v>-5390</v>
      </c>
      <c r="M39" s="301">
        <v>-6589</v>
      </c>
      <c r="N39" s="302">
        <v>-18.2</v>
      </c>
      <c r="O39" s="293"/>
    </row>
    <row r="40" spans="1:16" ht="27" customHeight="1" x14ac:dyDescent="0.15">
      <c r="A40" s="248"/>
      <c r="B40" s="244"/>
      <c r="C40" s="244"/>
      <c r="D40" s="244"/>
      <c r="E40" s="244"/>
      <c r="F40" s="244"/>
      <c r="G40" s="1151" t="s">
        <v>498</v>
      </c>
      <c r="H40" s="1152"/>
      <c r="I40" s="1152"/>
      <c r="J40" s="1153"/>
      <c r="K40" s="300">
        <v>-2181311</v>
      </c>
      <c r="L40" s="300">
        <v>-39299</v>
      </c>
      <c r="M40" s="301">
        <v>-27524</v>
      </c>
      <c r="N40" s="302">
        <v>42.8</v>
      </c>
      <c r="O40" s="293"/>
    </row>
    <row r="41" spans="1:16" x14ac:dyDescent="0.15">
      <c r="A41" s="248"/>
      <c r="B41" s="244"/>
      <c r="C41" s="244"/>
      <c r="D41" s="244"/>
      <c r="E41" s="244"/>
      <c r="F41" s="244"/>
      <c r="G41" s="1157" t="s">
        <v>276</v>
      </c>
      <c r="H41" s="1158"/>
      <c r="I41" s="1158"/>
      <c r="J41" s="1159"/>
      <c r="K41" s="294">
        <v>1122727</v>
      </c>
      <c r="L41" s="300">
        <v>20227</v>
      </c>
      <c r="M41" s="301">
        <v>12127</v>
      </c>
      <c r="N41" s="302">
        <v>66.8</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44" t="s">
        <v>467</v>
      </c>
      <c r="J49" s="1146" t="s">
        <v>502</v>
      </c>
      <c r="K49" s="1147"/>
      <c r="L49" s="1147"/>
      <c r="M49" s="1147"/>
      <c r="N49" s="1148"/>
    </row>
    <row r="50" spans="1:14" x14ac:dyDescent="0.15">
      <c r="A50" s="248"/>
      <c r="B50" s="244"/>
      <c r="C50" s="244"/>
      <c r="D50" s="244"/>
      <c r="E50" s="244"/>
      <c r="F50" s="244"/>
      <c r="G50" s="312"/>
      <c r="H50" s="313"/>
      <c r="I50" s="1145"/>
      <c r="J50" s="314" t="s">
        <v>503</v>
      </c>
      <c r="K50" s="315" t="s">
        <v>504</v>
      </c>
      <c r="L50" s="316" t="s">
        <v>505</v>
      </c>
      <c r="M50" s="317" t="s">
        <v>506</v>
      </c>
      <c r="N50" s="318" t="s">
        <v>507</v>
      </c>
    </row>
    <row r="51" spans="1:14" x14ac:dyDescent="0.15">
      <c r="A51" s="248"/>
      <c r="B51" s="244"/>
      <c r="C51" s="244"/>
      <c r="D51" s="244"/>
      <c r="E51" s="244"/>
      <c r="F51" s="244"/>
      <c r="G51" s="310" t="s">
        <v>508</v>
      </c>
      <c r="H51" s="311"/>
      <c r="I51" s="319">
        <v>551016</v>
      </c>
      <c r="J51" s="320">
        <v>9728</v>
      </c>
      <c r="K51" s="321">
        <v>-74</v>
      </c>
      <c r="L51" s="322">
        <v>33364</v>
      </c>
      <c r="M51" s="323">
        <v>-17</v>
      </c>
      <c r="N51" s="324">
        <v>-57</v>
      </c>
    </row>
    <row r="52" spans="1:14" x14ac:dyDescent="0.15">
      <c r="A52" s="248"/>
      <c r="B52" s="244"/>
      <c r="C52" s="244"/>
      <c r="D52" s="244"/>
      <c r="E52" s="244"/>
      <c r="F52" s="244"/>
      <c r="G52" s="325"/>
      <c r="H52" s="326" t="s">
        <v>509</v>
      </c>
      <c r="I52" s="327">
        <v>216637</v>
      </c>
      <c r="J52" s="328">
        <v>3825</v>
      </c>
      <c r="K52" s="329">
        <v>-87</v>
      </c>
      <c r="L52" s="330">
        <v>21557</v>
      </c>
      <c r="M52" s="331">
        <v>-7.7</v>
      </c>
      <c r="N52" s="332">
        <v>-79.3</v>
      </c>
    </row>
    <row r="53" spans="1:14" x14ac:dyDescent="0.15">
      <c r="A53" s="248"/>
      <c r="B53" s="244"/>
      <c r="C53" s="244"/>
      <c r="D53" s="244"/>
      <c r="E53" s="244"/>
      <c r="F53" s="244"/>
      <c r="G53" s="310" t="s">
        <v>510</v>
      </c>
      <c r="H53" s="311"/>
      <c r="I53" s="319">
        <v>985505</v>
      </c>
      <c r="J53" s="320">
        <v>17471</v>
      </c>
      <c r="K53" s="321">
        <v>79.599999999999994</v>
      </c>
      <c r="L53" s="322">
        <v>36396</v>
      </c>
      <c r="M53" s="323">
        <v>9.1</v>
      </c>
      <c r="N53" s="324">
        <v>70.5</v>
      </c>
    </row>
    <row r="54" spans="1:14" x14ac:dyDescent="0.15">
      <c r="A54" s="248"/>
      <c r="B54" s="244"/>
      <c r="C54" s="244"/>
      <c r="D54" s="244"/>
      <c r="E54" s="244"/>
      <c r="F54" s="244"/>
      <c r="G54" s="325"/>
      <c r="H54" s="326" t="s">
        <v>509</v>
      </c>
      <c r="I54" s="327">
        <v>324635</v>
      </c>
      <c r="J54" s="328">
        <v>5755</v>
      </c>
      <c r="K54" s="329">
        <v>50.5</v>
      </c>
      <c r="L54" s="330">
        <v>19057</v>
      </c>
      <c r="M54" s="331">
        <v>-11.6</v>
      </c>
      <c r="N54" s="332">
        <v>62.1</v>
      </c>
    </row>
    <row r="55" spans="1:14" x14ac:dyDescent="0.15">
      <c r="A55" s="248"/>
      <c r="B55" s="244"/>
      <c r="C55" s="244"/>
      <c r="D55" s="244"/>
      <c r="E55" s="244"/>
      <c r="F55" s="244"/>
      <c r="G55" s="310" t="s">
        <v>511</v>
      </c>
      <c r="H55" s="311"/>
      <c r="I55" s="319">
        <v>7230651</v>
      </c>
      <c r="J55" s="320">
        <v>128531</v>
      </c>
      <c r="K55" s="321">
        <v>635.70000000000005</v>
      </c>
      <c r="L55" s="322">
        <v>62256</v>
      </c>
      <c r="M55" s="323">
        <v>71.099999999999994</v>
      </c>
      <c r="N55" s="324">
        <v>564.6</v>
      </c>
    </row>
    <row r="56" spans="1:14" x14ac:dyDescent="0.15">
      <c r="A56" s="248"/>
      <c r="B56" s="244"/>
      <c r="C56" s="244"/>
      <c r="D56" s="244"/>
      <c r="E56" s="244"/>
      <c r="F56" s="244"/>
      <c r="G56" s="325"/>
      <c r="H56" s="326" t="s">
        <v>509</v>
      </c>
      <c r="I56" s="327">
        <v>543725</v>
      </c>
      <c r="J56" s="328">
        <v>9665</v>
      </c>
      <c r="K56" s="329">
        <v>67.900000000000006</v>
      </c>
      <c r="L56" s="330">
        <v>24482</v>
      </c>
      <c r="M56" s="331">
        <v>28.5</v>
      </c>
      <c r="N56" s="332">
        <v>39.4</v>
      </c>
    </row>
    <row r="57" spans="1:14" x14ac:dyDescent="0.15">
      <c r="A57" s="248"/>
      <c r="B57" s="244"/>
      <c r="C57" s="244"/>
      <c r="D57" s="244"/>
      <c r="E57" s="244"/>
      <c r="F57" s="244"/>
      <c r="G57" s="310" t="s">
        <v>512</v>
      </c>
      <c r="H57" s="311"/>
      <c r="I57" s="319">
        <v>11364016</v>
      </c>
      <c r="J57" s="320">
        <v>202922</v>
      </c>
      <c r="K57" s="321">
        <v>57.9</v>
      </c>
      <c r="L57" s="322">
        <v>53896</v>
      </c>
      <c r="M57" s="323">
        <v>-13.4</v>
      </c>
      <c r="N57" s="324">
        <v>71.3</v>
      </c>
    </row>
    <row r="58" spans="1:14" x14ac:dyDescent="0.15">
      <c r="A58" s="248"/>
      <c r="B58" s="244"/>
      <c r="C58" s="244"/>
      <c r="D58" s="244"/>
      <c r="E58" s="244"/>
      <c r="F58" s="244"/>
      <c r="G58" s="325"/>
      <c r="H58" s="326" t="s">
        <v>509</v>
      </c>
      <c r="I58" s="327">
        <v>444064</v>
      </c>
      <c r="J58" s="328">
        <v>7929</v>
      </c>
      <c r="K58" s="329">
        <v>-18</v>
      </c>
      <c r="L58" s="330">
        <v>20608</v>
      </c>
      <c r="M58" s="331">
        <v>-15.8</v>
      </c>
      <c r="N58" s="332">
        <v>-2.2000000000000002</v>
      </c>
    </row>
    <row r="59" spans="1:14" x14ac:dyDescent="0.15">
      <c r="A59" s="248"/>
      <c r="B59" s="244"/>
      <c r="C59" s="244"/>
      <c r="D59" s="244"/>
      <c r="E59" s="244"/>
      <c r="F59" s="244"/>
      <c r="G59" s="310" t="s">
        <v>513</v>
      </c>
      <c r="H59" s="311"/>
      <c r="I59" s="319">
        <v>11566942</v>
      </c>
      <c r="J59" s="320">
        <v>208391</v>
      </c>
      <c r="K59" s="321">
        <v>2.7</v>
      </c>
      <c r="L59" s="322">
        <v>47278</v>
      </c>
      <c r="M59" s="323">
        <v>-12.3</v>
      </c>
      <c r="N59" s="324">
        <v>15</v>
      </c>
    </row>
    <row r="60" spans="1:14" x14ac:dyDescent="0.15">
      <c r="A60" s="248"/>
      <c r="B60" s="244"/>
      <c r="C60" s="244"/>
      <c r="D60" s="244"/>
      <c r="E60" s="244"/>
      <c r="F60" s="244"/>
      <c r="G60" s="325"/>
      <c r="H60" s="326" t="s">
        <v>509</v>
      </c>
      <c r="I60" s="333">
        <v>219211</v>
      </c>
      <c r="J60" s="328">
        <v>3949</v>
      </c>
      <c r="K60" s="329">
        <v>-50.2</v>
      </c>
      <c r="L60" s="330">
        <v>24096</v>
      </c>
      <c r="M60" s="331">
        <v>16.899999999999999</v>
      </c>
      <c r="N60" s="332">
        <v>-67.099999999999994</v>
      </c>
    </row>
    <row r="61" spans="1:14" x14ac:dyDescent="0.15">
      <c r="A61" s="248"/>
      <c r="B61" s="244"/>
      <c r="C61" s="244"/>
      <c r="D61" s="244"/>
      <c r="E61" s="244"/>
      <c r="F61" s="244"/>
      <c r="G61" s="310" t="s">
        <v>514</v>
      </c>
      <c r="H61" s="334"/>
      <c r="I61" s="335">
        <v>6339626</v>
      </c>
      <c r="J61" s="336">
        <v>113409</v>
      </c>
      <c r="K61" s="337">
        <v>140.4</v>
      </c>
      <c r="L61" s="338">
        <v>46638</v>
      </c>
      <c r="M61" s="339">
        <v>7.5</v>
      </c>
      <c r="N61" s="324">
        <v>132.9</v>
      </c>
    </row>
    <row r="62" spans="1:14" x14ac:dyDescent="0.15">
      <c r="A62" s="248"/>
      <c r="B62" s="244"/>
      <c r="C62" s="244"/>
      <c r="D62" s="244"/>
      <c r="E62" s="244"/>
      <c r="F62" s="244"/>
      <c r="G62" s="325"/>
      <c r="H62" s="326" t="s">
        <v>509</v>
      </c>
      <c r="I62" s="327">
        <v>349654</v>
      </c>
      <c r="J62" s="328">
        <v>6225</v>
      </c>
      <c r="K62" s="329">
        <v>-7.4</v>
      </c>
      <c r="L62" s="330">
        <v>21960</v>
      </c>
      <c r="M62" s="331">
        <v>2.1</v>
      </c>
      <c r="N62" s="332">
        <v>-9.5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69" t="s">
        <v>3</v>
      </c>
      <c r="D47" s="1169"/>
      <c r="E47" s="1170"/>
      <c r="F47" s="11">
        <v>5.55</v>
      </c>
      <c r="G47" s="12">
        <v>5.67</v>
      </c>
      <c r="H47" s="12">
        <v>8.41</v>
      </c>
      <c r="I47" s="12">
        <v>9.06</v>
      </c>
      <c r="J47" s="13">
        <v>14.7</v>
      </c>
    </row>
    <row r="48" spans="2:10" ht="57.75" customHeight="1" x14ac:dyDescent="0.15">
      <c r="B48" s="14"/>
      <c r="C48" s="1171" t="s">
        <v>4</v>
      </c>
      <c r="D48" s="1171"/>
      <c r="E48" s="1172"/>
      <c r="F48" s="15">
        <v>4.12</v>
      </c>
      <c r="G48" s="16">
        <v>9.4499999999999993</v>
      </c>
      <c r="H48" s="16">
        <v>11.47</v>
      </c>
      <c r="I48" s="16">
        <v>12.25</v>
      </c>
      <c r="J48" s="17">
        <v>17.55</v>
      </c>
    </row>
    <row r="49" spans="2:10" ht="57.75" customHeight="1" thickBot="1" x14ac:dyDescent="0.2">
      <c r="B49" s="18"/>
      <c r="C49" s="1173" t="s">
        <v>5</v>
      </c>
      <c r="D49" s="1173"/>
      <c r="E49" s="1174"/>
      <c r="F49" s="19" t="s">
        <v>521</v>
      </c>
      <c r="G49" s="20">
        <v>3.26</v>
      </c>
      <c r="H49" s="20">
        <v>2.0299999999999998</v>
      </c>
      <c r="I49" s="20" t="s">
        <v>522</v>
      </c>
      <c r="J49" s="21">
        <v>4.97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2017-04-04T05:52:08Z</cp:lastPrinted>
  <dcterms:created xsi:type="dcterms:W3CDTF">2017-02-15T15:33:08Z</dcterms:created>
  <dcterms:modified xsi:type="dcterms:W3CDTF">2017-04-05T06:23:33Z</dcterms:modified>
  <cp:category/>
</cp:coreProperties>
</file>