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BW35" i="9"/>
  <c r="BW36" i="9" s="1"/>
  <c r="BW37" i="9" s="1"/>
  <c r="BW38" i="9" s="1"/>
  <c r="C35" i="9"/>
  <c r="CO34" i="9"/>
  <c r="CO35" i="9" s="1"/>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<sst xmlns="http://schemas.openxmlformats.org/spreadsheetml/2006/main" count="986" uniqueCount="539">
  <si>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</si>
  <si>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</si>
  <si>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</si>
  <si>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</si>
  <si>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</si>
  <si>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</si>
  <si>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</si>
  <si>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</si>
  <si>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</si>
  <si>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</si>
  <si>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</si>
  <si>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</si>
  <si>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</si>
  <si>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</si>
  <si>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</si>
  <si>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</si>
  <si>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</si>
  <si>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</si>
  <si>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</si>
  <si>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</si>
  <si>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</si>
  <si>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</si>
  <si>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</si>
  <si>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</si>
  <si>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</si>
  <si>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</si>
  <si>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</si>
  <si>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</si>
  <si>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</si>
  <si>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</si>
  <si>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</si>
  <si>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</si>
  <si>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</si>
  <si>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</si>
  <si>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</si>
  <si>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</si>
  <si>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</si>
  <si>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</si>
  <si>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</si>
  <si>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</si>
  <si>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</si>
  <si>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</si>
  <si>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</si>
  <si>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</si>
  <si>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</si>
  <si>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</si>
  <si>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</si>
  <si>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</si>
  <si>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</si>
  <si>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</si>
  <si>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</si>
  <si>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</si>
  <si>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</si>
  <si>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</si>
  <si>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</si>
  <si>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</si>
  <si>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</si>
  <si>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</si>
  <si>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</si>
  <si>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</si>
  <si>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</si>
  <si>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</si>
  <si>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</si>
  <si>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</si>
  <si>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</si>
  <si>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</si>
  <si>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</si>
  <si>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</si>
  <si>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</si>
  <si>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</si>
  <si>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</si>
  <si>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</si>
  <si>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</si>
  <si>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</si>
  <si>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</si>
  <si>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</si>
  <si>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</si>
  <si>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</si>
  <si>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</si>
  <si>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</si>
  <si>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</si>
  <si>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</si>
  <si>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</si>
  <si>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</si>
  <si>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</si>
  <si>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</si>
  <si>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</si>
  <si>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</si>
  <si>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</si>
  <si>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</si>
  <si>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</si>
  <si>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</si>
  <si>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</si>
  <si>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</si>
  <si>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</si>
  <si>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</si>
  <si>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</si>
  <si>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</si>
  <si>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</si>
  <si>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</si>
  <si>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</si>
  <si>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</si>
  <si>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</si>
  <si>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</si>
  <si>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</si>
  <si>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</si>
  <si>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</si>
  <si>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</si>
  <si>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</si>
  <si>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</si>
  <si>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</si>
  <si>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</si>
  <si>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</si>
  <si>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</si>
  <si>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</si>
  <si>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</si>
  <si>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</si>
  <si>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</si>
  <si>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</si>
  <si>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</si>
  <si>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</si>
  <si>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</si>
  <si>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</si>
  <si>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</si>
  <si>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</si>
  <si>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</si>
  <si>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</si>
  <si>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</si>
  <si>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</si>
  <si>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</si>
  <si>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</si>
  <si>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</si>
  <si>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</si>
  <si>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</si>
  <si>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</si>
  <si>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</si>
  <si>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</si>
  <si>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</si>
  <si>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</si>
  <si>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</si>
  <si>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</si>
  <si>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</si>
  <si>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</si>
  <si>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</si>
  <si>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</si>
  <si>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</si>
  <si>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</si>
  <si>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</si>
  <si>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</si>
  <si>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</si>
  <si>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</si>
  <si>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</si>
  <si>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</si>
  <si>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</si>
  <si>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</si>
  <si>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</si>
  <si>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</si>
  <si>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</si>
  <si>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</si>
  <si>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</si>
  <si>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</si>
  <si>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</si>
  <si>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</si>
  <si>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</si>
  <si>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</si>
  <si>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</si>
  <si>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</si>
  <si>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</si>
  <si>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</si>
  <si>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</si>
  <si>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</si>
  <si>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</si>
  <si>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</si>
  <si>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</si>
  <si>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</si>
  <si>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</si>
  <si>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</si>
  <si>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</si>
  <si>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</si>
  <si>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</si>
  <si>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</si>
  <si>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</si>
  <si>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</si>
  <si>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</si>
  <si>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</si>
  <si>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</si>
  <si>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</si>
  <si>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</si>
  <si>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</si>
  <si>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</si>
  <si>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</si>
  <si>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</si>
  <si>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</si>
  <si>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宮城県美里町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</si>
  <si>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</si>
  <si>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</si>
  <si>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</si>
  <si>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</si>
  <si>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</si>
  <si>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</si>
  <si>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</si>
  <si>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</si>
  <si>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</si>
  <si>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</si>
  <si>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</si>
  <si>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</si>
  <si>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</si>
  <si>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</si>
  <si>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</si>
  <si>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</si>
  <si>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</si>
  <si>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</si>
  <si>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</si>
  <si>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</si>
  <si>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</si>
  <si>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</si>
  <si>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</si>
  <si>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</si>
  <si>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</si>
  <si>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</si>
  <si>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</si>
  <si>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</si>
  <si>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</si>
  <si>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</si>
  <si>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</si>
  <si>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</si>
  <si>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</si>
  <si>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</si>
  <si>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</si>
  <si>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</si>
  <si>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</si>
  <si>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</si>
  <si>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</si>
  <si>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</si>
  <si>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</si>
  <si>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</si>
  <si>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</si>
  <si>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</si>
  <si>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</si>
  <si>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</si>
  <si>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</si>
  <si>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</si>
  <si>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</si>
  <si>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</si>
  <si>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</si>
  <si>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</si>
  <si>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</si>
  <si>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</si>
  <si>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</si>
  <si>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</si>
  <si>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</si>
  <si>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</si>
  <si>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</si>
  <si>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</si>
  <si>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</si>
  <si>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</si>
  <si>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</si>
  <si>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</si>
  <si>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</si>
  <si>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</si>
  <si>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</si>
  <si>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</si>
  <si>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</si>
  <si>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</si>
  <si>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</si>
  <si>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</si>
  <si>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</si>
  <si>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</si>
  <si>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</si>
  <si>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</si>
  <si>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</si>
  <si>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</si>
  <si>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</si>
  <si>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</si>
  <si>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</si>
  <si>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</si>
  <si>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</si>
  <si>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</si>
  <si>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</si>
  <si>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</si>
  <si>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</si>
  <si>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</si>
  <si>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</si>
  <si>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</si>
  <si>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</si>
  <si>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</si>
  <si>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</si>
  <si>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</si>
  <si>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</si>
  <si>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</si>
  <si>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</si>
  <si>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</si>
  <si>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</si>
  <si>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</si>
  <si>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</si>
  <si>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</si>
  <si>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</si>
  <si>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</si>
  <si>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</si>
  <si>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</si>
  <si>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</si>
  <si>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</si>
  <si>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</si>
  <si>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</si>
  <si>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</si>
  <si>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</si>
  <si>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</si>
  <si>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</si>
  <si>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</si>
  <si>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</si>
  <si>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</si>
  <si>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</si>
  <si>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</si>
  <si>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</si>
  <si>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</si>
  <si>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</si>
  <si>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</si>
  <si>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</si>
  <si>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</si>
  <si>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</si>
  <si>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</si>
  <si>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</si>
  <si>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</si>
  <si>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</si>
  <si>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</si>
  <si>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</si>
  <si>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</si>
  <si>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</si>
  <si>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</si>
  <si>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</si>
  <si>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</si>
  <si>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</si>
  <si>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</si>
  <si>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</si>
  <si>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</si>
  <si>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</si>
  <si>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</si>
  <si>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</si>
  <si>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</si>
  <si>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</si>
  <si>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</si>
  <si>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</si>
  <si>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</si>
  <si>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宮城県美里町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</si>
  <si>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</si>
  <si>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</si>
  <si>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</si>
  <si>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</si>
  <si>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</si>
  <si>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</si>
  <si>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</si>
  <si>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</si>
  <si>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</si>
  <si>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</si>
  <si>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</si>
  <si>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</si>
  <si>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</si>
  <si>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</si>
  <si>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</si>
  <si>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</si>
  <si>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</si>
  <si>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</si>
  <si>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</si>
  <si>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</si>
  <si>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</si>
  <si>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</si>
  <si>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</si>
  <si>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</si>
  <si>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</si>
  <si>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</si>
  <si>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</si>
  <si>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</si>
  <si>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</si>
  <si>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</si>
  <si>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</si>
  <si>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</si>
  <si>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</si>
  <si>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</si>
  <si>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</si>
  <si>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</si>
  <si>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美里町水道事業会計</t>
    <phoneticPr fontId="5"/>
  </si>
  <si>
    <t>法適用企業</t>
    <phoneticPr fontId="5"/>
  </si>
  <si>
    <t>美里町病院事業会計</t>
    <phoneticPr fontId="5"/>
  </si>
  <si>
    <t>美里町公共下水道事業特別会計</t>
    <phoneticPr fontId="5"/>
  </si>
  <si>
    <t>法非適用企業</t>
    <phoneticPr fontId="5"/>
  </si>
  <si>
    <t>美里町農業集落排水事業特別会計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</si>
  <si>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</si>
  <si>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</si>
  <si>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</si>
  <si>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</si>
  <si>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</si>
  <si>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</si>
  <si>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</si>
  <si>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</si>
  <si>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</si>
  <si>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</si>
  <si>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</si>
  <si>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</si>
  <si>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</si>
  <si>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</si>
  <si>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</si>
  <si>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</si>
  <si>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</si>
  <si>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</si>
  <si>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</si>
  <si>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</si>
  <si>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</si>
  <si>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</si>
  <si>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</si>
  <si>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</si>
  <si>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</si>
  <si>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</si>
  <si>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</si>
  <si>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</si>
  <si>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</si>
  <si>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</si>
  <si>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</si>
  <si>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</si>
  <si>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</si>
  <si>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</si>
  <si>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</si>
  <si>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</si>
  <si>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</si>
  <si>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</si>
  <si>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</si>
  <si>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</si>
  <si>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</si>
  <si>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</si>
  <si>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</si>
  <si>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</si>
  <si>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</si>
  <si>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</si>
  <si>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</si>
  <si>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</si>
  <si>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</si>
  <si>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</si>
  <si>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</si>
  <si>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</si>
  <si>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</si>
  <si>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</si>
  <si>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</si>
  <si>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</si>
  <si>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</si>
  <si>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</si>
  <si>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</si>
  <si>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</si>
  <si>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</si>
  <si>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</si>
  <si>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</si>
  <si>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</si>
  <si>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</si>
  <si>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</si>
  <si>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</si>
  <si>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</si>
  <si>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</si>
  <si>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</si>
  <si>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</si>
  <si>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</si>
  <si>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</si>
  <si>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</si>
  <si>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</si>
  <si>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</si>
  <si>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</si>
  <si>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</si>
  <si>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</si>
  <si>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</si>
  <si>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</si>
  <si>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</si>
  <si>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</si>
  <si>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</si>
  <si>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</si>
  <si>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</si>
  <si>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</si>
  <si>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</si>
  <si>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</si>
  <si>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</si>
  <si>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</si>
  <si>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</si>
  <si>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</si>
  <si>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</si>
  <si>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</si>
  <si>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</si>
  <si>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</si>
  <si>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</si>
  <si>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</si>
  <si>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</si>
  <si>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</si>
  <si>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</si>
  <si>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</si>
  <si>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</si>
  <si>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</si>
  <si>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</si>
  <si>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</si>
  <si>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</si>
  <si>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</si>
  <si>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</si>
  <si>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</si>
  <si>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</si>
  <si>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</si>
  <si>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</si>
  <si>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</si>
  <si>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</si>
  <si>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</si>
  <si>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</si>
  <si>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</si>
  <si>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</si>
  <si>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</si>
  <si>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</si>
  <si>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</si>
  <si>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</si>
  <si>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</si>
  <si>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</si>
  <si>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</si>
  <si>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</si>
  <si>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</si>
  <si>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</si>
  <si>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</si>
  <si>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</si>
  <si>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</si>
  <si>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0.59</t>
  </si>
  <si>
    <t>▲ 2.77</t>
  </si>
  <si>
    <t>美里町水道事業会計</t>
  </si>
  <si>
    <t>美里町病院事業会計</t>
  </si>
  <si>
    <t>国民健康保険特別会計</t>
  </si>
  <si>
    <t>一般会計</t>
  </si>
  <si>
    <t>美里町公共下水道事業特別会計</t>
  </si>
  <si>
    <t>美里町農業集落排水事業特別会計</t>
  </si>
  <si>
    <t>介護保険特別会計</t>
  </si>
  <si>
    <t>後期高齢者医療特別会計</t>
  </si>
  <si>
    <t>その他会計（赤字）</t>
  </si>
  <si>
    <t>その他会計（黒字）</t>
  </si>
  <si>
    <t>宮城県市町村職員退職手当組合</t>
  </si>
  <si>
    <t>宮城県市町村非常勤消防団員補償報償組合</t>
  </si>
  <si>
    <t>大崎地域広域行政事務組合</t>
  </si>
  <si>
    <t>宮城県市町村自治振興センター</t>
  </si>
  <si>
    <t>宮城県後期高齢者医療広域連合</t>
  </si>
  <si>
    <t>南郷ふれあい公社</t>
    <rPh sb="0" eb="2">
      <t>ナンゴウ</t>
    </rPh>
    <rPh sb="6" eb="8">
      <t>コウシャ</t>
    </rPh>
    <phoneticPr fontId="2"/>
  </si>
  <si>
    <t>とんたろう</t>
  </si>
  <si>
    <t>総費用
（歳出）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</si>
</sst>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59104</c:v>
                </c:pt>
                <c:pt idx="1">
                  <c:v>27958</c:v>
                </c:pt>
                <c:pt idx="2">
                  <c:v>67307</c:v>
                </c:pt>
                <c:pt idx="3">
                  <c:v>58133</c:v>
                </c:pt>
                <c:pt idx="4">
                  <c:v>31512</c:v>
                </c:pt>
              </c:numCache>
            </c:numRef>
          </c:val>
          <c:smooth val="0"/>
        </c:ser>
        <c:dLbls>
          <c:showLegendKey val="0"/>
          <c:showVal val="0"/>
          <c:showCatName val="0"/>
          <c:showSerName val="0"/>
          <c:showPercent val="0"/>
          <c:showBubbleSize val="0"/>
        </c:dLbls>
        <c:marker val="1"/>
        <c:smooth val="0"/>
        <c:axId val="123562624"/>
        <c:axId val="123593472"/>
      </c:lineChart>
      <c:catAx>
        <c:axId val="123562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593472"/>
        <c:crosses val="autoZero"/>
        <c:auto val="1"/>
        <c:lblAlgn val="ctr"/>
        <c:lblOffset val="100"/>
        <c:tickLblSkip val="1"/>
        <c:tickMarkSkip val="1"/>
        <c:noMultiLvlLbl val="0"/>
      </c:catAx>
      <c:valAx>
        <c:axId val="1235934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562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4.07</c:v>
                </c:pt>
                <c:pt idx="1">
                  <c:v>3.1</c:v>
                </c:pt>
                <c:pt idx="2">
                  <c:v>2.6</c:v>
                </c:pt>
                <c:pt idx="3">
                  <c:v>3.18</c:v>
                </c:pt>
                <c:pt idx="4">
                  <c:v>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10.31</c:v>
                </c:pt>
                <c:pt idx="1">
                  <c:v>16.86</c:v>
                </c:pt>
                <c:pt idx="2">
                  <c:v>18.809999999999999</c:v>
                </c:pt>
                <c:pt idx="3">
                  <c:v>19.07</c:v>
                </c:pt>
                <c:pt idx="4">
                  <c:v>19.63</c:v>
                </c:pt>
              </c:numCache>
            </c:numRef>
          </c:val>
        </c:ser>
        <c:dLbls>
          <c:showLegendKey val="0"/>
          <c:showVal val="0"/>
          <c:showCatName val="0"/>
          <c:showSerName val="0"/>
          <c:showPercent val="0"/>
          <c:showBubbleSize val="0"/>
        </c:dLbls>
        <c:gapWidth val="250"/>
        <c:overlap val="100"/>
        <c:axId val="100290944"/>
        <c:axId val="100292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2.0699999999999998</c:v>
                </c:pt>
                <c:pt idx="1">
                  <c:v>2.83</c:v>
                </c:pt>
                <c:pt idx="2">
                  <c:v>-0.59</c:v>
                </c:pt>
                <c:pt idx="3">
                  <c:v>0.13</c:v>
                </c:pt>
                <c:pt idx="4">
                  <c:v>-2.77</c:v>
                </c:pt>
              </c:numCache>
            </c:numRef>
          </c:val>
          <c:smooth val="0"/>
        </c:ser>
        <c:dLbls>
          <c:showLegendKey val="0"/>
          <c:showVal val="0"/>
          <c:showCatName val="0"/>
          <c:showSerName val="0"/>
          <c:showPercent val="0"/>
          <c:showBubbleSize val="0"/>
        </c:dLbls>
        <c:marker val="1"/>
        <c:smooth val="0"/>
        <c:axId val="100290944"/>
        <c:axId val="100292480"/>
      </c:lineChart>
      <c:catAx>
        <c:axId val="10029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292480"/>
        <c:crosses val="autoZero"/>
        <c:auto val="1"/>
        <c:lblAlgn val="ctr"/>
        <c:lblOffset val="100"/>
        <c:tickLblSkip val="1"/>
        <c:tickMarkSkip val="1"/>
        <c:noMultiLvlLbl val="0"/>
      </c:catAx>
      <c:valAx>
        <c:axId val="10029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9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0.79</c:v>
                </c:pt>
                <c:pt idx="2">
                  <c:v>#N/A</c:v>
                </c:pt>
                <c:pt idx="3">
                  <c:v>0.61</c:v>
                </c:pt>
                <c:pt idx="4">
                  <c:v>#N/A</c:v>
                </c:pt>
                <c:pt idx="5">
                  <c:v>0.69</c:v>
                </c:pt>
                <c:pt idx="6">
                  <c:v>#N/A</c:v>
                </c:pt>
                <c:pt idx="7">
                  <c:v>0.92</c:v>
                </c:pt>
                <c:pt idx="8">
                  <c:v>#N/A</c:v>
                </c:pt>
                <c:pt idx="9">
                  <c:v>0.09</c:v>
                </c:pt>
              </c:numCache>
            </c:numRef>
          </c:val>
        </c:ser>
        <c:ser>
          <c:idx val="4"/>
          <c:order val="4"/>
          <c:tx>
            <c:strRef>
              <c:f>データシート!$A$31</c:f>
              <c:strCache>
                <c:ptCount val="1"/>
                <c:pt idx="0">
                  <c:v>美里町農業集落排水事業特別会計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c:v>
                </c:pt>
                <c:pt idx="2">
                  <c:v>#N/A</c:v>
                </c:pt>
                <c:pt idx="3">
                  <c:v>0.79</c:v>
                </c:pt>
                <c:pt idx="4">
                  <c:v>#N/A</c:v>
                </c:pt>
                <c:pt idx="5">
                  <c:v>0.04</c:v>
                </c:pt>
                <c:pt idx="6">
                  <c:v>#N/A</c:v>
                </c:pt>
                <c:pt idx="7">
                  <c:v>0.08</c:v>
                </c:pt>
                <c:pt idx="8">
                  <c:v>#N/A</c:v>
                </c:pt>
                <c:pt idx="9">
                  <c:v>0.13</c:v>
                </c:pt>
              </c:numCache>
            </c:numRef>
          </c:val>
        </c:ser>
        <c:ser>
          <c:idx val="5"/>
          <c:order val="5"/>
          <c:tx>
            <c:strRef>
              <c:f>データシート!$A$32</c:f>
              <c:strCache>
                <c:ptCount val="1"/>
                <c:pt idx="0">
                  <c:v>美里町公共下水道事業特別会計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0.23</c:v>
                </c:pt>
                <c:pt idx="2">
                  <c:v>#N/A</c:v>
                </c:pt>
                <c:pt idx="3">
                  <c:v>0.79</c:v>
                </c:pt>
                <c:pt idx="4">
                  <c:v>#N/A</c:v>
                </c:pt>
                <c:pt idx="5">
                  <c:v>0.21</c:v>
                </c:pt>
                <c:pt idx="6">
                  <c:v>#N/A</c:v>
                </c:pt>
                <c:pt idx="7">
                  <c:v>0.12</c:v>
                </c:pt>
                <c:pt idx="8">
                  <c:v>#N/A</c:v>
                </c:pt>
                <c:pt idx="9">
                  <c:v>0.32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4.07</c:v>
                </c:pt>
                <c:pt idx="2">
                  <c:v>#N/A</c:v>
                </c:pt>
                <c:pt idx="3">
                  <c:v>3.1</c:v>
                </c:pt>
                <c:pt idx="4">
                  <c:v>#N/A</c:v>
                </c:pt>
                <c:pt idx="5">
                  <c:v>2.59</c:v>
                </c:pt>
                <c:pt idx="6">
                  <c:v>#N/A</c:v>
                </c:pt>
                <c:pt idx="7">
                  <c:v>3.17</c:v>
                </c:pt>
                <c:pt idx="8">
                  <c:v>#N/A</c:v>
                </c:pt>
                <c:pt idx="9">
                  <c:v>1.7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3.72</c:v>
                </c:pt>
                <c:pt idx="2">
                  <c:v>#N/A</c:v>
                </c:pt>
                <c:pt idx="3">
                  <c:v>2.37</c:v>
                </c:pt>
                <c:pt idx="4">
                  <c:v>#N/A</c:v>
                </c:pt>
                <c:pt idx="5">
                  <c:v>2.75</c:v>
                </c:pt>
                <c:pt idx="6">
                  <c:v>#N/A</c:v>
                </c:pt>
                <c:pt idx="7">
                  <c:v>2.75</c:v>
                </c:pt>
                <c:pt idx="8">
                  <c:v>#N/A</c:v>
                </c:pt>
                <c:pt idx="9">
                  <c:v>2.2200000000000002</c:v>
                </c:pt>
              </c:numCache>
            </c:numRef>
          </c:val>
        </c:ser>
        <c:ser>
          <c:idx val="8"/>
          <c:order val="8"/>
          <c:tx>
            <c:strRef>
              <c:f>データシート!$A$35</c:f>
              <c:strCache>
                <c:ptCount val="1"/>
                <c:pt idx="0">
                  <c:v>美里町病院事業会計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4.2699999999999996</c:v>
                </c:pt>
                <c:pt idx="2">
                  <c:v>#N/A</c:v>
                </c:pt>
                <c:pt idx="3">
                  <c:v>4.5599999999999996</c:v>
                </c:pt>
                <c:pt idx="4">
                  <c:v>#N/A</c:v>
                </c:pt>
                <c:pt idx="5">
                  <c:v>4.8499999999999996</c:v>
                </c:pt>
                <c:pt idx="6">
                  <c:v>#N/A</c:v>
                </c:pt>
                <c:pt idx="7">
                  <c:v>4.8499999999999996</c:v>
                </c:pt>
                <c:pt idx="8">
                  <c:v>#N/A</c:v>
                </c:pt>
                <c:pt idx="9">
                  <c:v>4.58</c:v>
                </c:pt>
              </c:numCache>
            </c:numRef>
          </c:val>
        </c:ser>
        <c:ser>
          <c:idx val="9"/>
          <c:order val="9"/>
          <c:tx>
            <c:strRef>
              <c:f>データシート!$A$36</c:f>
              <c:strCache>
                <c:ptCount val="1"/>
                <c:pt idx="0">
                  <c:v>美里町水道事業会計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8.7100000000000009</c:v>
                </c:pt>
                <c:pt idx="2">
                  <c:v>#N/A</c:v>
                </c:pt>
                <c:pt idx="3">
                  <c:v>8.14</c:v>
                </c:pt>
                <c:pt idx="4">
                  <c:v>#N/A</c:v>
                </c:pt>
                <c:pt idx="5">
                  <c:v>7.73</c:v>
                </c:pt>
                <c:pt idx="6">
                  <c:v>#N/A</c:v>
                </c:pt>
                <c:pt idx="7">
                  <c:v>6.95</c:v>
                </c:pt>
                <c:pt idx="8">
                  <c:v>#N/A</c:v>
                </c:pt>
                <c:pt idx="9">
                  <c:v>6.18</c:v>
                </c:pt>
              </c:numCache>
            </c:numRef>
          </c:val>
        </c:ser>
        <c:dLbls>
          <c:showLegendKey val="0"/>
          <c:showVal val="0"/>
          <c:showCatName val="0"/>
          <c:showSerName val="0"/>
          <c:showPercent val="0"/>
          <c:showBubbleSize val="0"/>
        </c:dLbls>
        <c:gapWidth val="150"/>
        <c:overlap val="100"/>
        <c:axId val="123655680"/>
        <c:axId val="123657216"/>
      </c:barChart>
      <c:catAx>
        <c:axId val="12365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657216"/>
        <c:crosses val="autoZero"/>
        <c:auto val="1"/>
        <c:lblAlgn val="ctr"/>
        <c:lblOffset val="100"/>
        <c:tickLblSkip val="1"/>
        <c:tickMarkSkip val="1"/>
        <c:noMultiLvlLbl val="0"/>
      </c:catAx>
      <c:valAx>
        <c:axId val="12365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5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1118</c:v>
                </c:pt>
                <c:pt idx="5">
                  <c:v>1262</c:v>
                </c:pt>
                <c:pt idx="8">
                  <c:v>1309</c:v>
                </c:pt>
                <c:pt idx="11">
                  <c:v>1354</c:v>
                </c:pt>
                <c:pt idx="14">
                  <c:v>1347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180</c:v>
                </c:pt>
                <c:pt idx="3">
                  <c:v>58</c:v>
                </c:pt>
                <c:pt idx="6">
                  <c:v>53</c:v>
                </c:pt>
                <c:pt idx="9">
                  <c:v>54</c:v>
                </c:pt>
                <c:pt idx="12">
                  <c:v>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70</c:v>
                </c:pt>
                <c:pt idx="3">
                  <c:v>61</c:v>
                </c:pt>
                <c:pt idx="6">
                  <c:v>29</c:v>
                </c:pt>
                <c:pt idx="9">
                  <c:v>13</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494</c:v>
                </c:pt>
                <c:pt idx="3">
                  <c:v>466</c:v>
                </c:pt>
                <c:pt idx="6">
                  <c:v>516</c:v>
                </c:pt>
                <c:pt idx="9">
                  <c:v>480</c:v>
                </c:pt>
                <c:pt idx="12">
                  <c:v>445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1285</c:v>
                </c:pt>
                <c:pt idx="3">
                  <c:v>1603</c:v>
                </c:pt>
                <c:pt idx="6">
                  <c:v>1583</c:v>
                </c:pt>
                <c:pt idx="9">
                  <c:v>1590</c:v>
                </c:pt>
                <c:pt idx="12">
                  <c:v>1478</c:v>
                </c:pt>
              </c:numCache>
            </c:numRef>
          </c:val>
        </c:ser>
        <c:dLbls>
          <c:showLegendKey val="0"/>
          <c:showVal val="0"/>
          <c:showCatName val="0"/>
          <c:showSerName val="0"/>
          <c:showPercent val="0"/>
          <c:showBubbleSize val="0"/>
        </c:dLbls>
        <c:gapWidth val="100"/>
        <c:overlap val="100"/>
        <c:axId val="124605184"/>
        <c:axId val="12460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913</c:v>
                </c:pt>
                <c:pt idx="2">
                  <c:v>#N/A</c:v>
                </c:pt>
                <c:pt idx="3">
                  <c:v>#N/A</c:v>
                </c:pt>
                <c:pt idx="4">
                  <c:v>926</c:v>
                </c:pt>
                <c:pt idx="5">
                  <c:v>#N/A</c:v>
                </c:pt>
                <c:pt idx="6">
                  <c:v>#N/A</c:v>
                </c:pt>
                <c:pt idx="7">
                  <c:v>872</c:v>
                </c:pt>
                <c:pt idx="8">
                  <c:v>#N/A</c:v>
                </c:pt>
                <c:pt idx="9">
                  <c:v>#N/A</c:v>
                </c:pt>
                <c:pt idx="10">
                  <c:v>783</c:v>
                </c:pt>
                <c:pt idx="11">
                  <c:v>#N/A</c:v>
                </c:pt>
                <c:pt idx="12">
                  <c:v>#N/A</c:v>
                </c:pt>
                <c:pt idx="13">
                  <c:v>645</c:v>
                </c:pt>
                <c:pt idx="14">
                  <c:v>#N/A</c:v>
                </c:pt>
              </c:numCache>
            </c:numRef>
          </c:val>
          <c:smooth val="0"/>
        </c:ser>
        <c:dLbls>
          <c:showLegendKey val="0"/>
          <c:showVal val="0"/>
          <c:showCatName val="0"/>
          <c:showSerName val="0"/>
          <c:showPercent val="0"/>
          <c:showBubbleSize val="0"/>
        </c:dLbls>
        <c:marker val="1"/>
        <c:smooth val="0"/>
        <c:axId val="124605184"/>
        <c:axId val="124607104"/>
      </c:lineChart>
      <c:catAx>
        <c:axId val="12460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607104"/>
        <c:crosses val="autoZero"/>
        <c:auto val="1"/>
        <c:lblAlgn val="ctr"/>
        <c:lblOffset val="100"/>
        <c:tickLblSkip val="1"/>
        <c:tickMarkSkip val="1"/>
        <c:noMultiLvlLbl val="0"/>
      </c:catAx>
      <c:valAx>
        <c:axId val="12460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0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12719</c:v>
                </c:pt>
                <c:pt idx="5">
                  <c:v>13777</c:v>
                </c:pt>
                <c:pt idx="8">
                  <c:v>13908</c:v>
                </c:pt>
                <c:pt idx="11">
                  <c:v>13791</c:v>
                </c:pt>
                <c:pt idx="14">
                  <c:v>13477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2056</c:v>
                </c:pt>
                <c:pt idx="5">
                  <c:v>2105</c:v>
                </c:pt>
                <c:pt idx="8">
                  <c:v>2046</c:v>
                </c:pt>
                <c:pt idx="11">
                  <c:v>1999</c:v>
                </c:pt>
                <c:pt idx="14">
                  <c:v>2162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2460</c:v>
                </c:pt>
                <c:pt idx="5">
                  <c:v>2978</c:v>
                </c:pt>
                <c:pt idx="8">
                  <c:v>3186</c:v>
                </c:pt>
                <c:pt idx="11">
                  <c:v>3258</c:v>
                </c:pt>
                <c:pt idx="14">
                  <c:v>3247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2693</c:v>
                </c:pt>
                <c:pt idx="3">
                  <c:v>2629</c:v>
                </c:pt>
                <c:pt idx="6">
                  <c:v>2531</c:v>
                </c:pt>
                <c:pt idx="9">
                  <c:v>2548</c:v>
                </c:pt>
                <c:pt idx="12">
                  <c:v>2741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254</c:v>
                </c:pt>
                <c:pt idx="3">
                  <c:v>263</c:v>
                </c:pt>
                <c:pt idx="6">
                  <c:v>231</c:v>
                </c:pt>
                <c:pt idx="9">
                  <c:v>197</c:v>
                </c:pt>
                <c:pt idx="12">
                  <c:v>144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7431</c:v>
                </c:pt>
                <c:pt idx="3">
                  <c:v>7256</c:v>
                </c:pt>
                <c:pt idx="6">
                  <c:v>7112</c:v>
                </c:pt>
                <c:pt idx="9">
                  <c:v>7053</c:v>
                </c:pt>
                <c:pt idx="12">
                  <c:v>7105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255</c:v>
                </c:pt>
                <c:pt idx="3">
                  <c:v>203</c:v>
                </c:pt>
                <c:pt idx="6">
                  <c:v>151</c:v>
                </c:pt>
                <c:pt idx="9">
                  <c:v>101</c:v>
                </c:pt>
                <c:pt idx="12">
                  <c:v>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14458</c:v>
                </c:pt>
                <c:pt idx="3">
                  <c:v>13942</c:v>
                </c:pt>
                <c:pt idx="6">
                  <c:v>14038</c:v>
                </c:pt>
                <c:pt idx="9">
                  <c:v>13677</c:v>
                </c:pt>
                <c:pt idx="12">
                  <c:v>13103</c:v>
                </c:pt>
              </c:numCache>
            </c:numRef>
          </c:val>
        </c:ser>
        <c:dLbls>
          <c:showLegendKey val="0"/>
          <c:showVal val="0"/>
          <c:showCatName val="0"/>
          <c:showSerName val="0"/>
          <c:showPercent val="0"/>
          <c:showBubbleSize val="0"/>
        </c:dLbls>
        <c:gapWidth val="100"/>
        <c:overlap val="100"/>
        <c:axId val="123698176"/>
        <c:axId val="123700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7860</c:v>
                </c:pt>
                <c:pt idx="2">
                  <c:v>#N/A</c:v>
                </c:pt>
                <c:pt idx="3">
                  <c:v>#N/A</c:v>
                </c:pt>
                <c:pt idx="4">
                  <c:v>5433</c:v>
                </c:pt>
                <c:pt idx="5">
                  <c:v>#N/A</c:v>
                </c:pt>
                <c:pt idx="6">
                  <c:v>#N/A</c:v>
                </c:pt>
                <c:pt idx="7">
                  <c:v>4923</c:v>
                </c:pt>
                <c:pt idx="8">
                  <c:v>#N/A</c:v>
                </c:pt>
                <c:pt idx="9">
                  <c:v>#N/A</c:v>
                </c:pt>
                <c:pt idx="10">
                  <c:v>4528</c:v>
                </c:pt>
                <c:pt idx="11">
                  <c:v>#N/A</c:v>
                </c:pt>
                <c:pt idx="12">
                  <c:v>#N/A</c:v>
                </c:pt>
                <c:pt idx="13">
                  <c:v>4258</c:v>
                </c:pt>
                <c:pt idx="14">
                  <c:v>#N/A</c:v>
                </c:pt>
              </c:numCache>
            </c:numRef>
          </c:val>
          <c:smooth val="0"/>
        </c:ser>
        <c:dLbls>
          <c:showLegendKey val="0"/>
          <c:showVal val="0"/>
          <c:showCatName val="0"/>
          <c:showSerName val="0"/>
          <c:showPercent val="0"/>
          <c:showBubbleSize val="0"/>
        </c:dLbls>
        <c:marker val="1"/>
        <c:smooth val="0"/>
        <c:axId val="123698176"/>
        <c:axId val="123700352"/>
      </c:lineChart>
      <c:catAx>
        <c:axId val="12369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700352"/>
        <c:crosses val="autoZero"/>
        <c:auto val="1"/>
        <c:lblAlgn val="ctr"/>
        <c:lblOffset val="100"/>
        <c:tickLblSkip val="1"/>
        <c:tickMarkSkip val="1"/>
        <c:noMultiLvlLbl val="0"/>
      </c:catAx>
      <c:valAx>
        <c:axId val="12370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9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25,262
25,181
74.90
10,405,726
10,212,362
121,927
7,163,954
13,102,540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71.4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地方消費税率の引き上げに伴う地方消費税交付金の増収分が基準財政収入額に１００％算入されたものの、臨時財政対策債の発行による公債費の増加により基準財政需要額も増加している状況である。そのため、前年度から１ポイントの上昇にとどまっている。</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平成２８年３月に策定した美里町総合計画により今後も総合的かつ計画的なまちづくりに取り組み、財政基盤の強化に努めていく。</a:t>
          </a:r>
          <a:endParaRPr lang="en-US" altLang="ja-JP" sz="1300" b="0" i="0" u="none" strike="noStrike" baseline="0" smtClean="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111478</xdr:rowOff>
    </xdr:from>
    <xdr:to>
      <xdr:col>7</xdr:col>
      <xdr:colOff>152400</xdr:colOff>
      <xdr:row>44</xdr:row>
      <xdr:rowOff>124883</xdr:rowOff>
    </xdr:to>
    <xdr:cxnSp macro="">
      <xdr:nvCxnSpPr>
        <xdr:cNvPr id="67" name="直線コネクタ 66"/>
        <xdr:cNvCxnSpPr/>
      </xdr:nvCxnSpPr>
      <xdr:spPr>
        <a:xfrm flipV="1">
          <a:off x="4114800" y="76552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111478</xdr:rowOff>
    </xdr:from>
    <xdr:to>
      <xdr:col>6</xdr:col>
      <xdr:colOff>0</xdr:colOff>
      <xdr:row>44</xdr:row>
      <xdr:rowOff>124883</xdr:rowOff>
    </xdr:to>
    <xdr:cxnSp macro="">
      <xdr:nvCxnSpPr>
        <xdr:cNvPr id="70" name="直線コネクタ 69"/>
        <xdr:cNvCxnSpPr/>
      </xdr:nvCxnSpPr>
      <xdr:spPr>
        <a:xfrm>
          <a:off x="3225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98072</xdr:rowOff>
    </xdr:from>
    <xdr:to>
      <xdr:col>4</xdr:col>
      <xdr:colOff>482600</xdr:colOff>
      <xdr:row>44</xdr:row>
      <xdr:rowOff>111478</xdr:rowOff>
    </xdr:to>
    <xdr:cxnSp macro="">
      <xdr:nvCxnSpPr>
        <xdr:cNvPr id="73" name="直線コネクタ 72"/>
        <xdr:cNvCxnSpPr/>
      </xdr:nvCxnSpPr>
      <xdr:spPr>
        <a:xfrm>
          <a:off x="2336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57855</xdr:rowOff>
    </xdr:from>
    <xdr:to>
      <xdr:col>3</xdr:col>
      <xdr:colOff>279400</xdr:colOff>
      <xdr:row>44</xdr:row>
      <xdr:rowOff>98072</xdr:rowOff>
    </xdr:to>
    <xdr:cxnSp macro="">
      <xdr:nvCxnSpPr>
        <xdr:cNvPr id="76" name="直線コネクタ 75"/>
        <xdr:cNvCxnSpPr/>
      </xdr:nvCxnSpPr>
      <xdr:spPr>
        <a:xfrm>
          <a:off x="1447800" y="76016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60678</xdr:rowOff>
    </xdr:from>
    <xdr:to>
      <xdr:col>7</xdr:col>
      <xdr:colOff>203200</xdr:colOff>
      <xdr:row>44</xdr:row>
      <xdr:rowOff>162278</xdr:rowOff>
    </xdr:to>
    <xdr:sp macro="" textlink="">
      <xdr:nvSpPr>
        <xdr:cNvPr id="86" name="円/楕円 85"/>
        <xdr:cNvSpPr/>
      </xdr:nvSpPr>
      <xdr:spPr>
        <a:xfrm>
          <a:off x="49022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32755</xdr:rowOff>
    </xdr:from>
    <xdr:ext cx="762000" cy="259045"/>
    <xdr:sp macro="" textlink="">
      <xdr:nvSpPr>
        <xdr:cNvPr id="87" name="財政力該当値テキスト"/>
        <xdr:cNvSpPr txBox="1"/>
      </xdr:nvSpPr>
      <xdr:spPr>
        <a:xfrm>
          <a:off x="5041900" y="75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60678</xdr:rowOff>
    </xdr:from>
    <xdr:to>
      <xdr:col>4</xdr:col>
      <xdr:colOff>533400</xdr:colOff>
      <xdr:row>44</xdr:row>
      <xdr:rowOff>162278</xdr:rowOff>
    </xdr:to>
    <xdr:sp macro="" textlink="">
      <xdr:nvSpPr>
        <xdr:cNvPr id="90" name="円/楕円 89"/>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147055</xdr:rowOff>
    </xdr:from>
    <xdr:ext cx="762000" cy="259045"/>
    <xdr:sp macro="" textlink="">
      <xdr:nvSpPr>
        <xdr:cNvPr id="91" name="テキスト ボックス 90"/>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47272</xdr:rowOff>
    </xdr:from>
    <xdr:to>
      <xdr:col>3</xdr:col>
      <xdr:colOff>330200</xdr:colOff>
      <xdr:row>44</xdr:row>
      <xdr:rowOff>148872</xdr:rowOff>
    </xdr:to>
    <xdr:sp macro="" textlink="">
      <xdr:nvSpPr>
        <xdr:cNvPr id="92" name="円/楕円 91"/>
        <xdr:cNvSpPr/>
      </xdr:nvSpPr>
      <xdr:spPr>
        <a:xfrm>
          <a:off x="2286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133649</xdr:rowOff>
    </xdr:from>
    <xdr:ext cx="762000" cy="259045"/>
    <xdr:sp macro="" textlink="">
      <xdr:nvSpPr>
        <xdr:cNvPr id="93" name="テキスト ボックス 92"/>
        <xdr:cNvSpPr txBox="1"/>
      </xdr:nvSpPr>
      <xdr:spPr>
        <a:xfrm>
          <a:off x="1955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7055</xdr:rowOff>
    </xdr:from>
    <xdr:to>
      <xdr:col>2</xdr:col>
      <xdr:colOff>127000</xdr:colOff>
      <xdr:row>44</xdr:row>
      <xdr:rowOff>108655</xdr:rowOff>
    </xdr:to>
    <xdr:sp macro="" textlink="">
      <xdr:nvSpPr>
        <xdr:cNvPr id="94" name="円/楕円 93"/>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93432</xdr:rowOff>
    </xdr:from>
    <xdr:ext cx="762000" cy="259045"/>
    <xdr:sp macro="" textlink="">
      <xdr:nvSpPr>
        <xdr:cNvPr id="95" name="テキスト ボックス 94"/>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普通交付税の交付額の減少及び一部事務組合負担金の経常経費分にかかる負担金の増加により</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ポイント上昇した</a:t>
          </a:r>
          <a:r>
            <a:rPr kumimoji="1" lang="ja-JP" altLang="en-US" sz="1300">
              <a:latin typeface="ＭＳ Ｐゴシック"/>
            </a:rPr>
            <a:t>。使用料等の見直しによる歳入確保を行うとともに事務事業の見直しにより、経常経費の削減に努めていく。</a:t>
          </a:r>
          <a:endParaRPr kumimoji="1" lang="en-US" altLang="ja-JP" sz="1300">
            <a:latin typeface="ＭＳ Ｐゴシック"/>
          </a:endParaRP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128778</xdr:rowOff>
    </xdr:from>
    <xdr:to>
      <xdr:col>7</xdr:col>
      <xdr:colOff>152400</xdr:colOff>
      <xdr:row>64</xdr:row>
      <xdr:rowOff>73152</xdr:rowOff>
    </xdr:to>
    <xdr:cxnSp macro="">
      <xdr:nvCxnSpPr>
        <xdr:cNvPr id="128" name="直線コネクタ 127"/>
        <xdr:cNvCxnSpPr/>
      </xdr:nvCxnSpPr>
      <xdr:spPr>
        <a:xfrm>
          <a:off x="4114800" y="1093012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128778</xdr:rowOff>
    </xdr:from>
    <xdr:to>
      <xdr:col>6</xdr:col>
      <xdr:colOff>0</xdr:colOff>
      <xdr:row>64</xdr:row>
      <xdr:rowOff>58674</xdr:rowOff>
    </xdr:to>
    <xdr:cxnSp macro="">
      <xdr:nvCxnSpPr>
        <xdr:cNvPr id="131" name="直線コネクタ 130"/>
        <xdr:cNvCxnSpPr/>
      </xdr:nvCxnSpPr>
      <xdr:spPr>
        <a:xfrm flipV="1">
          <a:off x="3225800" y="1093012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49022</xdr:rowOff>
    </xdr:from>
    <xdr:to>
      <xdr:col>4</xdr:col>
      <xdr:colOff>482600</xdr:colOff>
      <xdr:row>64</xdr:row>
      <xdr:rowOff>58674</xdr:rowOff>
    </xdr:to>
    <xdr:cxnSp macro="">
      <xdr:nvCxnSpPr>
        <xdr:cNvPr id="134" name="直線コネクタ 133"/>
        <xdr:cNvCxnSpPr/>
      </xdr:nvCxnSpPr>
      <xdr:spPr>
        <a:xfrm>
          <a:off x="2336800" y="110218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97536</xdr:rowOff>
    </xdr:from>
    <xdr:to>
      <xdr:col>3</xdr:col>
      <xdr:colOff>279400</xdr:colOff>
      <xdr:row>64</xdr:row>
      <xdr:rowOff>49022</xdr:rowOff>
    </xdr:to>
    <xdr:cxnSp macro="">
      <xdr:nvCxnSpPr>
        <xdr:cNvPr id="137" name="直線コネクタ 136"/>
        <xdr:cNvCxnSpPr/>
      </xdr:nvCxnSpPr>
      <xdr:spPr>
        <a:xfrm>
          <a:off x="1447800" y="10727436"/>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22352</xdr:rowOff>
    </xdr:from>
    <xdr:to>
      <xdr:col>7</xdr:col>
      <xdr:colOff>203200</xdr:colOff>
      <xdr:row>64</xdr:row>
      <xdr:rowOff>123952</xdr:rowOff>
    </xdr:to>
    <xdr:sp macro="" textlink="">
      <xdr:nvSpPr>
        <xdr:cNvPr id="147" name="円/楕円 146"/>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165879</xdr:rowOff>
    </xdr:from>
    <xdr:ext cx="762000" cy="259045"/>
    <xdr:sp macro="" textlink="">
      <xdr:nvSpPr>
        <xdr:cNvPr id="148"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77978</xdr:rowOff>
    </xdr:from>
    <xdr:to>
      <xdr:col>6</xdr:col>
      <xdr:colOff>50800</xdr:colOff>
      <xdr:row>64</xdr:row>
      <xdr:rowOff>8128</xdr:rowOff>
    </xdr:to>
    <xdr:sp macro="" textlink="">
      <xdr:nvSpPr>
        <xdr:cNvPr id="149" name="円/楕円 148"/>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164355</xdr:rowOff>
    </xdr:from>
    <xdr:ext cx="736600" cy="259045"/>
    <xdr:sp macro="" textlink="">
      <xdr:nvSpPr>
        <xdr:cNvPr id="150" name="テキスト ボックス 149"/>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7874</xdr:rowOff>
    </xdr:from>
    <xdr:to>
      <xdr:col>4</xdr:col>
      <xdr:colOff>533400</xdr:colOff>
      <xdr:row>64</xdr:row>
      <xdr:rowOff>109474</xdr:rowOff>
    </xdr:to>
    <xdr:sp macro="" textlink="">
      <xdr:nvSpPr>
        <xdr:cNvPr id="151" name="円/楕円 150"/>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94251</xdr:rowOff>
    </xdr:from>
    <xdr:ext cx="762000" cy="259045"/>
    <xdr:sp macro="" textlink="">
      <xdr:nvSpPr>
        <xdr:cNvPr id="152" name="テキスト ボックス 151"/>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169672</xdr:rowOff>
    </xdr:from>
    <xdr:to>
      <xdr:col>3</xdr:col>
      <xdr:colOff>330200</xdr:colOff>
      <xdr:row>64</xdr:row>
      <xdr:rowOff>99822</xdr:rowOff>
    </xdr:to>
    <xdr:sp macro="" textlink="">
      <xdr:nvSpPr>
        <xdr:cNvPr id="153" name="円/楕円 152"/>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84599</xdr:rowOff>
    </xdr:from>
    <xdr:ext cx="762000" cy="259045"/>
    <xdr:sp macro="" textlink="">
      <xdr:nvSpPr>
        <xdr:cNvPr id="154" name="テキスト ボックス 153"/>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46736</xdr:rowOff>
    </xdr:from>
    <xdr:to>
      <xdr:col>2</xdr:col>
      <xdr:colOff>127000</xdr:colOff>
      <xdr:row>62</xdr:row>
      <xdr:rowOff>148336</xdr:rowOff>
    </xdr:to>
    <xdr:sp macro="" textlink="">
      <xdr:nvSpPr>
        <xdr:cNvPr id="155" name="円/楕円 154"/>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158513</xdr:rowOff>
    </xdr:from>
    <xdr:ext cx="762000" cy="259045"/>
    <xdr:sp macro="" textlink="">
      <xdr:nvSpPr>
        <xdr:cNvPr id="156" name="テキスト ボックス 155"/>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[133,891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20,859</a:t>
          </a:r>
          <a:r>
            <a:rPr kumimoji="1" lang="ja-JP" altLang="en-US" sz="1300">
              <a:latin typeface="ＭＳ Ｐゴシック"/>
            </a:rPr>
            <a:t>円上回っているが、他の団体と比較して物件費及び維持補修費の大きいことが主な要因として考えられる。人件費は、</a:t>
          </a:r>
          <a:r>
            <a:rPr lang="ja-JP" altLang="ja-JP" sz="1300" b="0" i="0" baseline="0">
              <a:solidFill>
                <a:schemeClr val="dk1"/>
              </a:solidFill>
              <a:effectLst/>
              <a:latin typeface="+mn-lt"/>
              <a:ea typeface="+mn-ea"/>
              <a:cs typeface="+mn-cs"/>
            </a:rPr>
            <a:t>教育に従事する</a:t>
          </a:r>
          <a:r>
            <a:rPr lang="ja-JP" altLang="en-US" sz="1300" b="0" i="0" baseline="0">
              <a:solidFill>
                <a:schemeClr val="dk1"/>
              </a:solidFill>
              <a:effectLst/>
              <a:latin typeface="+mn-lt"/>
              <a:ea typeface="+mn-ea"/>
              <a:cs typeface="+mn-cs"/>
            </a:rPr>
            <a:t>非常勤</a:t>
          </a:r>
          <a:r>
            <a:rPr lang="ja-JP" altLang="ja-JP" sz="1300" b="0" i="0" baseline="0">
              <a:solidFill>
                <a:schemeClr val="dk1"/>
              </a:solidFill>
              <a:effectLst/>
              <a:latin typeface="+mn-lt"/>
              <a:ea typeface="+mn-ea"/>
              <a:cs typeface="+mn-cs"/>
            </a:rPr>
            <a:t>職員</a:t>
          </a:r>
          <a:r>
            <a:rPr lang="ja-JP" altLang="en-US" sz="1300" b="0" i="0" baseline="0">
              <a:solidFill>
                <a:schemeClr val="dk1"/>
              </a:solidFill>
              <a:effectLst/>
              <a:latin typeface="+mn-lt"/>
              <a:ea typeface="+mn-ea"/>
              <a:cs typeface="+mn-cs"/>
            </a:rPr>
            <a:t>等の賃金</a:t>
          </a:r>
          <a:r>
            <a:rPr lang="ja-JP" altLang="ja-JP" sz="1300" b="0" i="0" baseline="0">
              <a:solidFill>
                <a:schemeClr val="dk1"/>
              </a:solidFill>
              <a:effectLst/>
              <a:latin typeface="+mn-lt"/>
              <a:ea typeface="+mn-ea"/>
              <a:cs typeface="+mn-cs"/>
            </a:rPr>
            <a:t>が</a:t>
          </a:r>
          <a:r>
            <a:rPr lang="ja-JP" altLang="en-US" sz="1300" b="0" i="0" baseline="0">
              <a:solidFill>
                <a:schemeClr val="dk1"/>
              </a:solidFill>
              <a:effectLst/>
              <a:latin typeface="+mn-lt"/>
              <a:ea typeface="+mn-ea"/>
              <a:cs typeface="+mn-cs"/>
            </a:rPr>
            <a:t>大きい</a:t>
          </a:r>
          <a:r>
            <a:rPr lang="ja-JP" altLang="ja-JP" sz="1300" b="0" i="0" baseline="0">
              <a:solidFill>
                <a:schemeClr val="dk1"/>
              </a:solidFill>
              <a:effectLst/>
              <a:latin typeface="+mn-lt"/>
              <a:ea typeface="+mn-ea"/>
              <a:cs typeface="+mn-cs"/>
            </a:rPr>
            <a:t>こと</a:t>
          </a:r>
          <a:r>
            <a:rPr lang="ja-JP" altLang="en-US" sz="1300" b="0" i="0" baseline="0">
              <a:solidFill>
                <a:schemeClr val="dk1"/>
              </a:solidFill>
              <a:effectLst/>
              <a:latin typeface="+mn-lt"/>
              <a:ea typeface="+mn-ea"/>
              <a:cs typeface="+mn-cs"/>
            </a:rPr>
            <a:t>、また、維持補修費は</a:t>
          </a:r>
          <a:r>
            <a:rPr kumimoji="1" lang="ja-JP" altLang="en-US" sz="1300">
              <a:latin typeface="ＭＳ Ｐゴシック"/>
            </a:rPr>
            <a:t>、道路の老朽化等による補修費が大きいことによる。</a:t>
          </a:r>
          <a:endParaRPr kumimoji="1" lang="en-US" altLang="ja-JP" sz="1300">
            <a:latin typeface="ＭＳ Ｐゴシック"/>
          </a:endParaRPr>
        </a:p>
        <a:p>
          <a:r>
            <a:rPr kumimoji="1" lang="ja-JP" altLang="en-US" sz="1300">
              <a:latin typeface="ＭＳ Ｐゴシック"/>
            </a:rPr>
            <a:t>事務事業の見直しを行いながら、経費の削減に努めていく。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37281</xdr:rowOff>
    </xdr:from>
    <xdr:to>
      <xdr:col>7</xdr:col>
      <xdr:colOff>152400</xdr:colOff>
      <xdr:row>84</xdr:row>
      <xdr:rowOff>73630</xdr:rowOff>
    </xdr:to>
    <xdr:cxnSp macro="">
      <xdr:nvCxnSpPr>
        <xdr:cNvPr id="191" name="直線コネクタ 190"/>
        <xdr:cNvCxnSpPr/>
      </xdr:nvCxnSpPr>
      <xdr:spPr>
        <a:xfrm>
          <a:off x="4114800" y="14439081"/>
          <a:ext cx="838200" cy="3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37281</xdr:rowOff>
    </xdr:from>
    <xdr:to>
      <xdr:col>6</xdr:col>
      <xdr:colOff>0</xdr:colOff>
      <xdr:row>84</xdr:row>
      <xdr:rowOff>97366</xdr:rowOff>
    </xdr:to>
    <xdr:cxnSp macro="">
      <xdr:nvCxnSpPr>
        <xdr:cNvPr id="194" name="直線コネクタ 193"/>
        <xdr:cNvCxnSpPr/>
      </xdr:nvCxnSpPr>
      <xdr:spPr>
        <a:xfrm flipV="1">
          <a:off x="3225800" y="14439081"/>
          <a:ext cx="889000" cy="6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97366</xdr:rowOff>
    </xdr:from>
    <xdr:to>
      <xdr:col>4</xdr:col>
      <xdr:colOff>482600</xdr:colOff>
      <xdr:row>86</xdr:row>
      <xdr:rowOff>87654</xdr:rowOff>
    </xdr:to>
    <xdr:cxnSp macro="">
      <xdr:nvCxnSpPr>
        <xdr:cNvPr id="197" name="直線コネクタ 196"/>
        <xdr:cNvCxnSpPr/>
      </xdr:nvCxnSpPr>
      <xdr:spPr>
        <a:xfrm flipV="1">
          <a:off x="2336800" y="14499166"/>
          <a:ext cx="889000" cy="33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113773</xdr:rowOff>
    </xdr:from>
    <xdr:to>
      <xdr:col>3</xdr:col>
      <xdr:colOff>279400</xdr:colOff>
      <xdr:row>86</xdr:row>
      <xdr:rowOff>87654</xdr:rowOff>
    </xdr:to>
    <xdr:cxnSp macro="">
      <xdr:nvCxnSpPr>
        <xdr:cNvPr id="200" name="直線コネクタ 199"/>
        <xdr:cNvCxnSpPr/>
      </xdr:nvCxnSpPr>
      <xdr:spPr>
        <a:xfrm>
          <a:off x="1447800" y="14344123"/>
          <a:ext cx="889000" cy="48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22830</xdr:rowOff>
    </xdr:from>
    <xdr:to>
      <xdr:col>7</xdr:col>
      <xdr:colOff>203200</xdr:colOff>
      <xdr:row>84</xdr:row>
      <xdr:rowOff>124430</xdr:rowOff>
    </xdr:to>
    <xdr:sp macro="" textlink="">
      <xdr:nvSpPr>
        <xdr:cNvPr id="210" name="円/楕円 209"/>
        <xdr:cNvSpPr/>
      </xdr:nvSpPr>
      <xdr:spPr>
        <a:xfrm>
          <a:off x="4902200" y="144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166357</xdr:rowOff>
    </xdr:from>
    <xdr:ext cx="762000" cy="259045"/>
    <xdr:sp macro="" textlink="">
      <xdr:nvSpPr>
        <xdr:cNvPr id="211" name="人件費・物件費等の状況該当値テキスト"/>
        <xdr:cNvSpPr txBox="1"/>
      </xdr:nvSpPr>
      <xdr:spPr>
        <a:xfrm>
          <a:off x="5041900" y="1439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133,891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157931</xdr:rowOff>
    </xdr:from>
    <xdr:to>
      <xdr:col>6</xdr:col>
      <xdr:colOff>50800</xdr:colOff>
      <xdr:row>84</xdr:row>
      <xdr:rowOff>88081</xdr:rowOff>
    </xdr:to>
    <xdr:sp macro="" textlink="">
      <xdr:nvSpPr>
        <xdr:cNvPr id="212" name="円/楕円 211"/>
        <xdr:cNvSpPr/>
      </xdr:nvSpPr>
      <xdr:spPr>
        <a:xfrm>
          <a:off x="4064000" y="143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72858</xdr:rowOff>
    </xdr:from>
    <xdr:ext cx="736600" cy="259045"/>
    <xdr:sp macro="" textlink="">
      <xdr:nvSpPr>
        <xdr:cNvPr id="213" name="テキスト ボックス 212"/>
        <xdr:cNvSpPr txBox="1"/>
      </xdr:nvSpPr>
      <xdr:spPr>
        <a:xfrm>
          <a:off x="3733800" y="14474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129,372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46566</xdr:rowOff>
    </xdr:from>
    <xdr:to>
      <xdr:col>4</xdr:col>
      <xdr:colOff>533400</xdr:colOff>
      <xdr:row>84</xdr:row>
      <xdr:rowOff>148166</xdr:rowOff>
    </xdr:to>
    <xdr:sp macro="" textlink="">
      <xdr:nvSpPr>
        <xdr:cNvPr id="214" name="円/楕円 213"/>
        <xdr:cNvSpPr/>
      </xdr:nvSpPr>
      <xdr:spPr>
        <a:xfrm>
          <a:off x="3175000" y="1444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132943</xdr:rowOff>
    </xdr:from>
    <xdr:ext cx="762000" cy="259045"/>
    <xdr:sp macro="" textlink="">
      <xdr:nvSpPr>
        <xdr:cNvPr id="215" name="テキスト ボックス 214"/>
        <xdr:cNvSpPr txBox="1"/>
      </xdr:nvSpPr>
      <xdr:spPr>
        <a:xfrm>
          <a:off x="2844800" y="1453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136,842</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36854</xdr:rowOff>
    </xdr:from>
    <xdr:to>
      <xdr:col>3</xdr:col>
      <xdr:colOff>330200</xdr:colOff>
      <xdr:row>86</xdr:row>
      <xdr:rowOff>138454</xdr:rowOff>
    </xdr:to>
    <xdr:sp macro="" textlink="">
      <xdr:nvSpPr>
        <xdr:cNvPr id="216" name="円/楕円 215"/>
        <xdr:cNvSpPr/>
      </xdr:nvSpPr>
      <xdr:spPr>
        <a:xfrm>
          <a:off x="2286000" y="14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123231</xdr:rowOff>
    </xdr:from>
    <xdr:ext cx="762000" cy="259045"/>
    <xdr:sp macro="" textlink="">
      <xdr:nvSpPr>
        <xdr:cNvPr id="217" name="テキスト ボックス 216"/>
        <xdr:cNvSpPr txBox="1"/>
      </xdr:nvSpPr>
      <xdr:spPr>
        <a:xfrm>
          <a:off x="1955800" y="1486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178,266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62973</xdr:rowOff>
    </xdr:from>
    <xdr:to>
      <xdr:col>2</xdr:col>
      <xdr:colOff>127000</xdr:colOff>
      <xdr:row>83</xdr:row>
      <xdr:rowOff>164573</xdr:rowOff>
    </xdr:to>
    <xdr:sp macro="" textlink="">
      <xdr:nvSpPr>
        <xdr:cNvPr id="218" name="円/楕円 217"/>
        <xdr:cNvSpPr/>
      </xdr:nvSpPr>
      <xdr:spPr>
        <a:xfrm>
          <a:off x="1397000" y="1429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149350</xdr:rowOff>
    </xdr:from>
    <xdr:ext cx="762000" cy="259045"/>
    <xdr:sp macro="" textlink="">
      <xdr:nvSpPr>
        <xdr:cNvPr id="219" name="テキスト ボックス 218"/>
        <xdr:cNvSpPr txBox="1"/>
      </xdr:nvSpPr>
      <xdr:spPr>
        <a:xfrm>
          <a:off x="1066800" y="1437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国家公務員の時限的な給与改定特例法の措置により、一時的に</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ポイント上回る状況にあったが、平成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年度には特例措置前の水準に戻った。類似団体平均と比較して低い水準にあるが、引き続き給与適正化に努めていく。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82</xdr:row>
      <xdr:rowOff>132443</xdr:rowOff>
    </xdr:to>
    <xdr:cxnSp macro="">
      <xdr:nvCxnSpPr>
        <xdr:cNvPr id="255" name="直線コネクタ 254"/>
        <xdr:cNvCxnSpPr/>
      </xdr:nvCxnSpPr>
      <xdr:spPr>
        <a:xfrm>
          <a:off x="16179800" y="141683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88</xdr:row>
      <xdr:rowOff>80434</xdr:rowOff>
    </xdr:to>
    <xdr:cxnSp macro="">
      <xdr:nvCxnSpPr>
        <xdr:cNvPr id="258" name="直線コネクタ 257"/>
        <xdr:cNvCxnSpPr/>
      </xdr:nvCxnSpPr>
      <xdr:spPr>
        <a:xfrm flipV="1">
          <a:off x="15290800" y="14168362"/>
          <a:ext cx="8890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45962</xdr:rowOff>
    </xdr:from>
    <xdr:to>
      <xdr:col>22</xdr:col>
      <xdr:colOff>203200</xdr:colOff>
      <xdr:row>88</xdr:row>
      <xdr:rowOff>80434</xdr:rowOff>
    </xdr:to>
    <xdr:cxnSp macro="">
      <xdr:nvCxnSpPr>
        <xdr:cNvPr id="261" name="直線コネクタ 260"/>
        <xdr:cNvCxnSpPr/>
      </xdr:nvCxnSpPr>
      <xdr:spPr>
        <a:xfrm>
          <a:off x="14401800" y="15133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88</xdr:row>
      <xdr:rowOff>45962</xdr:rowOff>
    </xdr:to>
    <xdr:cxnSp macro="">
      <xdr:nvCxnSpPr>
        <xdr:cNvPr id="264" name="直線コネクタ 263"/>
        <xdr:cNvCxnSpPr/>
      </xdr:nvCxnSpPr>
      <xdr:spPr>
        <a:xfrm>
          <a:off x="13512800" y="14202834"/>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4" name="円/楕円 273"/>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5"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58662</xdr:rowOff>
    </xdr:from>
    <xdr:to>
      <xdr:col>23</xdr:col>
      <xdr:colOff>457200</xdr:colOff>
      <xdr:row>82</xdr:row>
      <xdr:rowOff>160262</xdr:rowOff>
    </xdr:to>
    <xdr:sp macro="" textlink="">
      <xdr:nvSpPr>
        <xdr:cNvPr id="276" name="円/楕円 275"/>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170439</xdr:rowOff>
    </xdr:from>
    <xdr:ext cx="736600" cy="259045"/>
    <xdr:sp macro="" textlink="">
      <xdr:nvSpPr>
        <xdr:cNvPr id="277" name="テキスト ボックス 276"/>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78" name="円/楕円 277"/>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79" name="テキスト ボックス 278"/>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166612</xdr:rowOff>
    </xdr:from>
    <xdr:to>
      <xdr:col>21</xdr:col>
      <xdr:colOff>50800</xdr:colOff>
      <xdr:row>88</xdr:row>
      <xdr:rowOff>96762</xdr:rowOff>
    </xdr:to>
    <xdr:sp macro="" textlink="">
      <xdr:nvSpPr>
        <xdr:cNvPr id="280" name="円/楕円 279"/>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106939</xdr:rowOff>
    </xdr:from>
    <xdr:ext cx="762000" cy="259045"/>
    <xdr:sp macro="" textlink="">
      <xdr:nvSpPr>
        <xdr:cNvPr id="281" name="テキスト ボックス 280"/>
        <xdr:cNvSpPr txBox="1"/>
      </xdr:nvSpPr>
      <xdr:spPr>
        <a:xfrm>
          <a:off x="14020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82" name="円/楕円 281"/>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83" name="テキスト ボックス 282"/>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美里町第</a:t>
          </a:r>
          <a:r>
            <a:rPr kumimoji="1" lang="en-US" altLang="ja-JP" sz="1300">
              <a:latin typeface="ＭＳ Ｐゴシック"/>
            </a:rPr>
            <a:t>2</a:t>
          </a:r>
          <a:r>
            <a:rPr kumimoji="1" lang="ja-JP" altLang="en-US" sz="1300">
              <a:latin typeface="ＭＳ Ｐゴシック"/>
            </a:rPr>
            <a:t>次定員適正化計画により、職員の定員適正化に努めたことで順調に類似団体平均に近づいてきた。今後も組織機構の見直しやアウトソーシングの活用を図っていく。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44692</xdr:rowOff>
    </xdr:from>
    <xdr:to>
      <xdr:col>24</xdr:col>
      <xdr:colOff>558800</xdr:colOff>
      <xdr:row>61</xdr:row>
      <xdr:rowOff>53884</xdr:rowOff>
    </xdr:to>
    <xdr:cxnSp macro="">
      <xdr:nvCxnSpPr>
        <xdr:cNvPr id="320" name="直線コネクタ 319"/>
        <xdr:cNvCxnSpPr/>
      </xdr:nvCxnSpPr>
      <xdr:spPr>
        <a:xfrm flipV="1">
          <a:off x="16179800" y="10503142"/>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53884</xdr:rowOff>
    </xdr:from>
    <xdr:to>
      <xdr:col>23</xdr:col>
      <xdr:colOff>406400</xdr:colOff>
      <xdr:row>61</xdr:row>
      <xdr:rowOff>66524</xdr:rowOff>
    </xdr:to>
    <xdr:cxnSp macro="">
      <xdr:nvCxnSpPr>
        <xdr:cNvPr id="323" name="直線コネクタ 322"/>
        <xdr:cNvCxnSpPr/>
      </xdr:nvCxnSpPr>
      <xdr:spPr>
        <a:xfrm flipV="1">
          <a:off x="15290800" y="1051233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66524</xdr:rowOff>
    </xdr:from>
    <xdr:to>
      <xdr:col>22</xdr:col>
      <xdr:colOff>203200</xdr:colOff>
      <xdr:row>61</xdr:row>
      <xdr:rowOff>110188</xdr:rowOff>
    </xdr:to>
    <xdr:cxnSp macro="">
      <xdr:nvCxnSpPr>
        <xdr:cNvPr id="326" name="直線コネクタ 325"/>
        <xdr:cNvCxnSpPr/>
      </xdr:nvCxnSpPr>
      <xdr:spPr>
        <a:xfrm flipV="1">
          <a:off x="14401800" y="10524974"/>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110188</xdr:rowOff>
    </xdr:from>
    <xdr:to>
      <xdr:col>21</xdr:col>
      <xdr:colOff>0</xdr:colOff>
      <xdr:row>61</xdr:row>
      <xdr:rowOff>135467</xdr:rowOff>
    </xdr:to>
    <xdr:cxnSp macro="">
      <xdr:nvCxnSpPr>
        <xdr:cNvPr id="329" name="直線コネクタ 328"/>
        <xdr:cNvCxnSpPr/>
      </xdr:nvCxnSpPr>
      <xdr:spPr>
        <a:xfrm flipV="1">
          <a:off x="13512800" y="10568638"/>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9" name="円/楕円 338"/>
        <xdr:cNvSpPr/>
      </xdr:nvSpPr>
      <xdr:spPr>
        <a:xfrm>
          <a:off x="16967200" y="104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137419</xdr:rowOff>
    </xdr:from>
    <xdr:ext cx="762000" cy="259045"/>
    <xdr:sp macro="" textlink="">
      <xdr:nvSpPr>
        <xdr:cNvPr id="340" name="定員管理の状況該当値テキスト"/>
        <xdr:cNvSpPr txBox="1"/>
      </xdr:nvSpPr>
      <xdr:spPr>
        <a:xfrm>
          <a:off x="17106900" y="1042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3084</xdr:rowOff>
    </xdr:from>
    <xdr:to>
      <xdr:col>23</xdr:col>
      <xdr:colOff>457200</xdr:colOff>
      <xdr:row>61</xdr:row>
      <xdr:rowOff>104684</xdr:rowOff>
    </xdr:to>
    <xdr:sp macro="" textlink="">
      <xdr:nvSpPr>
        <xdr:cNvPr id="341" name="円/楕円 340"/>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89461</xdr:rowOff>
    </xdr:from>
    <xdr:ext cx="736600" cy="259045"/>
    <xdr:sp macro="" textlink="">
      <xdr:nvSpPr>
        <xdr:cNvPr id="342" name="テキスト ボックス 341"/>
        <xdr:cNvSpPr txBox="1"/>
      </xdr:nvSpPr>
      <xdr:spPr>
        <a:xfrm>
          <a:off x="15798800" y="1054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15724</xdr:rowOff>
    </xdr:from>
    <xdr:to>
      <xdr:col>22</xdr:col>
      <xdr:colOff>254000</xdr:colOff>
      <xdr:row>61</xdr:row>
      <xdr:rowOff>117324</xdr:rowOff>
    </xdr:to>
    <xdr:sp macro="" textlink="">
      <xdr:nvSpPr>
        <xdr:cNvPr id="343" name="円/楕円 342"/>
        <xdr:cNvSpPr/>
      </xdr:nvSpPr>
      <xdr:spPr>
        <a:xfrm>
          <a:off x="152400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102101</xdr:rowOff>
    </xdr:from>
    <xdr:ext cx="762000" cy="259045"/>
    <xdr:sp macro="" textlink="">
      <xdr:nvSpPr>
        <xdr:cNvPr id="344" name="テキスト ボックス 343"/>
        <xdr:cNvSpPr txBox="1"/>
      </xdr:nvSpPr>
      <xdr:spPr>
        <a:xfrm>
          <a:off x="14909800" y="1056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59388</xdr:rowOff>
    </xdr:from>
    <xdr:to>
      <xdr:col>21</xdr:col>
      <xdr:colOff>50800</xdr:colOff>
      <xdr:row>61</xdr:row>
      <xdr:rowOff>160988</xdr:rowOff>
    </xdr:to>
    <xdr:sp macro="" textlink="">
      <xdr:nvSpPr>
        <xdr:cNvPr id="345" name="円/楕円 344"/>
        <xdr:cNvSpPr/>
      </xdr:nvSpPr>
      <xdr:spPr>
        <a:xfrm>
          <a:off x="143510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145765</xdr:rowOff>
    </xdr:from>
    <xdr:ext cx="762000" cy="259045"/>
    <xdr:sp macro="" textlink="">
      <xdr:nvSpPr>
        <xdr:cNvPr id="346" name="テキスト ボックス 345"/>
        <xdr:cNvSpPr txBox="1"/>
      </xdr:nvSpPr>
      <xdr:spPr>
        <a:xfrm>
          <a:off x="14020800" y="106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84667</xdr:rowOff>
    </xdr:from>
    <xdr:to>
      <xdr:col>19</xdr:col>
      <xdr:colOff>533400</xdr:colOff>
      <xdr:row>62</xdr:row>
      <xdr:rowOff>14817</xdr:rowOff>
    </xdr:to>
    <xdr:sp macro="" textlink="">
      <xdr:nvSpPr>
        <xdr:cNvPr id="347" name="円/楕円 346"/>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171044</xdr:rowOff>
    </xdr:from>
    <xdr:ext cx="762000" cy="259045"/>
    <xdr:sp macro="" textlink="">
      <xdr:nvSpPr>
        <xdr:cNvPr id="348" name="テキスト ボックス 347"/>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美里町建設計画に基づき実施する建設事業費の財源として、合併特例債を有効活用してきたことにより類似団体平均と比較して高い水準を推移しているが、償還額が順調に減少していることにより前年度から</a:t>
          </a:r>
          <a:r>
            <a:rPr kumimoji="1" lang="en-US" altLang="ja-JP" sz="1300">
              <a:latin typeface="ＭＳ Ｐゴシック"/>
            </a:rPr>
            <a:t>1.5</a:t>
          </a:r>
          <a:r>
            <a:rPr kumimoji="1" lang="ja-JP" altLang="en-US" sz="1300">
              <a:latin typeface="ＭＳ Ｐゴシック"/>
            </a:rPr>
            <a:t>ポイント減少している。今後ともプライマリーバランスを維持し、新規の発行の抑制に努めていく。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68580</xdr:rowOff>
    </xdr:from>
    <xdr:to>
      <xdr:col>24</xdr:col>
      <xdr:colOff>558800</xdr:colOff>
      <xdr:row>45</xdr:row>
      <xdr:rowOff>17780</xdr:rowOff>
    </xdr:to>
    <xdr:cxnSp macro="">
      <xdr:nvCxnSpPr>
        <xdr:cNvPr id="381" name="直線コネクタ 380"/>
        <xdr:cNvCxnSpPr/>
      </xdr:nvCxnSpPr>
      <xdr:spPr>
        <a:xfrm flipV="1">
          <a:off x="16179800" y="76123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17780</xdr:rowOff>
    </xdr:from>
    <xdr:to>
      <xdr:col>23</xdr:col>
      <xdr:colOff>406400</xdr:colOff>
      <xdr:row>45</xdr:row>
      <xdr:rowOff>57996</xdr:rowOff>
    </xdr:to>
    <xdr:cxnSp macro="">
      <xdr:nvCxnSpPr>
        <xdr:cNvPr id="384" name="直線コネクタ 383"/>
        <xdr:cNvCxnSpPr/>
      </xdr:nvCxnSpPr>
      <xdr:spPr>
        <a:xfrm flipV="1">
          <a:off x="15290800" y="77330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57996</xdr:rowOff>
    </xdr:from>
    <xdr:to>
      <xdr:col>22</xdr:col>
      <xdr:colOff>203200</xdr:colOff>
      <xdr:row>45</xdr:row>
      <xdr:rowOff>90170</xdr:rowOff>
    </xdr:to>
    <xdr:cxnSp macro="">
      <xdr:nvCxnSpPr>
        <xdr:cNvPr id="387" name="直線コネクタ 386"/>
        <xdr:cNvCxnSpPr/>
      </xdr:nvCxnSpPr>
      <xdr:spPr>
        <a:xfrm flipV="1">
          <a:off x="14401800" y="77732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90170</xdr:rowOff>
    </xdr:from>
    <xdr:to>
      <xdr:col>21</xdr:col>
      <xdr:colOff>0</xdr:colOff>
      <xdr:row>45</xdr:row>
      <xdr:rowOff>146473</xdr:rowOff>
    </xdr:to>
    <xdr:cxnSp macro="">
      <xdr:nvCxnSpPr>
        <xdr:cNvPr id="390" name="直線コネクタ 389"/>
        <xdr:cNvCxnSpPr/>
      </xdr:nvCxnSpPr>
      <xdr:spPr>
        <a:xfrm flipV="1">
          <a:off x="13512800" y="78054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4" name="テキスト ボックス 393"/>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44</xdr:row>
      <xdr:rowOff>17780</xdr:rowOff>
    </xdr:from>
    <xdr:to>
      <xdr:col>24</xdr:col>
      <xdr:colOff>609600</xdr:colOff>
      <xdr:row>44</xdr:row>
      <xdr:rowOff>119380</xdr:rowOff>
    </xdr:to>
    <xdr:sp macro="" textlink="">
      <xdr:nvSpPr>
        <xdr:cNvPr id="400" name="円/楕円 399"/>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161307</xdr:rowOff>
    </xdr:from>
    <xdr:ext cx="762000" cy="259045"/>
    <xdr:sp macro="" textlink="">
      <xdr:nvSpPr>
        <xdr:cNvPr id="401" name="公債費負担の状況該当値テキスト"/>
        <xdr:cNvSpPr txBox="1"/>
      </xdr:nvSpPr>
      <xdr:spPr>
        <a:xfrm>
          <a:off x="17106900" y="753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138430</xdr:rowOff>
    </xdr:from>
    <xdr:to>
      <xdr:col>23</xdr:col>
      <xdr:colOff>457200</xdr:colOff>
      <xdr:row>45</xdr:row>
      <xdr:rowOff>68580</xdr:rowOff>
    </xdr:to>
    <xdr:sp macro="" textlink="">
      <xdr:nvSpPr>
        <xdr:cNvPr id="402" name="円/楕円 401"/>
        <xdr:cNvSpPr/>
      </xdr:nvSpPr>
      <xdr:spPr>
        <a:xfrm>
          <a:off x="16129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53357</xdr:rowOff>
    </xdr:from>
    <xdr:ext cx="736600" cy="259045"/>
    <xdr:sp macro="" textlink="">
      <xdr:nvSpPr>
        <xdr:cNvPr id="403" name="テキスト ボックス 402"/>
        <xdr:cNvSpPr txBox="1"/>
      </xdr:nvSpPr>
      <xdr:spPr>
        <a:xfrm>
          <a:off x="15798800" y="776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7196</xdr:rowOff>
    </xdr:from>
    <xdr:to>
      <xdr:col>22</xdr:col>
      <xdr:colOff>254000</xdr:colOff>
      <xdr:row>45</xdr:row>
      <xdr:rowOff>108796</xdr:rowOff>
    </xdr:to>
    <xdr:sp macro="" textlink="">
      <xdr:nvSpPr>
        <xdr:cNvPr id="404" name="円/楕円 403"/>
        <xdr:cNvSpPr/>
      </xdr:nvSpPr>
      <xdr:spPr>
        <a:xfrm>
          <a:off x="15240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93573</xdr:rowOff>
    </xdr:from>
    <xdr:ext cx="762000" cy="259045"/>
    <xdr:sp macro="" textlink="">
      <xdr:nvSpPr>
        <xdr:cNvPr id="405" name="テキスト ボックス 404"/>
        <xdr:cNvSpPr txBox="1"/>
      </xdr:nvSpPr>
      <xdr:spPr>
        <a:xfrm>
          <a:off x="14909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39370</xdr:rowOff>
    </xdr:from>
    <xdr:to>
      <xdr:col>21</xdr:col>
      <xdr:colOff>50800</xdr:colOff>
      <xdr:row>45</xdr:row>
      <xdr:rowOff>140970</xdr:rowOff>
    </xdr:to>
    <xdr:sp macro="" textlink="">
      <xdr:nvSpPr>
        <xdr:cNvPr id="406" name="円/楕円 405"/>
        <xdr:cNvSpPr/>
      </xdr:nvSpPr>
      <xdr:spPr>
        <a:xfrm>
          <a:off x="14351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125747</xdr:rowOff>
    </xdr:from>
    <xdr:ext cx="762000" cy="259045"/>
    <xdr:sp macro="" textlink="">
      <xdr:nvSpPr>
        <xdr:cNvPr id="407" name="テキスト ボックス 406"/>
        <xdr:cNvSpPr txBox="1"/>
      </xdr:nvSpPr>
      <xdr:spPr>
        <a:xfrm>
          <a:off x="14020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95673</xdr:rowOff>
    </xdr:from>
    <xdr:to>
      <xdr:col>19</xdr:col>
      <xdr:colOff>533400</xdr:colOff>
      <xdr:row>46</xdr:row>
      <xdr:rowOff>25823</xdr:rowOff>
    </xdr:to>
    <xdr:sp macro="" textlink="">
      <xdr:nvSpPr>
        <xdr:cNvPr id="408" name="円/楕円 407"/>
        <xdr:cNvSpPr/>
      </xdr:nvSpPr>
      <xdr:spPr>
        <a:xfrm>
          <a:off x="13462000" y="78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10600</xdr:rowOff>
    </xdr:from>
    <xdr:ext cx="762000" cy="259045"/>
    <xdr:sp macro="" textlink="">
      <xdr:nvSpPr>
        <xdr:cNvPr id="409" name="テキスト ボックス 408"/>
        <xdr:cNvSpPr txBox="1"/>
      </xdr:nvSpPr>
      <xdr:spPr>
        <a:xfrm>
          <a:off x="13131800" y="789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地方債現在高及び債務負担行為に基づく支出予定額の減少により、前年度から</a:t>
          </a:r>
          <a:r>
            <a:rPr kumimoji="1" lang="en-US" altLang="ja-JP" sz="1300">
              <a:latin typeface="ＭＳ Ｐゴシック"/>
            </a:rPr>
            <a:t>3.8</a:t>
          </a:r>
          <a:r>
            <a:rPr kumimoji="1" lang="ja-JP" altLang="en-US" sz="1300">
              <a:latin typeface="ＭＳ Ｐゴシック"/>
            </a:rPr>
            <a:t>ポイント低下した。しかしながら、類似団体平均を上回っている状況にあり、今後も公債費等義務的経費の削減を図るなどして、財政の健全化に努めていく。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30311</xdr:rowOff>
    </xdr:from>
    <xdr:to>
      <xdr:col>24</xdr:col>
      <xdr:colOff>558800</xdr:colOff>
      <xdr:row>17</xdr:row>
      <xdr:rowOff>60875</xdr:rowOff>
    </xdr:to>
    <xdr:cxnSp macro="">
      <xdr:nvCxnSpPr>
        <xdr:cNvPr id="443" name="直線コネクタ 442"/>
        <xdr:cNvCxnSpPr/>
      </xdr:nvCxnSpPr>
      <xdr:spPr>
        <a:xfrm flipV="1">
          <a:off x="16179800" y="2944961"/>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60875</xdr:rowOff>
    </xdr:from>
    <xdr:to>
      <xdr:col>23</xdr:col>
      <xdr:colOff>406400</xdr:colOff>
      <xdr:row>17</xdr:row>
      <xdr:rowOff>122809</xdr:rowOff>
    </xdr:to>
    <xdr:cxnSp macro="">
      <xdr:nvCxnSpPr>
        <xdr:cNvPr id="446" name="直線コネクタ 445"/>
        <xdr:cNvCxnSpPr/>
      </xdr:nvCxnSpPr>
      <xdr:spPr>
        <a:xfrm flipV="1">
          <a:off x="15290800" y="2975525"/>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122809</xdr:rowOff>
    </xdr:from>
    <xdr:to>
      <xdr:col>22</xdr:col>
      <xdr:colOff>203200</xdr:colOff>
      <xdr:row>18</xdr:row>
      <xdr:rowOff>2836</xdr:rowOff>
    </xdr:to>
    <xdr:cxnSp macro="">
      <xdr:nvCxnSpPr>
        <xdr:cNvPr id="449" name="直線コネクタ 448"/>
        <xdr:cNvCxnSpPr/>
      </xdr:nvCxnSpPr>
      <xdr:spPr>
        <a:xfrm flipV="1">
          <a:off x="14401800" y="3037459"/>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2836</xdr:rowOff>
    </xdr:from>
    <xdr:to>
      <xdr:col>21</xdr:col>
      <xdr:colOff>0</xdr:colOff>
      <xdr:row>19</xdr:row>
      <xdr:rowOff>123360</xdr:rowOff>
    </xdr:to>
    <xdr:cxnSp macro="">
      <xdr:nvCxnSpPr>
        <xdr:cNvPr id="452" name="直線コネクタ 451"/>
        <xdr:cNvCxnSpPr/>
      </xdr:nvCxnSpPr>
      <xdr:spPr>
        <a:xfrm flipV="1">
          <a:off x="13512800" y="3088936"/>
          <a:ext cx="889000" cy="2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6" name="テキスト ボックス 45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150961</xdr:rowOff>
    </xdr:from>
    <xdr:to>
      <xdr:col>24</xdr:col>
      <xdr:colOff>609600</xdr:colOff>
      <xdr:row>17</xdr:row>
      <xdr:rowOff>81111</xdr:rowOff>
    </xdr:to>
    <xdr:sp macro="" textlink="">
      <xdr:nvSpPr>
        <xdr:cNvPr id="462" name="円/楕円 461"/>
        <xdr:cNvSpPr/>
      </xdr:nvSpPr>
      <xdr:spPr>
        <a:xfrm>
          <a:off x="16967200" y="28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123038</xdr:rowOff>
    </xdr:from>
    <xdr:ext cx="762000" cy="259045"/>
    <xdr:sp macro="" textlink="">
      <xdr:nvSpPr>
        <xdr:cNvPr id="463" name="将来負担の状況該当値テキスト"/>
        <xdr:cNvSpPr txBox="1"/>
      </xdr:nvSpPr>
      <xdr:spPr>
        <a:xfrm>
          <a:off x="17106900" y="286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10075</xdr:rowOff>
    </xdr:from>
    <xdr:to>
      <xdr:col>23</xdr:col>
      <xdr:colOff>457200</xdr:colOff>
      <xdr:row>17</xdr:row>
      <xdr:rowOff>111675</xdr:rowOff>
    </xdr:to>
    <xdr:sp macro="" textlink="">
      <xdr:nvSpPr>
        <xdr:cNvPr id="464" name="円/楕円 463"/>
        <xdr:cNvSpPr/>
      </xdr:nvSpPr>
      <xdr:spPr>
        <a:xfrm>
          <a:off x="16129000" y="29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96452</xdr:rowOff>
    </xdr:from>
    <xdr:ext cx="736600" cy="259045"/>
    <xdr:sp macro="" textlink="">
      <xdr:nvSpPr>
        <xdr:cNvPr id="465" name="テキスト ボックス 464"/>
        <xdr:cNvSpPr txBox="1"/>
      </xdr:nvSpPr>
      <xdr:spPr>
        <a:xfrm>
          <a:off x="15798800" y="301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72009</xdr:rowOff>
    </xdr:from>
    <xdr:to>
      <xdr:col>22</xdr:col>
      <xdr:colOff>254000</xdr:colOff>
      <xdr:row>18</xdr:row>
      <xdr:rowOff>2159</xdr:rowOff>
    </xdr:to>
    <xdr:sp macro="" textlink="">
      <xdr:nvSpPr>
        <xdr:cNvPr id="466" name="円/楕円 465"/>
        <xdr:cNvSpPr/>
      </xdr:nvSpPr>
      <xdr:spPr>
        <a:xfrm>
          <a:off x="152400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158386</xdr:rowOff>
    </xdr:from>
    <xdr:ext cx="762000" cy="259045"/>
    <xdr:sp macro="" textlink="">
      <xdr:nvSpPr>
        <xdr:cNvPr id="467" name="テキスト ボックス 466"/>
        <xdr:cNvSpPr txBox="1"/>
      </xdr:nvSpPr>
      <xdr:spPr>
        <a:xfrm>
          <a:off x="14909800" y="307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123486</xdr:rowOff>
    </xdr:from>
    <xdr:to>
      <xdr:col>21</xdr:col>
      <xdr:colOff>50800</xdr:colOff>
      <xdr:row>18</xdr:row>
      <xdr:rowOff>53636</xdr:rowOff>
    </xdr:to>
    <xdr:sp macro="" textlink="">
      <xdr:nvSpPr>
        <xdr:cNvPr id="468" name="円/楕円 467"/>
        <xdr:cNvSpPr/>
      </xdr:nvSpPr>
      <xdr:spPr>
        <a:xfrm>
          <a:off x="14351000" y="30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38413</xdr:rowOff>
    </xdr:from>
    <xdr:ext cx="762000" cy="259045"/>
    <xdr:sp macro="" textlink="">
      <xdr:nvSpPr>
        <xdr:cNvPr id="469" name="テキスト ボックス 468"/>
        <xdr:cNvSpPr txBox="1"/>
      </xdr:nvSpPr>
      <xdr:spPr>
        <a:xfrm>
          <a:off x="14020800" y="312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72560</xdr:rowOff>
    </xdr:from>
    <xdr:to>
      <xdr:col>19</xdr:col>
      <xdr:colOff>533400</xdr:colOff>
      <xdr:row>20</xdr:row>
      <xdr:rowOff>2710</xdr:rowOff>
    </xdr:to>
    <xdr:sp macro="" textlink="">
      <xdr:nvSpPr>
        <xdr:cNvPr id="470" name="円/楕円 469"/>
        <xdr:cNvSpPr/>
      </xdr:nvSpPr>
      <xdr:spPr>
        <a:xfrm>
          <a:off x="13462000" y="33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158937</xdr:rowOff>
    </xdr:from>
    <xdr:ext cx="762000" cy="259045"/>
    <xdr:sp macro="" textlink="">
      <xdr:nvSpPr>
        <xdr:cNvPr id="471" name="テキスト ボックス 470"/>
        <xdr:cNvSpPr txBox="1"/>
      </xdr:nvSpPr>
      <xdr:spPr>
        <a:xfrm>
          <a:off x="13131800" y="34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25,262
25,181
74.90
10,405,726
10,212,362
121,927
7,163,954
13,102,540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71.4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美里町第２次定員適正化計画により、職員の定員適正化に努めたことで、年々全国平均に近づいている。</a:t>
          </a:r>
          <a:endParaRPr lang="ja-JP" altLang="ja-JP" sz="1300">
            <a:effectLst/>
          </a:endParaRPr>
        </a:p>
        <a:p>
          <a:r>
            <a:rPr kumimoji="1" lang="ja-JP" altLang="ja-JP" sz="1300">
              <a:solidFill>
                <a:schemeClr val="dk1"/>
              </a:solidFill>
              <a:effectLst/>
              <a:latin typeface="+mn-lt"/>
              <a:ea typeface="+mn-ea"/>
              <a:cs typeface="+mn-cs"/>
            </a:rPr>
            <a:t>今後も、組織機構の見直しや指定管理者制度の導入など適正な配置に努めていく。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37846</xdr:rowOff>
    </xdr:to>
    <xdr:cxnSp macro="">
      <xdr:nvCxnSpPr>
        <xdr:cNvPr id="62" name="直線コネクタ 61"/>
        <xdr:cNvCxnSpPr/>
      </xdr:nvCxnSpPr>
      <xdr:spPr>
        <a:xfrm>
          <a:off x="3987800" y="6367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56134</xdr:rowOff>
    </xdr:to>
    <xdr:cxnSp macro="">
      <xdr:nvCxnSpPr>
        <xdr:cNvPr id="65" name="直線コネクタ 64"/>
        <xdr:cNvCxnSpPr/>
      </xdr:nvCxnSpPr>
      <xdr:spPr>
        <a:xfrm flipV="1">
          <a:off x="3098800" y="6367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56134</xdr:rowOff>
    </xdr:from>
    <xdr:to>
      <xdr:col>4</xdr:col>
      <xdr:colOff>346075</xdr:colOff>
      <xdr:row>37</xdr:row>
      <xdr:rowOff>88138</xdr:rowOff>
    </xdr:to>
    <xdr:cxnSp macro="">
      <xdr:nvCxnSpPr>
        <xdr:cNvPr id="68" name="直線コネクタ 67"/>
        <xdr:cNvCxnSpPr/>
      </xdr:nvCxnSpPr>
      <xdr:spPr>
        <a:xfrm flipV="1">
          <a:off x="2209800" y="6399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37</xdr:row>
      <xdr:rowOff>92710</xdr:rowOff>
    </xdr:to>
    <xdr:cxnSp macro="">
      <xdr:nvCxnSpPr>
        <xdr:cNvPr id="71" name="直線コネクタ 70"/>
        <xdr:cNvCxnSpPr/>
      </xdr:nvCxnSpPr>
      <xdr:spPr>
        <a:xfrm flipV="1">
          <a:off x="1320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158496</xdr:rowOff>
    </xdr:from>
    <xdr:to>
      <xdr:col>7</xdr:col>
      <xdr:colOff>66675</xdr:colOff>
      <xdr:row>37</xdr:row>
      <xdr:rowOff>88646</xdr:rowOff>
    </xdr:to>
    <xdr:sp macro="" textlink="">
      <xdr:nvSpPr>
        <xdr:cNvPr id="81" name="円/楕円 80"/>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130573</xdr:rowOff>
    </xdr:from>
    <xdr:ext cx="762000" cy="259045"/>
    <xdr:sp macro="" textlink="">
      <xdr:nvSpPr>
        <xdr:cNvPr id="82"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3" name="円/楕円 82"/>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4" name="テキスト ボックス 83"/>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5" name="円/楕円 84"/>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6" name="テキスト ボックス 85"/>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7" name="円/楕円 86"/>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123715</xdr:rowOff>
    </xdr:from>
    <xdr:ext cx="762000" cy="259045"/>
    <xdr:sp macro="" textlink="">
      <xdr:nvSpPr>
        <xdr:cNvPr id="88" name="テキスト ボックス 87"/>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89" name="円/楕円 88"/>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0" name="テキスト ボックス 89"/>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緊急雇用創出事業等により、前年度から</a:t>
          </a:r>
          <a:r>
            <a:rPr kumimoji="1" lang="en-US" altLang="ja-JP" sz="1300">
              <a:latin typeface="ＭＳ Ｐゴシック"/>
            </a:rPr>
            <a:t>1.3</a:t>
          </a:r>
          <a:r>
            <a:rPr kumimoji="1" lang="ja-JP" altLang="en-US" sz="1300">
              <a:latin typeface="ＭＳ Ｐゴシック"/>
            </a:rPr>
            <a:t>ポイント上昇している。効率的な業務執行が行われるように事務事業の見直しを図り、経費の削減に努めていく。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81280</xdr:rowOff>
    </xdr:to>
    <xdr:cxnSp macro="">
      <xdr:nvCxnSpPr>
        <xdr:cNvPr id="120" name="直線コネクタ 119"/>
        <xdr:cNvCxnSpPr/>
      </xdr:nvCxnSpPr>
      <xdr:spPr>
        <a:xfrm>
          <a:off x="15671800" y="27650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21844</xdr:rowOff>
    </xdr:from>
    <xdr:to>
      <xdr:col>22</xdr:col>
      <xdr:colOff>565150</xdr:colOff>
      <xdr:row>16</xdr:row>
      <xdr:rowOff>26416</xdr:rowOff>
    </xdr:to>
    <xdr:cxnSp macro="">
      <xdr:nvCxnSpPr>
        <xdr:cNvPr id="123" name="直線コネクタ 122"/>
        <xdr:cNvCxnSpPr/>
      </xdr:nvCxnSpPr>
      <xdr:spPr>
        <a:xfrm flipV="1">
          <a:off x="14782800" y="2765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26416</xdr:rowOff>
    </xdr:to>
    <xdr:cxnSp macro="">
      <xdr:nvCxnSpPr>
        <xdr:cNvPr id="126" name="直線コネクタ 125"/>
        <xdr:cNvCxnSpPr/>
      </xdr:nvCxnSpPr>
      <xdr:spPr>
        <a:xfrm>
          <a:off x="13893800" y="2755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129286</xdr:rowOff>
    </xdr:from>
    <xdr:to>
      <xdr:col>20</xdr:col>
      <xdr:colOff>158750</xdr:colOff>
      <xdr:row>16</xdr:row>
      <xdr:rowOff>12700</xdr:rowOff>
    </xdr:to>
    <xdr:cxnSp macro="">
      <xdr:nvCxnSpPr>
        <xdr:cNvPr id="129" name="直線コネクタ 128"/>
        <xdr:cNvCxnSpPr/>
      </xdr:nvCxnSpPr>
      <xdr:spPr>
        <a:xfrm>
          <a:off x="13004800" y="2701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39" name="円/楕円 138"/>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0"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1" name="円/楕円 140"/>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82821</xdr:rowOff>
    </xdr:from>
    <xdr:ext cx="736600" cy="259045"/>
    <xdr:sp macro="" textlink="">
      <xdr:nvSpPr>
        <xdr:cNvPr id="142" name="テキスト ボックス 141"/>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147066</xdr:rowOff>
    </xdr:from>
    <xdr:to>
      <xdr:col>21</xdr:col>
      <xdr:colOff>412750</xdr:colOff>
      <xdr:row>16</xdr:row>
      <xdr:rowOff>77216</xdr:rowOff>
    </xdr:to>
    <xdr:sp macro="" textlink="">
      <xdr:nvSpPr>
        <xdr:cNvPr id="143" name="円/楕円 142"/>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87393</xdr:rowOff>
    </xdr:from>
    <xdr:ext cx="762000" cy="259045"/>
    <xdr:sp macro="" textlink="">
      <xdr:nvSpPr>
        <xdr:cNvPr id="144" name="テキスト ボックス 143"/>
        <xdr:cNvSpPr txBox="1"/>
      </xdr:nvSpPr>
      <xdr:spPr>
        <a:xfrm>
          <a:off x="1440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45" name="円/楕円 144"/>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46" name="テキスト ボックス 14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78486</xdr:rowOff>
    </xdr:from>
    <xdr:to>
      <xdr:col>19</xdr:col>
      <xdr:colOff>6350</xdr:colOff>
      <xdr:row>16</xdr:row>
      <xdr:rowOff>8636</xdr:rowOff>
    </xdr:to>
    <xdr:sp macro="" textlink="">
      <xdr:nvSpPr>
        <xdr:cNvPr id="147" name="円/楕円 146"/>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18813</xdr:rowOff>
    </xdr:from>
    <xdr:ext cx="762000" cy="259045"/>
    <xdr:sp macro="" textlink="">
      <xdr:nvSpPr>
        <xdr:cNvPr id="148" name="テキスト ボックス 147"/>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障害者総合支援給付費に係る扶助費が増加傾向</a:t>
          </a:r>
          <a:r>
            <a:rPr kumimoji="1" lang="ja-JP" altLang="en-US" sz="1300">
              <a:solidFill>
                <a:schemeClr val="dk1"/>
              </a:solidFill>
              <a:effectLst/>
              <a:latin typeface="+mn-lt"/>
              <a:ea typeface="+mn-ea"/>
              <a:cs typeface="+mn-cs"/>
            </a:rPr>
            <a:t>にあり、</a:t>
          </a:r>
          <a:r>
            <a:rPr kumimoji="1" lang="ja-JP" altLang="en-US" sz="1300">
              <a:latin typeface="ＭＳ Ｐゴシック"/>
            </a:rPr>
            <a:t>前年度から</a:t>
          </a:r>
          <a:r>
            <a:rPr kumimoji="1" lang="en-US" altLang="ja-JP" sz="1300">
              <a:latin typeface="ＭＳ Ｐゴシック"/>
            </a:rPr>
            <a:t>0.2</a:t>
          </a:r>
          <a:r>
            <a:rPr kumimoji="1" lang="ja-JP" altLang="en-US" sz="1300">
              <a:latin typeface="ＭＳ Ｐゴシック"/>
            </a:rPr>
            <a:t>ポイント上昇している。財政を圧迫する上昇傾向に歯止めをかけるため、各種制度の適切な運営に努めていく。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114300</xdr:rowOff>
    </xdr:from>
    <xdr:to>
      <xdr:col>7</xdr:col>
      <xdr:colOff>15875</xdr:colOff>
      <xdr:row>54</xdr:row>
      <xdr:rowOff>139700</xdr:rowOff>
    </xdr:to>
    <xdr:cxnSp macro="">
      <xdr:nvCxnSpPr>
        <xdr:cNvPr id="181" name="直線コネクタ 180"/>
        <xdr:cNvCxnSpPr/>
      </xdr:nvCxnSpPr>
      <xdr:spPr>
        <a:xfrm>
          <a:off x="3987800" y="937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63500</xdr:rowOff>
    </xdr:from>
    <xdr:to>
      <xdr:col>5</xdr:col>
      <xdr:colOff>549275</xdr:colOff>
      <xdr:row>54</xdr:row>
      <xdr:rowOff>114300</xdr:rowOff>
    </xdr:to>
    <xdr:cxnSp macro="">
      <xdr:nvCxnSpPr>
        <xdr:cNvPr id="184" name="直線コネクタ 183"/>
        <xdr:cNvCxnSpPr/>
      </xdr:nvCxnSpPr>
      <xdr:spPr>
        <a:xfrm>
          <a:off x="3098800" y="932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63500</xdr:rowOff>
    </xdr:to>
    <xdr:cxnSp macro="">
      <xdr:nvCxnSpPr>
        <xdr:cNvPr id="187" name="直線コネクタ 186"/>
        <xdr:cNvCxnSpPr/>
      </xdr:nvCxnSpPr>
      <xdr:spPr>
        <a:xfrm>
          <a:off x="2209800" y="923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133350</xdr:rowOff>
    </xdr:from>
    <xdr:to>
      <xdr:col>3</xdr:col>
      <xdr:colOff>142875</xdr:colOff>
      <xdr:row>53</xdr:row>
      <xdr:rowOff>146050</xdr:rowOff>
    </xdr:to>
    <xdr:cxnSp macro="">
      <xdr:nvCxnSpPr>
        <xdr:cNvPr id="190" name="直線コネクタ 189"/>
        <xdr:cNvCxnSpPr/>
      </xdr:nvCxnSpPr>
      <xdr:spPr>
        <a:xfrm>
          <a:off x="1320800" y="922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88900</xdr:rowOff>
    </xdr:from>
    <xdr:to>
      <xdr:col>7</xdr:col>
      <xdr:colOff>66675</xdr:colOff>
      <xdr:row>55</xdr:row>
      <xdr:rowOff>19050</xdr:rowOff>
    </xdr:to>
    <xdr:sp macro="" textlink="">
      <xdr:nvSpPr>
        <xdr:cNvPr id="200" name="円/楕円 199"/>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105427</xdr:rowOff>
    </xdr:from>
    <xdr:ext cx="762000" cy="259045"/>
    <xdr:sp macro="" textlink="">
      <xdr:nvSpPr>
        <xdr:cNvPr id="201"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63500</xdr:rowOff>
    </xdr:from>
    <xdr:to>
      <xdr:col>5</xdr:col>
      <xdr:colOff>600075</xdr:colOff>
      <xdr:row>54</xdr:row>
      <xdr:rowOff>165100</xdr:rowOff>
    </xdr:to>
    <xdr:sp macro="" textlink="">
      <xdr:nvSpPr>
        <xdr:cNvPr id="202" name="円/楕円 201"/>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3827</xdr:rowOff>
    </xdr:from>
    <xdr:ext cx="736600" cy="259045"/>
    <xdr:sp macro="" textlink="">
      <xdr:nvSpPr>
        <xdr:cNvPr id="203" name="テキスト ボックス 202"/>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xdr:rowOff>
    </xdr:from>
    <xdr:to>
      <xdr:col>4</xdr:col>
      <xdr:colOff>396875</xdr:colOff>
      <xdr:row>54</xdr:row>
      <xdr:rowOff>114300</xdr:rowOff>
    </xdr:to>
    <xdr:sp macro="" textlink="">
      <xdr:nvSpPr>
        <xdr:cNvPr id="204" name="円/楕円 203"/>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124477</xdr:rowOff>
    </xdr:from>
    <xdr:ext cx="762000" cy="259045"/>
    <xdr:sp macro="" textlink="">
      <xdr:nvSpPr>
        <xdr:cNvPr id="205" name="テキスト ボックス 204"/>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06" name="円/楕円 205"/>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07" name="テキスト ボックス 206"/>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82550</xdr:rowOff>
    </xdr:from>
    <xdr:to>
      <xdr:col>1</xdr:col>
      <xdr:colOff>676275</xdr:colOff>
      <xdr:row>54</xdr:row>
      <xdr:rowOff>12700</xdr:rowOff>
    </xdr:to>
    <xdr:sp macro="" textlink="">
      <xdr:nvSpPr>
        <xdr:cNvPr id="208" name="円/楕円 207"/>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22877</xdr:rowOff>
    </xdr:from>
    <xdr:ext cx="762000" cy="259045"/>
    <xdr:sp macro="" textlink="">
      <xdr:nvSpPr>
        <xdr:cNvPr id="209" name="テキスト ボックス 208"/>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ポイント減少しているものの、高齢者人口の増加に伴い介護保険特別会計の繰出金が増加傾向にある。今後もますます高齢者人口は増えていくものとみこまれるため、適正な使用料の設定など歳入の確保に努め、財政の健全化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147574</xdr:rowOff>
    </xdr:from>
    <xdr:to>
      <xdr:col>24</xdr:col>
      <xdr:colOff>31750</xdr:colOff>
      <xdr:row>57</xdr:row>
      <xdr:rowOff>156718</xdr:rowOff>
    </xdr:to>
    <xdr:cxnSp macro="">
      <xdr:nvCxnSpPr>
        <xdr:cNvPr id="239" name="直線コネクタ 238"/>
        <xdr:cNvCxnSpPr/>
      </xdr:nvCxnSpPr>
      <xdr:spPr>
        <a:xfrm flipV="1">
          <a:off x="15671800" y="9920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156718</xdr:rowOff>
    </xdr:from>
    <xdr:to>
      <xdr:col>22</xdr:col>
      <xdr:colOff>565150</xdr:colOff>
      <xdr:row>57</xdr:row>
      <xdr:rowOff>165862</xdr:rowOff>
    </xdr:to>
    <xdr:cxnSp macro="">
      <xdr:nvCxnSpPr>
        <xdr:cNvPr id="242" name="直線コネクタ 241"/>
        <xdr:cNvCxnSpPr/>
      </xdr:nvCxnSpPr>
      <xdr:spPr>
        <a:xfrm flipV="1">
          <a:off x="14782800" y="9929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106426</xdr:rowOff>
    </xdr:from>
    <xdr:to>
      <xdr:col>21</xdr:col>
      <xdr:colOff>361950</xdr:colOff>
      <xdr:row>57</xdr:row>
      <xdr:rowOff>165862</xdr:rowOff>
    </xdr:to>
    <xdr:cxnSp macro="">
      <xdr:nvCxnSpPr>
        <xdr:cNvPr id="245" name="直線コネクタ 244"/>
        <xdr:cNvCxnSpPr/>
      </xdr:nvCxnSpPr>
      <xdr:spPr>
        <a:xfrm>
          <a:off x="13893800" y="98790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106426</xdr:rowOff>
    </xdr:from>
    <xdr:to>
      <xdr:col>20</xdr:col>
      <xdr:colOff>158750</xdr:colOff>
      <xdr:row>57</xdr:row>
      <xdr:rowOff>138430</xdr:rowOff>
    </xdr:to>
    <xdr:cxnSp macro="">
      <xdr:nvCxnSpPr>
        <xdr:cNvPr id="248" name="直線コネクタ 247"/>
        <xdr:cNvCxnSpPr/>
      </xdr:nvCxnSpPr>
      <xdr:spPr>
        <a:xfrm flipV="1">
          <a:off x="13004800" y="98790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96774</xdr:rowOff>
    </xdr:from>
    <xdr:to>
      <xdr:col>24</xdr:col>
      <xdr:colOff>82550</xdr:colOff>
      <xdr:row>58</xdr:row>
      <xdr:rowOff>26924</xdr:rowOff>
    </xdr:to>
    <xdr:sp macro="" textlink="">
      <xdr:nvSpPr>
        <xdr:cNvPr id="258" name="円/楕円 257"/>
        <xdr:cNvSpPr/>
      </xdr:nvSpPr>
      <xdr:spPr>
        <a:xfrm>
          <a:off x="164592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68851</xdr:rowOff>
    </xdr:from>
    <xdr:ext cx="762000" cy="259045"/>
    <xdr:sp macro="" textlink="">
      <xdr:nvSpPr>
        <xdr:cNvPr id="259" name="その他該当値テキスト"/>
        <xdr:cNvSpPr txBox="1"/>
      </xdr:nvSpPr>
      <xdr:spPr>
        <a:xfrm>
          <a:off x="165989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105918</xdr:rowOff>
    </xdr:from>
    <xdr:to>
      <xdr:col>22</xdr:col>
      <xdr:colOff>615950</xdr:colOff>
      <xdr:row>58</xdr:row>
      <xdr:rowOff>36068</xdr:rowOff>
    </xdr:to>
    <xdr:sp macro="" textlink="">
      <xdr:nvSpPr>
        <xdr:cNvPr id="260" name="円/楕円 259"/>
        <xdr:cNvSpPr/>
      </xdr:nvSpPr>
      <xdr:spPr>
        <a:xfrm>
          <a:off x="15621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20845</xdr:rowOff>
    </xdr:from>
    <xdr:ext cx="736600" cy="259045"/>
    <xdr:sp macro="" textlink="">
      <xdr:nvSpPr>
        <xdr:cNvPr id="261" name="テキスト ボックス 260"/>
        <xdr:cNvSpPr txBox="1"/>
      </xdr:nvSpPr>
      <xdr:spPr>
        <a:xfrm>
          <a:off x="15290800" y="996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115062</xdr:rowOff>
    </xdr:from>
    <xdr:to>
      <xdr:col>21</xdr:col>
      <xdr:colOff>412750</xdr:colOff>
      <xdr:row>58</xdr:row>
      <xdr:rowOff>45212</xdr:rowOff>
    </xdr:to>
    <xdr:sp macro="" textlink="">
      <xdr:nvSpPr>
        <xdr:cNvPr id="262" name="円/楕円 261"/>
        <xdr:cNvSpPr/>
      </xdr:nvSpPr>
      <xdr:spPr>
        <a:xfrm>
          <a:off x="14732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29989</xdr:rowOff>
    </xdr:from>
    <xdr:ext cx="762000" cy="259045"/>
    <xdr:sp macro="" textlink="">
      <xdr:nvSpPr>
        <xdr:cNvPr id="263" name="テキスト ボックス 262"/>
        <xdr:cNvSpPr txBox="1"/>
      </xdr:nvSpPr>
      <xdr:spPr>
        <a:xfrm>
          <a:off x="14401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55626</xdr:rowOff>
    </xdr:from>
    <xdr:to>
      <xdr:col>20</xdr:col>
      <xdr:colOff>209550</xdr:colOff>
      <xdr:row>57</xdr:row>
      <xdr:rowOff>157226</xdr:rowOff>
    </xdr:to>
    <xdr:sp macro="" textlink="">
      <xdr:nvSpPr>
        <xdr:cNvPr id="264" name="円/楕円 263"/>
        <xdr:cNvSpPr/>
      </xdr:nvSpPr>
      <xdr:spPr>
        <a:xfrm>
          <a:off x="13843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142003</xdr:rowOff>
    </xdr:from>
    <xdr:ext cx="762000" cy="259045"/>
    <xdr:sp macro="" textlink="">
      <xdr:nvSpPr>
        <xdr:cNvPr id="265" name="テキスト ボックス 264"/>
        <xdr:cNvSpPr txBox="1"/>
      </xdr:nvSpPr>
      <xdr:spPr>
        <a:xfrm>
          <a:off x="13512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66" name="円/楕円 265"/>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67" name="テキスト ボックス 266"/>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類似団体平均とほぼ同水準であるが、その内容をみると一部事務組合に対する負担金に係る人口</a:t>
          </a:r>
          <a:r>
            <a:rPr kumimoji="1" lang="en-US" altLang="ja-JP" sz="1300">
              <a:latin typeface="ＭＳ Ｐゴシック"/>
            </a:rPr>
            <a:t>1</a:t>
          </a:r>
          <a:r>
            <a:rPr kumimoji="1" lang="ja-JP" altLang="en-US" sz="1300">
              <a:latin typeface="ＭＳ Ｐゴシック"/>
            </a:rPr>
            <a:t>人当たりの決算額が非常に大きい。今後、一部事務組合において、施設の大規模改修を控えているため増加する見込みである。財政を圧迫する状況を招かないように、その財源については、</a:t>
          </a:r>
          <a:r>
            <a:rPr kumimoji="1" lang="ja-JP" altLang="ja-JP" sz="1300">
              <a:solidFill>
                <a:schemeClr val="dk1"/>
              </a:solidFill>
              <a:effectLst/>
              <a:latin typeface="+mn-lt"/>
              <a:ea typeface="+mn-ea"/>
              <a:cs typeface="+mn-cs"/>
            </a:rPr>
            <a:t>交付税算入率が高い起債を活用</a:t>
          </a:r>
          <a:r>
            <a:rPr kumimoji="1" lang="ja-JP" altLang="en-US" sz="1300">
              <a:solidFill>
                <a:schemeClr val="dk1"/>
              </a:solidFill>
              <a:effectLst/>
              <a:latin typeface="+mn-lt"/>
              <a:ea typeface="+mn-ea"/>
              <a:cs typeface="+mn-cs"/>
            </a:rPr>
            <a:t>するなどして、財政の健全化に努めていく。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108712</xdr:rowOff>
    </xdr:to>
    <xdr:cxnSp macro="">
      <xdr:nvCxnSpPr>
        <xdr:cNvPr id="297" name="直線コネクタ 296"/>
        <xdr:cNvCxnSpPr/>
      </xdr:nvCxnSpPr>
      <xdr:spPr>
        <a:xfrm>
          <a:off x="15671800" y="61940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81280</xdr:rowOff>
    </xdr:to>
    <xdr:cxnSp macro="">
      <xdr:nvCxnSpPr>
        <xdr:cNvPr id="300" name="直線コネクタ 299"/>
        <xdr:cNvCxnSpPr/>
      </xdr:nvCxnSpPr>
      <xdr:spPr>
        <a:xfrm flipV="1">
          <a:off x="14782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131572</xdr:rowOff>
    </xdr:to>
    <xdr:cxnSp macro="">
      <xdr:nvCxnSpPr>
        <xdr:cNvPr id="303" name="直線コネクタ 302"/>
        <xdr:cNvCxnSpPr/>
      </xdr:nvCxnSpPr>
      <xdr:spPr>
        <a:xfrm flipV="1">
          <a:off x="13893800" y="6253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131572</xdr:rowOff>
    </xdr:to>
    <xdr:cxnSp macro="">
      <xdr:nvCxnSpPr>
        <xdr:cNvPr id="306" name="直線コネクタ 305"/>
        <xdr:cNvCxnSpPr/>
      </xdr:nvCxnSpPr>
      <xdr:spPr>
        <a:xfrm>
          <a:off x="13004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16" name="円/楕円 315"/>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17"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18" name="円/楕円 317"/>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19" name="テキスト ボックス 318"/>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20" name="円/楕円 319"/>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1" name="テキスト ボックス 32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22" name="円/楕円 321"/>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3" name="テキスト ボックス 32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24" name="円/楕円 323"/>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25" name="テキスト ボックス 324"/>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合併特例債の発行により</a:t>
          </a:r>
          <a:r>
            <a:rPr kumimoji="1" lang="ja-JP" altLang="ja-JP" sz="1300">
              <a:solidFill>
                <a:schemeClr val="dk1"/>
              </a:solidFill>
              <a:effectLst/>
              <a:latin typeface="+mn-lt"/>
              <a:ea typeface="+mn-ea"/>
              <a:cs typeface="+mn-cs"/>
            </a:rPr>
            <a:t>類似団体平均より高い水準を推移している</a:t>
          </a:r>
          <a:r>
            <a:rPr kumimoji="1" lang="ja-JP" altLang="en-US" sz="1300">
              <a:solidFill>
                <a:schemeClr val="dk1"/>
              </a:solidFill>
              <a:effectLst/>
              <a:latin typeface="+mn-lt"/>
              <a:ea typeface="+mn-ea"/>
              <a:cs typeface="+mn-cs"/>
            </a:rPr>
            <a:t>状況にあるが、順調にその額は減少している。</a:t>
          </a:r>
          <a:r>
            <a:rPr kumimoji="1" lang="ja-JP" altLang="ja-JP" sz="1300">
              <a:solidFill>
                <a:schemeClr val="dk1"/>
              </a:solidFill>
              <a:effectLst/>
              <a:latin typeface="+mn-lt"/>
              <a:ea typeface="+mn-ea"/>
              <a:cs typeface="+mn-cs"/>
            </a:rPr>
            <a:t>今後ともプライマリーバランスを維持し、新規の起債発行に抑制に努めていく。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115570</xdr:rowOff>
    </xdr:from>
    <xdr:to>
      <xdr:col>7</xdr:col>
      <xdr:colOff>15875</xdr:colOff>
      <xdr:row>80</xdr:row>
      <xdr:rowOff>27939</xdr:rowOff>
    </xdr:to>
    <xdr:cxnSp macro="">
      <xdr:nvCxnSpPr>
        <xdr:cNvPr id="358" name="直線コネクタ 357"/>
        <xdr:cNvCxnSpPr/>
      </xdr:nvCxnSpPr>
      <xdr:spPr>
        <a:xfrm flipV="1">
          <a:off x="3987800" y="136601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27939</xdr:rowOff>
    </xdr:from>
    <xdr:to>
      <xdr:col>5</xdr:col>
      <xdr:colOff>549275</xdr:colOff>
      <xdr:row>80</xdr:row>
      <xdr:rowOff>43180</xdr:rowOff>
    </xdr:to>
    <xdr:cxnSp macro="">
      <xdr:nvCxnSpPr>
        <xdr:cNvPr id="361" name="直線コネクタ 360"/>
        <xdr:cNvCxnSpPr/>
      </xdr:nvCxnSpPr>
      <xdr:spPr>
        <a:xfrm flipV="1">
          <a:off x="3098800" y="13743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43180</xdr:rowOff>
    </xdr:from>
    <xdr:to>
      <xdr:col>4</xdr:col>
      <xdr:colOff>346075</xdr:colOff>
      <xdr:row>80</xdr:row>
      <xdr:rowOff>66039</xdr:rowOff>
    </xdr:to>
    <xdr:cxnSp macro="">
      <xdr:nvCxnSpPr>
        <xdr:cNvPr id="364" name="直線コネクタ 363"/>
        <xdr:cNvCxnSpPr/>
      </xdr:nvCxnSpPr>
      <xdr:spPr>
        <a:xfrm flipV="1">
          <a:off x="2209800" y="13759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73661</xdr:rowOff>
    </xdr:from>
    <xdr:to>
      <xdr:col>3</xdr:col>
      <xdr:colOff>142875</xdr:colOff>
      <xdr:row>80</xdr:row>
      <xdr:rowOff>66039</xdr:rowOff>
    </xdr:to>
    <xdr:cxnSp macro="">
      <xdr:nvCxnSpPr>
        <xdr:cNvPr id="367" name="直線コネクタ 366"/>
        <xdr:cNvCxnSpPr/>
      </xdr:nvCxnSpPr>
      <xdr:spPr>
        <a:xfrm>
          <a:off x="1320800" y="13446761"/>
          <a:ext cx="889000" cy="3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64770</xdr:rowOff>
    </xdr:from>
    <xdr:to>
      <xdr:col>7</xdr:col>
      <xdr:colOff>66675</xdr:colOff>
      <xdr:row>79</xdr:row>
      <xdr:rowOff>166370</xdr:rowOff>
    </xdr:to>
    <xdr:sp macro="" textlink="">
      <xdr:nvSpPr>
        <xdr:cNvPr id="377" name="円/楕円 376"/>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36847</xdr:rowOff>
    </xdr:from>
    <xdr:ext cx="762000" cy="259045"/>
    <xdr:sp macro="" textlink="">
      <xdr:nvSpPr>
        <xdr:cNvPr id="378"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148589</xdr:rowOff>
    </xdr:from>
    <xdr:to>
      <xdr:col>5</xdr:col>
      <xdr:colOff>600075</xdr:colOff>
      <xdr:row>80</xdr:row>
      <xdr:rowOff>78739</xdr:rowOff>
    </xdr:to>
    <xdr:sp macro="" textlink="">
      <xdr:nvSpPr>
        <xdr:cNvPr id="379" name="円/楕円 378"/>
        <xdr:cNvSpPr/>
      </xdr:nvSpPr>
      <xdr:spPr>
        <a:xfrm>
          <a:off x="3937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63516</xdr:rowOff>
    </xdr:from>
    <xdr:ext cx="736600" cy="259045"/>
    <xdr:sp macro="" textlink="">
      <xdr:nvSpPr>
        <xdr:cNvPr id="380" name="テキスト ボックス 379"/>
        <xdr:cNvSpPr txBox="1"/>
      </xdr:nvSpPr>
      <xdr:spPr>
        <a:xfrm>
          <a:off x="3606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163830</xdr:rowOff>
    </xdr:from>
    <xdr:to>
      <xdr:col>4</xdr:col>
      <xdr:colOff>396875</xdr:colOff>
      <xdr:row>80</xdr:row>
      <xdr:rowOff>93980</xdr:rowOff>
    </xdr:to>
    <xdr:sp macro="" textlink="">
      <xdr:nvSpPr>
        <xdr:cNvPr id="381" name="円/楕円 380"/>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78757</xdr:rowOff>
    </xdr:from>
    <xdr:ext cx="762000" cy="259045"/>
    <xdr:sp macro="" textlink="">
      <xdr:nvSpPr>
        <xdr:cNvPr id="382" name="テキスト ボックス 381"/>
        <xdr:cNvSpPr txBox="1"/>
      </xdr:nvSpPr>
      <xdr:spPr>
        <a:xfrm>
          <a:off x="2717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15239</xdr:rowOff>
    </xdr:from>
    <xdr:to>
      <xdr:col>3</xdr:col>
      <xdr:colOff>193675</xdr:colOff>
      <xdr:row>80</xdr:row>
      <xdr:rowOff>116839</xdr:rowOff>
    </xdr:to>
    <xdr:sp macro="" textlink="">
      <xdr:nvSpPr>
        <xdr:cNvPr id="383" name="円/楕円 382"/>
        <xdr:cNvSpPr/>
      </xdr:nvSpPr>
      <xdr:spPr>
        <a:xfrm>
          <a:off x="2159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101616</xdr:rowOff>
    </xdr:from>
    <xdr:ext cx="762000" cy="259045"/>
    <xdr:sp macro="" textlink="">
      <xdr:nvSpPr>
        <xdr:cNvPr id="384" name="テキスト ボックス 383"/>
        <xdr:cNvSpPr txBox="1"/>
      </xdr:nvSpPr>
      <xdr:spPr>
        <a:xfrm>
          <a:off x="1828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22861</xdr:rowOff>
    </xdr:from>
    <xdr:to>
      <xdr:col>1</xdr:col>
      <xdr:colOff>676275</xdr:colOff>
      <xdr:row>78</xdr:row>
      <xdr:rowOff>124461</xdr:rowOff>
    </xdr:to>
    <xdr:sp macro="" textlink="">
      <xdr:nvSpPr>
        <xdr:cNvPr id="385" name="円/楕円 384"/>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109238</xdr:rowOff>
    </xdr:from>
    <xdr:ext cx="762000" cy="259045"/>
    <xdr:sp macro="" textlink="">
      <xdr:nvSpPr>
        <xdr:cNvPr id="386" name="テキスト ボックス 385"/>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類似団体平均をやや下回って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今後も歳入確保及び歳出抑制に努める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28702</xdr:rowOff>
    </xdr:from>
    <xdr:to>
      <xdr:col>24</xdr:col>
      <xdr:colOff>31750</xdr:colOff>
      <xdr:row>76</xdr:row>
      <xdr:rowOff>17272</xdr:rowOff>
    </xdr:to>
    <xdr:cxnSp macro="">
      <xdr:nvCxnSpPr>
        <xdr:cNvPr id="417" name="直線コネクタ 416"/>
        <xdr:cNvCxnSpPr/>
      </xdr:nvCxnSpPr>
      <xdr:spPr>
        <a:xfrm>
          <a:off x="15671800" y="1288745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28702</xdr:rowOff>
    </xdr:from>
    <xdr:to>
      <xdr:col>22</xdr:col>
      <xdr:colOff>565150</xdr:colOff>
      <xdr:row>75</xdr:row>
      <xdr:rowOff>115570</xdr:rowOff>
    </xdr:to>
    <xdr:cxnSp macro="">
      <xdr:nvCxnSpPr>
        <xdr:cNvPr id="420" name="直線コネクタ 419"/>
        <xdr:cNvCxnSpPr/>
      </xdr:nvCxnSpPr>
      <xdr:spPr>
        <a:xfrm flipV="1">
          <a:off x="14782800" y="128874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115570</xdr:rowOff>
    </xdr:to>
    <xdr:cxnSp macro="">
      <xdr:nvCxnSpPr>
        <xdr:cNvPr id="423" name="直線コネクタ 422"/>
        <xdr:cNvCxnSpPr/>
      </xdr:nvCxnSpPr>
      <xdr:spPr>
        <a:xfrm>
          <a:off x="13893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xdr:rowOff>
    </xdr:from>
    <xdr:to>
      <xdr:col>20</xdr:col>
      <xdr:colOff>158750</xdr:colOff>
      <xdr:row>75</xdr:row>
      <xdr:rowOff>92710</xdr:rowOff>
    </xdr:to>
    <xdr:cxnSp macro="">
      <xdr:nvCxnSpPr>
        <xdr:cNvPr id="426" name="直線コネクタ 425"/>
        <xdr:cNvCxnSpPr/>
      </xdr:nvCxnSpPr>
      <xdr:spPr>
        <a:xfrm>
          <a:off x="13004800" y="128737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36" name="円/楕円 435"/>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154449</xdr:rowOff>
    </xdr:from>
    <xdr:ext cx="762000" cy="259045"/>
    <xdr:sp macro="" textlink="">
      <xdr:nvSpPr>
        <xdr:cNvPr id="437"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149352</xdr:rowOff>
    </xdr:from>
    <xdr:to>
      <xdr:col>22</xdr:col>
      <xdr:colOff>615950</xdr:colOff>
      <xdr:row>75</xdr:row>
      <xdr:rowOff>79502</xdr:rowOff>
    </xdr:to>
    <xdr:sp macro="" textlink="">
      <xdr:nvSpPr>
        <xdr:cNvPr id="438" name="円/楕円 437"/>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89679</xdr:rowOff>
    </xdr:from>
    <xdr:ext cx="736600" cy="259045"/>
    <xdr:sp macro="" textlink="">
      <xdr:nvSpPr>
        <xdr:cNvPr id="439" name="テキスト ボックス 438"/>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40" name="円/楕円 439"/>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41" name="テキスト ボックス 440"/>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42" name="円/楕円 441"/>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43" name="テキスト ボックス 442"/>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135636</xdr:rowOff>
    </xdr:from>
    <xdr:to>
      <xdr:col>19</xdr:col>
      <xdr:colOff>6350</xdr:colOff>
      <xdr:row>75</xdr:row>
      <xdr:rowOff>65786</xdr:rowOff>
    </xdr:to>
    <xdr:sp macro="" textlink="">
      <xdr:nvSpPr>
        <xdr:cNvPr id="444" name="円/楕円 443"/>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75963</xdr:rowOff>
    </xdr:from>
    <xdr:ext cx="762000" cy="259045"/>
    <xdr:sp macro="" textlink="">
      <xdr:nvSpPr>
        <xdr:cNvPr id="445" name="テキスト ボックス 444"/>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宮城県美里町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142512</xdr:rowOff>
    </xdr:from>
    <xdr:to>
      <xdr:col>4</xdr:col>
      <xdr:colOff>1117600</xdr:colOff>
      <xdr:row>16</xdr:row>
      <xdr:rowOff>157088</xdr:rowOff>
    </xdr:to>
    <xdr:cxnSp macro="">
      <xdr:nvCxnSpPr>
        <xdr:cNvPr id="52" name="直線コネクタ 51"/>
        <xdr:cNvCxnSpPr/>
      </xdr:nvCxnSpPr>
      <xdr:spPr bwMode="auto">
        <a:xfrm flipV="1">
          <a:off x="5003800" y="2933337"/>
          <a:ext cx="647700" cy="1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157088</xdr:rowOff>
    </xdr:from>
    <xdr:to>
      <xdr:col>4</xdr:col>
      <xdr:colOff>469900</xdr:colOff>
      <xdr:row>16</xdr:row>
      <xdr:rowOff>166820</xdr:rowOff>
    </xdr:to>
    <xdr:cxnSp macro="">
      <xdr:nvCxnSpPr>
        <xdr:cNvPr id="55" name="直線コネクタ 54"/>
        <xdr:cNvCxnSpPr/>
      </xdr:nvCxnSpPr>
      <xdr:spPr bwMode="auto">
        <a:xfrm flipV="1">
          <a:off x="4305300" y="2947913"/>
          <a:ext cx="698500" cy="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52574</xdr:rowOff>
    </xdr:from>
    <xdr:to>
      <xdr:col>3</xdr:col>
      <xdr:colOff>904875</xdr:colOff>
      <xdr:row>16</xdr:row>
      <xdr:rowOff>166820</xdr:rowOff>
    </xdr:to>
    <xdr:cxnSp macro="">
      <xdr:nvCxnSpPr>
        <xdr:cNvPr id="58" name="直線コネクタ 57"/>
        <xdr:cNvCxnSpPr/>
      </xdr:nvCxnSpPr>
      <xdr:spPr bwMode="auto">
        <a:xfrm>
          <a:off x="3606800" y="2843399"/>
          <a:ext cx="698500" cy="114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52574</xdr:rowOff>
    </xdr:from>
    <xdr:to>
      <xdr:col>3</xdr:col>
      <xdr:colOff>206375</xdr:colOff>
      <xdr:row>16</xdr:row>
      <xdr:rowOff>90163</xdr:rowOff>
    </xdr:to>
    <xdr:cxnSp macro="">
      <xdr:nvCxnSpPr>
        <xdr:cNvPr id="61" name="直線コネクタ 60"/>
        <xdr:cNvCxnSpPr/>
      </xdr:nvCxnSpPr>
      <xdr:spPr bwMode="auto">
        <a:xfrm flipV="1">
          <a:off x="2908300" y="2843399"/>
          <a:ext cx="698500" cy="3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91712</xdr:rowOff>
    </xdr:from>
    <xdr:to>
      <xdr:col>5</xdr:col>
      <xdr:colOff>34925</xdr:colOff>
      <xdr:row>17</xdr:row>
      <xdr:rowOff>21862</xdr:rowOff>
    </xdr:to>
    <xdr:sp macro="" textlink="">
      <xdr:nvSpPr>
        <xdr:cNvPr id="71" name="円/楕円 70"/>
        <xdr:cNvSpPr/>
      </xdr:nvSpPr>
      <xdr:spPr bwMode="auto">
        <a:xfrm>
          <a:off x="5600700" y="2882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108239</xdr:rowOff>
    </xdr:from>
    <xdr:ext cx="762000" cy="259045"/>
    <xdr:sp macro="" textlink="">
      <xdr:nvSpPr>
        <xdr:cNvPr id="72" name="人口1人当たり決算額の推移該当値テキスト130"/>
        <xdr:cNvSpPr txBox="1"/>
      </xdr:nvSpPr>
      <xdr:spPr>
        <a:xfrm>
          <a:off x="5740400" y="272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92,200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106288</xdr:rowOff>
    </xdr:from>
    <xdr:to>
      <xdr:col>4</xdr:col>
      <xdr:colOff>520700</xdr:colOff>
      <xdr:row>17</xdr:row>
      <xdr:rowOff>36438</xdr:rowOff>
    </xdr:to>
    <xdr:sp macro="" textlink="">
      <xdr:nvSpPr>
        <xdr:cNvPr id="73" name="円/楕円 72"/>
        <xdr:cNvSpPr/>
      </xdr:nvSpPr>
      <xdr:spPr bwMode="auto">
        <a:xfrm>
          <a:off x="4953000" y="2897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46615</xdr:rowOff>
    </xdr:from>
    <xdr:ext cx="736600" cy="259045"/>
    <xdr:sp macro="" textlink="">
      <xdr:nvSpPr>
        <xdr:cNvPr id="74" name="テキスト ボックス 73"/>
        <xdr:cNvSpPr txBox="1"/>
      </xdr:nvSpPr>
      <xdr:spPr>
        <a:xfrm>
          <a:off x="4622800" y="266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90,861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116020</xdr:rowOff>
    </xdr:from>
    <xdr:to>
      <xdr:col>3</xdr:col>
      <xdr:colOff>955675</xdr:colOff>
      <xdr:row>17</xdr:row>
      <xdr:rowOff>46170</xdr:rowOff>
    </xdr:to>
    <xdr:sp macro="" textlink="">
      <xdr:nvSpPr>
        <xdr:cNvPr id="75" name="円/楕円 74"/>
        <xdr:cNvSpPr/>
      </xdr:nvSpPr>
      <xdr:spPr bwMode="auto">
        <a:xfrm>
          <a:off x="4254500" y="2906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56347</xdr:rowOff>
    </xdr:from>
    <xdr:ext cx="762000" cy="259045"/>
    <xdr:sp macro="" textlink="">
      <xdr:nvSpPr>
        <xdr:cNvPr id="76" name="テキスト ボックス 75"/>
        <xdr:cNvSpPr txBox="1"/>
      </xdr:nvSpPr>
      <xdr:spPr>
        <a:xfrm>
          <a:off x="3924300" y="26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89,967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1774</xdr:rowOff>
    </xdr:from>
    <xdr:to>
      <xdr:col>3</xdr:col>
      <xdr:colOff>257175</xdr:colOff>
      <xdr:row>16</xdr:row>
      <xdr:rowOff>103374</xdr:rowOff>
    </xdr:to>
    <xdr:sp macro="" textlink="">
      <xdr:nvSpPr>
        <xdr:cNvPr id="77" name="円/楕円 76"/>
        <xdr:cNvSpPr/>
      </xdr:nvSpPr>
      <xdr:spPr bwMode="auto">
        <a:xfrm>
          <a:off x="3556000" y="2792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113551</xdr:rowOff>
    </xdr:from>
    <xdr:ext cx="762000" cy="259045"/>
    <xdr:sp macro="" textlink="">
      <xdr:nvSpPr>
        <xdr:cNvPr id="78" name="テキスト ボックス 77"/>
        <xdr:cNvSpPr txBox="1"/>
      </xdr:nvSpPr>
      <xdr:spPr>
        <a:xfrm>
          <a:off x="3225800" y="256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100,462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39363</xdr:rowOff>
    </xdr:from>
    <xdr:to>
      <xdr:col>2</xdr:col>
      <xdr:colOff>692150</xdr:colOff>
      <xdr:row>16</xdr:row>
      <xdr:rowOff>140963</xdr:rowOff>
    </xdr:to>
    <xdr:sp macro="" textlink="">
      <xdr:nvSpPr>
        <xdr:cNvPr id="79" name="円/楕円 78"/>
        <xdr:cNvSpPr/>
      </xdr:nvSpPr>
      <xdr:spPr bwMode="auto">
        <a:xfrm>
          <a:off x="2857500" y="2830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151140</xdr:rowOff>
    </xdr:from>
    <xdr:ext cx="762000" cy="259045"/>
    <xdr:sp macro="" textlink="">
      <xdr:nvSpPr>
        <xdr:cNvPr id="80" name="テキスト ボックス 79"/>
        <xdr:cNvSpPr txBox="1"/>
      </xdr:nvSpPr>
      <xdr:spPr>
        <a:xfrm>
          <a:off x="2527300" y="259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2413</xdr:rowOff>
    </xdr:from>
    <xdr:to>
      <xdr:col>4</xdr:col>
      <xdr:colOff>1117600</xdr:colOff>
      <xdr:row>34</xdr:row>
      <xdr:rowOff>184477</xdr:rowOff>
    </xdr:to>
    <xdr:cxnSp macro="">
      <xdr:nvCxnSpPr>
        <xdr:cNvPr id="115" name="直線コネクタ 114"/>
        <xdr:cNvCxnSpPr/>
      </xdr:nvCxnSpPr>
      <xdr:spPr bwMode="auto">
        <a:xfrm>
          <a:off x="5003800" y="6269863"/>
          <a:ext cx="647700" cy="182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233887</xdr:rowOff>
    </xdr:from>
    <xdr:to>
      <xdr:col>4</xdr:col>
      <xdr:colOff>469900</xdr:colOff>
      <xdr:row>34</xdr:row>
      <xdr:rowOff>2413</xdr:rowOff>
    </xdr:to>
    <xdr:cxnSp macro="">
      <xdr:nvCxnSpPr>
        <xdr:cNvPr id="118" name="直線コネクタ 117"/>
        <xdr:cNvCxnSpPr/>
      </xdr:nvCxnSpPr>
      <xdr:spPr bwMode="auto">
        <a:xfrm>
          <a:off x="4305300" y="6158437"/>
          <a:ext cx="698500" cy="111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159527</xdr:rowOff>
    </xdr:from>
    <xdr:to>
      <xdr:col>3</xdr:col>
      <xdr:colOff>904875</xdr:colOff>
      <xdr:row>33</xdr:row>
      <xdr:rowOff>233887</xdr:rowOff>
    </xdr:to>
    <xdr:cxnSp macro="">
      <xdr:nvCxnSpPr>
        <xdr:cNvPr id="121" name="直線コネクタ 120"/>
        <xdr:cNvCxnSpPr/>
      </xdr:nvCxnSpPr>
      <xdr:spPr bwMode="auto">
        <a:xfrm>
          <a:off x="3606800" y="6084077"/>
          <a:ext cx="698500" cy="74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159527</xdr:rowOff>
    </xdr:from>
    <xdr:to>
      <xdr:col>3</xdr:col>
      <xdr:colOff>206375</xdr:colOff>
      <xdr:row>33</xdr:row>
      <xdr:rowOff>184542</xdr:rowOff>
    </xdr:to>
    <xdr:cxnSp macro="">
      <xdr:nvCxnSpPr>
        <xdr:cNvPr id="124" name="直線コネクタ 123"/>
        <xdr:cNvCxnSpPr/>
      </xdr:nvCxnSpPr>
      <xdr:spPr bwMode="auto">
        <a:xfrm flipV="1">
          <a:off x="2908300" y="6084077"/>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133677</xdr:rowOff>
    </xdr:from>
    <xdr:to>
      <xdr:col>5</xdr:col>
      <xdr:colOff>34925</xdr:colOff>
      <xdr:row>34</xdr:row>
      <xdr:rowOff>235277</xdr:rowOff>
    </xdr:to>
    <xdr:sp macro="" textlink="">
      <xdr:nvSpPr>
        <xdr:cNvPr id="134" name="円/楕円 133"/>
        <xdr:cNvSpPr/>
      </xdr:nvSpPr>
      <xdr:spPr bwMode="auto">
        <a:xfrm>
          <a:off x="5600700" y="640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321654</xdr:rowOff>
    </xdr:from>
    <xdr:ext cx="762000" cy="259045"/>
    <xdr:sp macro="" textlink="">
      <xdr:nvSpPr>
        <xdr:cNvPr id="135" name="人口1人当たり決算額の推移該当値テキスト445"/>
        <xdr:cNvSpPr txBox="1"/>
      </xdr:nvSpPr>
      <xdr:spPr>
        <a:xfrm>
          <a:off x="5740400" y="624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25,490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294513</xdr:rowOff>
    </xdr:from>
    <xdr:to>
      <xdr:col>4</xdr:col>
      <xdr:colOff>520700</xdr:colOff>
      <xdr:row>34</xdr:row>
      <xdr:rowOff>53213</xdr:rowOff>
    </xdr:to>
    <xdr:sp macro="" textlink="">
      <xdr:nvSpPr>
        <xdr:cNvPr id="136" name="円/楕円 135"/>
        <xdr:cNvSpPr/>
      </xdr:nvSpPr>
      <xdr:spPr bwMode="auto">
        <a:xfrm>
          <a:off x="4953000" y="621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63390</xdr:rowOff>
    </xdr:from>
    <xdr:ext cx="736600" cy="259045"/>
    <xdr:sp macro="" textlink="">
      <xdr:nvSpPr>
        <xdr:cNvPr id="137" name="テキスト ボックス 136"/>
        <xdr:cNvSpPr txBox="1"/>
      </xdr:nvSpPr>
      <xdr:spPr>
        <a:xfrm>
          <a:off x="4622800" y="598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31,065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183087</xdr:rowOff>
    </xdr:from>
    <xdr:to>
      <xdr:col>3</xdr:col>
      <xdr:colOff>955675</xdr:colOff>
      <xdr:row>33</xdr:row>
      <xdr:rowOff>284687</xdr:rowOff>
    </xdr:to>
    <xdr:sp macro="" textlink="">
      <xdr:nvSpPr>
        <xdr:cNvPr id="138" name="円/楕円 137"/>
        <xdr:cNvSpPr/>
      </xdr:nvSpPr>
      <xdr:spPr bwMode="auto">
        <a:xfrm>
          <a:off x="4254500" y="610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123414</xdr:rowOff>
    </xdr:from>
    <xdr:ext cx="762000" cy="259045"/>
    <xdr:sp macro="" textlink="">
      <xdr:nvSpPr>
        <xdr:cNvPr id="139" name="テキスト ボックス 138"/>
        <xdr:cNvSpPr txBox="1"/>
      </xdr:nvSpPr>
      <xdr:spPr>
        <a:xfrm>
          <a:off x="3924300" y="58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34,477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108727</xdr:rowOff>
    </xdr:from>
    <xdr:to>
      <xdr:col>3</xdr:col>
      <xdr:colOff>257175</xdr:colOff>
      <xdr:row>33</xdr:row>
      <xdr:rowOff>210327</xdr:rowOff>
    </xdr:to>
    <xdr:sp macro="" textlink="">
      <xdr:nvSpPr>
        <xdr:cNvPr id="140" name="円/楕円 139"/>
        <xdr:cNvSpPr/>
      </xdr:nvSpPr>
      <xdr:spPr bwMode="auto">
        <a:xfrm>
          <a:off x="3556000" y="603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49054</xdr:rowOff>
    </xdr:from>
    <xdr:ext cx="762000" cy="259045"/>
    <xdr:sp macro="" textlink="">
      <xdr:nvSpPr>
        <xdr:cNvPr id="141" name="テキスト ボックス 140"/>
        <xdr:cNvSpPr txBox="1"/>
      </xdr:nvSpPr>
      <xdr:spPr>
        <a:xfrm>
          <a:off x="3225800" y="580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36,754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133742</xdr:rowOff>
    </xdr:from>
    <xdr:to>
      <xdr:col>2</xdr:col>
      <xdr:colOff>692150</xdr:colOff>
      <xdr:row>33</xdr:row>
      <xdr:rowOff>235342</xdr:rowOff>
    </xdr:to>
    <xdr:sp macro="" textlink="">
      <xdr:nvSpPr>
        <xdr:cNvPr id="142" name="円/楕円 141"/>
        <xdr:cNvSpPr/>
      </xdr:nvSpPr>
      <xdr:spPr bwMode="auto">
        <a:xfrm>
          <a:off x="2857500" y="605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74069</xdr:rowOff>
    </xdr:from>
    <xdr:ext cx="762000" cy="259045"/>
    <xdr:sp macro="" textlink="">
      <xdr:nvSpPr>
        <xdr:cNvPr id="143" name="テキスト ボックス 142"/>
        <xdr:cNvSpPr txBox="1"/>
      </xdr:nvSpPr>
      <xdr:spPr>
        <a:xfrm>
          <a:off x="2527300" y="582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普通交付税の交付額が減少したことにより実質収支比率が大きく減少したものの、</a:t>
          </a:r>
          <a:r>
            <a:rPr kumimoji="1" lang="ja-JP" altLang="ja-JP" sz="1100">
              <a:solidFill>
                <a:schemeClr val="dk1"/>
              </a:solidFill>
              <a:effectLst/>
              <a:latin typeface="+mn-lt"/>
              <a:ea typeface="+mn-ea"/>
              <a:cs typeface="+mn-cs"/>
            </a:rPr>
            <a:t>財政調整基金残高について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19.63</a:t>
          </a:r>
          <a:r>
            <a:rPr kumimoji="1" lang="ja-JP" altLang="ja-JP" sz="1100">
              <a:solidFill>
                <a:schemeClr val="dk1"/>
              </a:solidFill>
              <a:effectLst/>
              <a:latin typeface="+mn-lt"/>
              <a:ea typeface="+mn-ea"/>
              <a:cs typeface="+mn-cs"/>
            </a:rPr>
            <a:t>％と前年度並みの規模を維持している。今後も、財政計画の見直しを行うなどして、現行の水準を維持していくように努める。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過去のいずれにおいても、黒字となり赤字はない。今後とも健全な財政運営を行っていく。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美里町建設計画に基づき実施した建設事業の財源として合併特例事業債を</a:t>
          </a:r>
          <a:r>
            <a:rPr kumimoji="1" lang="ja-JP" altLang="en-US" sz="1300">
              <a:solidFill>
                <a:schemeClr val="dk1"/>
              </a:solidFill>
              <a:effectLst/>
              <a:latin typeface="+mn-lt"/>
              <a:ea typeface="+mn-ea"/>
              <a:cs typeface="+mn-cs"/>
            </a:rPr>
            <a:t>有効</a:t>
          </a:r>
          <a:r>
            <a:rPr kumimoji="1" lang="ja-JP" altLang="ja-JP" sz="1300">
              <a:solidFill>
                <a:schemeClr val="dk1"/>
              </a:solidFill>
              <a:effectLst/>
              <a:latin typeface="+mn-lt"/>
              <a:ea typeface="+mn-ea"/>
              <a:cs typeface="+mn-cs"/>
            </a:rPr>
            <a:t>活用していることと、地方財源の補てんの意味合いで発行される臨時財政対策債のため、元利償還金</a:t>
          </a:r>
          <a:r>
            <a:rPr kumimoji="1" lang="ja-JP" altLang="en-US" sz="1300">
              <a:solidFill>
                <a:schemeClr val="dk1"/>
              </a:solidFill>
              <a:effectLst/>
              <a:latin typeface="+mn-lt"/>
              <a:ea typeface="+mn-ea"/>
              <a:cs typeface="+mn-cs"/>
            </a:rPr>
            <a:t>の大幅な減少はないものの順調に減少している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算入公債費等については、交付税算入率が高い起債を活用しているため伸びている。</a:t>
          </a:r>
          <a:endParaRPr lang="ja-JP" altLang="ja-JP" sz="1300">
            <a:effectLst/>
          </a:endParaRPr>
        </a:p>
        <a:p>
          <a:r>
            <a:rPr kumimoji="1" lang="ja-JP" altLang="ja-JP" sz="1300">
              <a:solidFill>
                <a:schemeClr val="dk1"/>
              </a:solidFill>
              <a:effectLst/>
              <a:latin typeface="+mn-lt"/>
              <a:ea typeface="+mn-ea"/>
              <a:cs typeface="+mn-cs"/>
            </a:rPr>
            <a:t>プライマリーバランスを維持し、新規起債発行の抑制に努めていく。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美里町建設計画に基づき実施した建設事業の財源として合併特例事業債を</a:t>
          </a:r>
          <a:r>
            <a:rPr kumimoji="1" lang="ja-JP" altLang="en-US" sz="1300">
              <a:solidFill>
                <a:schemeClr val="dk1"/>
              </a:solidFill>
              <a:effectLst/>
              <a:latin typeface="+mn-lt"/>
              <a:ea typeface="+mn-ea"/>
              <a:cs typeface="+mn-cs"/>
            </a:rPr>
            <a:t>有効</a:t>
          </a:r>
          <a:r>
            <a:rPr kumimoji="1" lang="ja-JP" altLang="ja-JP" sz="1300">
              <a:solidFill>
                <a:schemeClr val="dk1"/>
              </a:solidFill>
              <a:effectLst/>
              <a:latin typeface="+mn-lt"/>
              <a:ea typeface="+mn-ea"/>
              <a:cs typeface="+mn-cs"/>
            </a:rPr>
            <a:t>活用していることと、地方財源の補てんの意味合いで発行される臨時財政対策債のため、</a:t>
          </a:r>
          <a:r>
            <a:rPr kumimoji="1" lang="ja-JP" altLang="en-US" sz="1300">
              <a:solidFill>
                <a:schemeClr val="dk1"/>
              </a:solidFill>
              <a:effectLst/>
              <a:latin typeface="+mn-lt"/>
              <a:ea typeface="+mn-ea"/>
              <a:cs typeface="+mn-cs"/>
            </a:rPr>
            <a:t>地方債残高は依然として大きいものの順調に減少している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プライマリーバランスを維持し、新規起債発行の抑制に努め</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10405726</v>
      </c>
      <c r="BO4" s="349"/>
      <c r="BP4" s="349"/>
      <c r="BQ4" s="349"/>
      <c r="BR4" s="349"/>
      <c r="BS4" s="349"/>
      <c r="BT4" s="349"/>
      <c r="BU4" s="350"/>
      <c r="BV4" s="348">
        <v>11145163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1.7</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10212362</v>
      </c>
      <c r="BO5" s="386"/>
      <c r="BP5" s="386"/>
      <c r="BQ5" s="386"/>
      <c r="BR5" s="386"/>
      <c r="BS5" s="386"/>
      <c r="BT5" s="386"/>
      <c r="BU5" s="387"/>
      <c r="BV5" s="385">
        <v>10860900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90.2</v>
      </c>
      <c r="CU5" s="383"/>
      <c r="CV5" s="383"/>
      <c r="CW5" s="383"/>
      <c r="CX5" s="383"/>
      <c r="CY5" s="383"/>
      <c r="CZ5" s="383"/>
      <c r="DA5" s="384"/>
      <c r="DB5" s="382">
        <v>87.8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193364</v>
      </c>
      <c r="BO6" s="386"/>
      <c r="BP6" s="386"/>
      <c r="BQ6" s="386"/>
      <c r="BR6" s="386"/>
      <c r="BS6" s="386"/>
      <c r="BT6" s="386"/>
      <c r="BU6" s="387"/>
      <c r="BV6" s="385">
        <v>284263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v>
      </c>
      <c r="CU6" s="423"/>
      <c r="CV6" s="423"/>
      <c r="CW6" s="423"/>
      <c r="CX6" s="423"/>
      <c r="CY6" s="423"/>
      <c r="CZ6" s="423"/>
      <c r="DA6" s="424"/>
      <c r="DB6" s="422">
        <v>93.2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71437</v>
      </c>
      <c r="BO7" s="386"/>
      <c r="BP7" s="386"/>
      <c r="BQ7" s="386"/>
      <c r="BR7" s="386"/>
      <c r="BS7" s="386"/>
      <c r="BT7" s="386"/>
      <c r="BU7" s="387"/>
      <c r="BV7" s="385">
        <v>54686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7163954</v>
      </c>
      <c r="CU7" s="386"/>
      <c r="CV7" s="386"/>
      <c r="CW7" s="386"/>
      <c r="CX7" s="386"/>
      <c r="CY7" s="386"/>
      <c r="CZ7" s="386"/>
      <c r="DA7" s="387"/>
      <c r="DB7" s="385">
        <v>7220917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121927</v>
      </c>
      <c r="BO8" s="386"/>
      <c r="BP8" s="386"/>
      <c r="BQ8" s="386"/>
      <c r="BR8" s="386"/>
      <c r="BS8" s="386"/>
      <c r="BT8" s="386"/>
      <c r="BU8" s="387"/>
      <c r="BV8" s="385">
        <v>229577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25190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-107650</v>
      </c>
      <c r="BO9" s="386"/>
      <c r="BP9" s="386"/>
      <c r="BQ9" s="386"/>
      <c r="BR9" s="386"/>
      <c r="BS9" s="386"/>
      <c r="BT9" s="386"/>
      <c r="BU9" s="387"/>
      <c r="BV9" s="385">
        <v>44545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18.100000000000001</v>
      </c>
      <c r="CU9" s="383"/>
      <c r="CV9" s="383"/>
      <c r="CW9" s="383"/>
      <c r="CX9" s="383"/>
      <c r="CY9" s="383"/>
      <c r="CZ9" s="383"/>
      <c r="DA9" s="384"/>
      <c r="DB9" s="382">
        <v>19.2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26329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229</v>
      </c>
      <c r="BO10" s="386"/>
      <c r="BP10" s="386"/>
      <c r="BQ10" s="386"/>
      <c r="BR10" s="386"/>
      <c r="BS10" s="386"/>
      <c r="BT10" s="386"/>
      <c r="BU10" s="387"/>
      <c r="BV10" s="385">
        <v>210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27452</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25262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91058</v>
      </c>
      <c r="BO12" s="386"/>
      <c r="BP12" s="386"/>
      <c r="BQ12" s="386"/>
      <c r="BR12" s="386"/>
      <c r="BS12" s="386"/>
      <c r="BT12" s="386"/>
      <c r="BU12" s="387"/>
      <c r="BV12" s="385">
        <v>62570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25181</v>
      </c>
      <c r="S13" s="467"/>
      <c r="T13" s="467"/>
      <c r="U13" s="467"/>
      <c r="V13" s="468"/>
      <c r="W13" s="401" t="s">
        <v>123</v>
      </c>
      <c r="X13" s="402"/>
      <c r="Y13" s="402"/>
      <c r="Z13" s="402"/>
      <c r="AA13" s="402"/>
      <c r="AB13" s="392"/>
      <c r="AC13" s="436">
        <v>1440</v>
      </c>
      <c r="AD13" s="437"/>
      <c r="AE13" s="437"/>
      <c r="AF13" s="437"/>
      <c r="AG13" s="476"/>
      <c r="AH13" s="436">
        <v>1744</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-198479</v>
      </c>
      <c r="BO13" s="386"/>
      <c r="BP13" s="386"/>
      <c r="BQ13" s="386"/>
      <c r="BR13" s="386"/>
      <c r="BS13" s="386"/>
      <c r="BT13" s="386"/>
      <c r="BU13" s="387"/>
      <c r="BV13" s="385">
        <v>9637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12.8</v>
      </c>
      <c r="CU13" s="383"/>
      <c r="CV13" s="383"/>
      <c r="CW13" s="383"/>
      <c r="CX13" s="383"/>
      <c r="CY13" s="383"/>
      <c r="CZ13" s="383"/>
      <c r="DA13" s="384"/>
      <c r="DB13" s="382">
        <v>14.3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25237</v>
      </c>
      <c r="S14" s="467"/>
      <c r="T14" s="467"/>
      <c r="U14" s="467"/>
      <c r="V14" s="468"/>
      <c r="W14" s="375"/>
      <c r="X14" s="376"/>
      <c r="Y14" s="376"/>
      <c r="Z14" s="376"/>
      <c r="AA14" s="376"/>
      <c r="AB14" s="365"/>
      <c r="AC14" s="469">
        <v>12.4</v>
      </c>
      <c r="AD14" s="470"/>
      <c r="AE14" s="470"/>
      <c r="AF14" s="470"/>
      <c r="AG14" s="471"/>
      <c r="AH14" s="469">
        <v>13.7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71.400000000000006</v>
      </c>
      <c r="CU14" s="481"/>
      <c r="CV14" s="481"/>
      <c r="CW14" s="481"/>
      <c r="CX14" s="481"/>
      <c r="CY14" s="481"/>
      <c r="CZ14" s="481"/>
      <c r="DA14" s="482"/>
      <c r="DB14" s="480">
        <v>75.2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25160</v>
      </c>
      <c r="S15" s="467"/>
      <c r="T15" s="467"/>
      <c r="U15" s="467"/>
      <c r="V15" s="468"/>
      <c r="W15" s="401" t="s">
        <v>129</v>
      </c>
      <c r="X15" s="402"/>
      <c r="Y15" s="402"/>
      <c r="Z15" s="402"/>
      <c r="AA15" s="402"/>
      <c r="AB15" s="392"/>
      <c r="AC15" s="436">
        <v>2941</v>
      </c>
      <c r="AD15" s="437"/>
      <c r="AE15" s="437"/>
      <c r="AF15" s="437"/>
      <c r="AG15" s="476"/>
      <c r="AH15" s="436">
        <v>3412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2331495</v>
      </c>
      <c r="BO15" s="349"/>
      <c r="BP15" s="349"/>
      <c r="BQ15" s="349"/>
      <c r="BR15" s="349"/>
      <c r="BS15" s="349"/>
      <c r="BT15" s="349"/>
      <c r="BU15" s="350"/>
      <c r="BV15" s="348">
        <v>2216092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25.4</v>
      </c>
      <c r="AD16" s="470"/>
      <c r="AE16" s="470"/>
      <c r="AF16" s="470"/>
      <c r="AG16" s="471"/>
      <c r="AH16" s="469">
        <v>26.8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5548569</v>
      </c>
      <c r="BO16" s="386"/>
      <c r="BP16" s="386"/>
      <c r="BQ16" s="386"/>
      <c r="BR16" s="386"/>
      <c r="BS16" s="386"/>
      <c r="BT16" s="386"/>
      <c r="BU16" s="387"/>
      <c r="BV16" s="385">
        <v>5529791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7220</v>
      </c>
      <c r="AD17" s="437"/>
      <c r="AE17" s="437"/>
      <c r="AF17" s="437"/>
      <c r="AG17" s="476"/>
      <c r="AH17" s="436">
        <v>7502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2991097</v>
      </c>
      <c r="BO17" s="386"/>
      <c r="BP17" s="386"/>
      <c r="BQ17" s="386"/>
      <c r="BR17" s="386"/>
      <c r="BS17" s="386"/>
      <c r="BT17" s="386"/>
      <c r="BU17" s="387"/>
      <c r="BV17" s="385">
        <v>2833694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74.900000000000006</v>
      </c>
      <c r="M18" s="498"/>
      <c r="N18" s="498"/>
      <c r="O18" s="498"/>
      <c r="P18" s="498"/>
      <c r="Q18" s="498"/>
      <c r="R18" s="499"/>
      <c r="S18" s="499"/>
      <c r="T18" s="499"/>
      <c r="U18" s="499"/>
      <c r="V18" s="500"/>
      <c r="W18" s="403"/>
      <c r="X18" s="404"/>
      <c r="Y18" s="404"/>
      <c r="Z18" s="404"/>
      <c r="AA18" s="404"/>
      <c r="AB18" s="395"/>
      <c r="AC18" s="501">
        <v>62.2</v>
      </c>
      <c r="AD18" s="502"/>
      <c r="AE18" s="502"/>
      <c r="AF18" s="502"/>
      <c r="AG18" s="503"/>
      <c r="AH18" s="501">
        <v>59</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6421603</v>
      </c>
      <c r="BO18" s="386"/>
      <c r="BP18" s="386"/>
      <c r="BQ18" s="386"/>
      <c r="BR18" s="386"/>
      <c r="BS18" s="386"/>
      <c r="BT18" s="386"/>
      <c r="BU18" s="387"/>
      <c r="BV18" s="385">
        <v>6367234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336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7893327</v>
      </c>
      <c r="BO19" s="386"/>
      <c r="BP19" s="386"/>
      <c r="BQ19" s="386"/>
      <c r="BR19" s="386"/>
      <c r="BS19" s="386"/>
      <c r="BT19" s="386"/>
      <c r="BU19" s="387"/>
      <c r="BV19" s="385">
        <v>8143232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8010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13102540</v>
      </c>
      <c r="BO23" s="386"/>
      <c r="BP23" s="386"/>
      <c r="BQ23" s="386"/>
      <c r="BR23" s="386"/>
      <c r="BS23" s="386"/>
      <c r="BT23" s="386"/>
      <c r="BU23" s="387"/>
      <c r="BV23" s="385">
        <v>13676829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7767</v>
      </c>
      <c r="R24" s="437"/>
      <c r="S24" s="437"/>
      <c r="T24" s="437"/>
      <c r="U24" s="437"/>
      <c r="V24" s="476"/>
      <c r="W24" s="531"/>
      <c r="X24" s="519"/>
      <c r="Y24" s="520"/>
      <c r="Z24" s="435" t="s">
        <v>152</v>
      </c>
      <c r="AA24" s="415"/>
      <c r="AB24" s="415"/>
      <c r="AC24" s="415"/>
      <c r="AD24" s="415"/>
      <c r="AE24" s="415"/>
      <c r="AF24" s="415"/>
      <c r="AG24" s="416"/>
      <c r="AH24" s="436">
        <v>178</v>
      </c>
      <c r="AI24" s="437"/>
      <c r="AJ24" s="437"/>
      <c r="AK24" s="437"/>
      <c r="AL24" s="476"/>
      <c r="AM24" s="436">
        <v>561946</v>
      </c>
      <c r="AN24" s="437"/>
      <c r="AO24" s="437"/>
      <c r="AP24" s="437"/>
      <c r="AQ24" s="437"/>
      <c r="AR24" s="476"/>
      <c r="AS24" s="436">
        <v>3157</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7445420</v>
      </c>
      <c r="BO24" s="386"/>
      <c r="BP24" s="386"/>
      <c r="BQ24" s="386"/>
      <c r="BR24" s="386"/>
      <c r="BS24" s="386"/>
      <c r="BT24" s="386"/>
      <c r="BU24" s="387"/>
      <c r="BV24" s="385">
        <v>7648290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5760</v>
      </c>
      <c r="R25" s="437"/>
      <c r="S25" s="437"/>
      <c r="T25" s="437"/>
      <c r="U25" s="437"/>
      <c r="V25" s="476"/>
      <c r="W25" s="531"/>
      <c r="X25" s="519"/>
      <c r="Y25" s="520"/>
      <c r="Z25" s="435" t="s">
        <v>155</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2297634</v>
      </c>
      <c r="BO25" s="349"/>
      <c r="BP25" s="349"/>
      <c r="BQ25" s="349"/>
      <c r="BR25" s="349"/>
      <c r="BS25" s="349"/>
      <c r="BT25" s="349"/>
      <c r="BU25" s="350"/>
      <c r="BV25" s="348">
        <v>999892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4734</v>
      </c>
      <c r="R26" s="437"/>
      <c r="S26" s="437"/>
      <c r="T26" s="437"/>
      <c r="U26" s="437"/>
      <c r="V26" s="476"/>
      <c r="W26" s="531"/>
      <c r="X26" s="519"/>
      <c r="Y26" s="520"/>
      <c r="Z26" s="435" t="s">
        <v>158</v>
      </c>
      <c r="AA26" s="541"/>
      <c r="AB26" s="541"/>
      <c r="AC26" s="541"/>
      <c r="AD26" s="541"/>
      <c r="AE26" s="541"/>
      <c r="AF26" s="541"/>
      <c r="AG26" s="542"/>
      <c r="AH26" s="436">
        <v>28</v>
      </c>
      <c r="AI26" s="437"/>
      <c r="AJ26" s="437"/>
      <c r="AK26" s="437"/>
      <c r="AL26" s="476"/>
      <c r="AM26" s="436">
        <v>82068</v>
      </c>
      <c r="AN26" s="437"/>
      <c r="AO26" s="437"/>
      <c r="AP26" s="437"/>
      <c r="AQ26" s="437"/>
      <c r="AR26" s="476"/>
      <c r="AS26" s="436">
        <v>2931</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3250</v>
      </c>
      <c r="R27" s="437"/>
      <c r="S27" s="437"/>
      <c r="T27" s="437"/>
      <c r="U27" s="437"/>
      <c r="V27" s="476"/>
      <c r="W27" s="531"/>
      <c r="X27" s="519"/>
      <c r="Y27" s="520"/>
      <c r="Z27" s="435" t="s">
        <v>161</v>
      </c>
      <c r="AA27" s="415"/>
      <c r="AB27" s="415"/>
      <c r="AC27" s="415"/>
      <c r="AD27" s="415"/>
      <c r="AE27" s="415"/>
      <c r="AF27" s="415"/>
      <c r="AG27" s="416"/>
      <c r="AH27" s="436">
        <v>23</v>
      </c>
      <c r="AI27" s="437"/>
      <c r="AJ27" s="437"/>
      <c r="AK27" s="437"/>
      <c r="AL27" s="476"/>
      <c r="AM27" s="436">
        <v>65458</v>
      </c>
      <c r="AN27" s="437"/>
      <c r="AO27" s="437"/>
      <c r="AP27" s="437"/>
      <c r="AQ27" s="437"/>
      <c r="AR27" s="476"/>
      <c r="AS27" s="436">
        <v>2846</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381956</v>
      </c>
      <c r="BO27" s="555"/>
      <c r="BP27" s="555"/>
      <c r="BQ27" s="555"/>
      <c r="BR27" s="555"/>
      <c r="BS27" s="555"/>
      <c r="BT27" s="555"/>
      <c r="BU27" s="556"/>
      <c r="BV27" s="554">
        <v>381889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2470</v>
      </c>
      <c r="R28" s="437"/>
      <c r="S28" s="437"/>
      <c r="T28" s="437"/>
      <c r="U28" s="437"/>
      <c r="V28" s="476"/>
      <c r="W28" s="531"/>
      <c r="X28" s="519"/>
      <c r="Y28" s="520"/>
      <c r="Z28" s="435" t="s">
        <v>164</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1406127</v>
      </c>
      <c r="BO28" s="349"/>
      <c r="BP28" s="349"/>
      <c r="BQ28" s="349"/>
      <c r="BR28" s="349"/>
      <c r="BS28" s="349"/>
      <c r="BT28" s="349"/>
      <c r="BU28" s="350"/>
      <c r="BV28" s="348">
        <v>1376956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14</v>
      </c>
      <c r="M29" s="437"/>
      <c r="N29" s="437"/>
      <c r="O29" s="437"/>
      <c r="P29" s="476"/>
      <c r="Q29" s="436">
        <v>2300</v>
      </c>
      <c r="R29" s="437"/>
      <c r="S29" s="437"/>
      <c r="T29" s="437"/>
      <c r="U29" s="437"/>
      <c r="V29" s="476"/>
      <c r="W29" s="532"/>
      <c r="X29" s="533"/>
      <c r="Y29" s="534"/>
      <c r="Z29" s="435" t="s">
        <v>168</v>
      </c>
      <c r="AA29" s="415"/>
      <c r="AB29" s="415"/>
      <c r="AC29" s="415"/>
      <c r="AD29" s="415"/>
      <c r="AE29" s="415"/>
      <c r="AF29" s="415"/>
      <c r="AG29" s="416"/>
      <c r="AH29" s="436">
        <v>201</v>
      </c>
      <c r="AI29" s="437"/>
      <c r="AJ29" s="437"/>
      <c r="AK29" s="437"/>
      <c r="AL29" s="476"/>
      <c r="AM29" s="436">
        <v>627404</v>
      </c>
      <c r="AN29" s="437"/>
      <c r="AO29" s="437"/>
      <c r="AP29" s="437"/>
      <c r="AQ29" s="437"/>
      <c r="AR29" s="476"/>
      <c r="AS29" s="436">
        <v>3121</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267587</v>
      </c>
      <c r="BO29" s="386"/>
      <c r="BP29" s="386"/>
      <c r="BQ29" s="386"/>
      <c r="BR29" s="386"/>
      <c r="BS29" s="386"/>
      <c r="BT29" s="386"/>
      <c r="BU29" s="387"/>
      <c r="BV29" s="385">
        <v>286697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93.9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1920712</v>
      </c>
      <c r="BO30" s="555"/>
      <c r="BP30" s="555"/>
      <c r="BQ30" s="555"/>
      <c r="BR30" s="555"/>
      <c r="BS30" s="555"/>
      <c r="BT30" s="555"/>
      <c r="BU30" s="556"/>
      <c r="BV30" s="554">
        <v>1838971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美里町水道事業会計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美里町公共下水道事業特別会計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宮城県市町村職員退職手当組合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南郷ふれあい公社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美里町病院事業会計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美里町農業集落排水事業特別会計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宮城県市町村非常勤消防団員補償報償組合</v>
      </c>
      <c r="BZ35" s="567"/>
      <c r="CA35" s="567"/>
      <c r="CB35" s="567"/>
      <c r="CC35" s="567"/>
      <c r="CD35" s="567"/>
      <c r="CE35" s="567"/>
      <c r="CF35" s="567"/>
      <c r="CG35" s="567"/>
      <c r="CH35" s="567"/>
      <c r="CI35" s="567"/>
      <c r="CJ35" s="567"/>
      <c r="CK35" s="567"/>
      <c r="CL35" s="567"/>
      <c r="CM35" s="567"/>
      <c r="CN35" s="165"/>
      <c r="CO35" s="566">
        <f t="shared" ref="CO35:CO43" si="3">IF(CQ35="","",CO34+1)</f>
        <v>15</v>
      </c>
      <c r="CP35" s="566"/>
      <c r="CQ35" s="567" t="str">
        <f>IF('各会計、関係団体の財政状況及び健全化判断比率'!BS8="","",'各会計、関係団体の財政状況及び健全化判断比率'!BS8)</f>
        <v>とんたろう</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大崎地域広域行政事務組合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宮城県市町村自治振興センター</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宮城県後期高齢者医療広域連合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14458</v>
      </c>
      <c r="J41" s="83">
        <v>13942</v>
      </c>
      <c r="K41" s="83">
        <v>14038</v>
      </c>
      <c r="L41" s="83">
        <v>13677</v>
      </c>
      <c r="M41" s="84">
        <v>13103</v>
      </c>
    </row>
    <row r="42" spans="2:13" ht="27.75" customHeight="1">
      <c r="B42" s="1171"/>
      <c r="C42" s="1172"/>
      <c r="D42" s="85"/>
      <c r="E42" s="1177" t="s">
        <v>26</v>
      </c>
      <c r="F42" s="1177"/>
      <c r="G42" s="1177"/>
      <c r="H42" s="1178"/>
      <c r="I42" s="86">
        <v>255</v>
      </c>
      <c r="J42" s="87">
        <v>203</v>
      </c>
      <c r="K42" s="87">
        <v>151</v>
      </c>
      <c r="L42" s="87">
        <v>101</v>
      </c>
      <c r="M42" s="88">
        <v>51</v>
      </c>
    </row>
    <row r="43" spans="2:13" ht="27.75" customHeight="1">
      <c r="B43" s="1171"/>
      <c r="C43" s="1172"/>
      <c r="D43" s="85"/>
      <c r="E43" s="1177" t="s">
        <v>27</v>
      </c>
      <c r="F43" s="1177"/>
      <c r="G43" s="1177"/>
      <c r="H43" s="1178"/>
      <c r="I43" s="86">
        <v>7431</v>
      </c>
      <c r="J43" s="87">
        <v>7256</v>
      </c>
      <c r="K43" s="87">
        <v>7112</v>
      </c>
      <c r="L43" s="87">
        <v>7053</v>
      </c>
      <c r="M43" s="88">
        <v>7105</v>
      </c>
    </row>
    <row r="44" spans="2:13" ht="27.75" customHeight="1">
      <c r="B44" s="1171"/>
      <c r="C44" s="1172"/>
      <c r="D44" s="85"/>
      <c r="E44" s="1177" t="s">
        <v>28</v>
      </c>
      <c r="F44" s="1177"/>
      <c r="G44" s="1177"/>
      <c r="H44" s="1178"/>
      <c r="I44" s="86">
        <v>254</v>
      </c>
      <c r="J44" s="87">
        <v>263</v>
      </c>
      <c r="K44" s="87">
        <v>231</v>
      </c>
      <c r="L44" s="87">
        <v>197</v>
      </c>
      <c r="M44" s="88">
        <v>144</v>
      </c>
    </row>
    <row r="45" spans="2:13" ht="27.75" customHeight="1">
      <c r="B45" s="1171"/>
      <c r="C45" s="1172"/>
      <c r="D45" s="85"/>
      <c r="E45" s="1177" t="s">
        <v>29</v>
      </c>
      <c r="F45" s="1177"/>
      <c r="G45" s="1177"/>
      <c r="H45" s="1178"/>
      <c r="I45" s="86">
        <v>2693</v>
      </c>
      <c r="J45" s="87">
        <v>2629</v>
      </c>
      <c r="K45" s="87">
        <v>2531</v>
      </c>
      <c r="L45" s="87">
        <v>2548</v>
      </c>
      <c r="M45" s="88">
        <v>2741</v>
      </c>
    </row>
    <row r="46" spans="2:13" ht="27.75" customHeight="1">
      <c r="B46" s="1171"/>
      <c r="C46" s="1172"/>
      <c r="D46" s="85"/>
      <c r="E46" s="1177" t="s">
        <v>30</v>
      </c>
      <c r="F46" s="1177"/>
      <c r="G46" s="1177"/>
      <c r="H46" s="1178"/>
      <c r="I46" s="86">
        <v>2</v>
      </c>
      <c r="J46" s="87">
        <v>0</v>
      </c>
      <c r="K46" s="87" t="s">
        <v>476</v>
      </c>
      <c r="L46" s="87" t="s">
        <v>476</v>
      </c>
      <c r="M46" s="88" t="s">
        <v>476</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2460</v>
      </c>
      <c r="J49" s="87">
        <v>2978</v>
      </c>
      <c r="K49" s="87">
        <v>3186</v>
      </c>
      <c r="L49" s="87">
        <v>3258</v>
      </c>
      <c r="M49" s="88">
        <v>3247</v>
      </c>
    </row>
    <row r="50" spans="2:13" ht="27.75" customHeight="1">
      <c r="B50" s="1171"/>
      <c r="C50" s="1172"/>
      <c r="D50" s="85"/>
      <c r="E50" s="1177" t="s">
        <v>35</v>
      </c>
      <c r="F50" s="1177"/>
      <c r="G50" s="1177"/>
      <c r="H50" s="1178"/>
      <c r="I50" s="86">
        <v>2056</v>
      </c>
      <c r="J50" s="87">
        <v>2105</v>
      </c>
      <c r="K50" s="87">
        <v>2046</v>
      </c>
      <c r="L50" s="87">
        <v>1999</v>
      </c>
      <c r="M50" s="88">
        <v>2162</v>
      </c>
    </row>
    <row r="51" spans="2:13" ht="27.75" customHeight="1">
      <c r="B51" s="1173"/>
      <c r="C51" s="1174"/>
      <c r="D51" s="85"/>
      <c r="E51" s="1177" t="s">
        <v>36</v>
      </c>
      <c r="F51" s="1177"/>
      <c r="G51" s="1177"/>
      <c r="H51" s="1178"/>
      <c r="I51" s="86">
        <v>12719</v>
      </c>
      <c r="J51" s="87">
        <v>13777</v>
      </c>
      <c r="K51" s="87">
        <v>13908</v>
      </c>
      <c r="L51" s="87">
        <v>13791</v>
      </c>
      <c r="M51" s="88">
        <v>13477</v>
      </c>
    </row>
    <row r="52" spans="2:13" ht="27.75" customHeight="1" thickBot="1">
      <c r="B52" s="1181" t="s">
        <v>37</v>
      </c>
      <c r="C52" s="1182"/>
      <c r="D52" s="90"/>
      <c r="E52" s="1183" t="s">
        <v>38</v>
      </c>
      <c r="F52" s="1183"/>
      <c r="G52" s="1183"/>
      <c r="H52" s="1184"/>
      <c r="I52" s="91">
        <v>7860</v>
      </c>
      <c r="J52" s="92">
        <v>5433</v>
      </c>
      <c r="K52" s="92">
        <v>4923</v>
      </c>
      <c r="L52" s="92">
        <v>4528</v>
      </c>
      <c r="M52" s="93">
        <v>4258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59104</v>
      </c>
      <c r="E3" s="116"/>
      <c r="F3" s="117">
        <v>49426</v>
      </c>
      <c r="G3" s="118"/>
      <c r="H3" s="119"/>
    </row>
    <row r="4" spans="1:8">
      <c r="A4" s="120"/>
      <c r="B4" s="121"/>
      <c r="C4" s="122"/>
      <c r="D4" s="123">
        <v>45553</v>
      </c>
      <c r="E4" s="124"/>
      <c r="F4" s="125">
        <v>26568</v>
      </c>
      <c r="G4" s="126"/>
      <c r="H4" s="127"/>
    </row>
    <row r="5" spans="1:8">
      <c r="A5" s="108" t="s">
        <v>508</v>
      </c>
      <c r="B5" s="113"/>
      <c r="C5" s="114"/>
      <c r="D5" s="115">
        <v>27958</v>
      </c>
      <c r="E5" s="116"/>
      <c r="F5" s="117">
        <v>42839</v>
      </c>
      <c r="G5" s="118"/>
      <c r="H5" s="119"/>
    </row>
    <row r="6" spans="1:8">
      <c r="A6" s="120"/>
      <c r="B6" s="121"/>
      <c r="C6" s="122"/>
      <c r="D6" s="123">
        <v>18886</v>
      </c>
      <c r="E6" s="124"/>
      <c r="F6" s="125">
        <v>22027</v>
      </c>
      <c r="G6" s="126"/>
      <c r="H6" s="127"/>
    </row>
    <row r="7" spans="1:8">
      <c r="A7" s="108" t="s">
        <v>509</v>
      </c>
      <c r="B7" s="113"/>
      <c r="C7" s="114"/>
      <c r="D7" s="115">
        <v>67307</v>
      </c>
      <c r="E7" s="116"/>
      <c r="F7" s="117">
        <v>46819</v>
      </c>
      <c r="G7" s="118"/>
      <c r="H7" s="119"/>
    </row>
    <row r="8" spans="1:8">
      <c r="A8" s="120"/>
      <c r="B8" s="121"/>
      <c r="C8" s="122"/>
      <c r="D8" s="123">
        <v>34621</v>
      </c>
      <c r="E8" s="124"/>
      <c r="F8" s="125">
        <v>24121</v>
      </c>
      <c r="G8" s="126"/>
      <c r="H8" s="127"/>
    </row>
    <row r="9" spans="1:8">
      <c r="A9" s="108" t="s">
        <v>510</v>
      </c>
      <c r="B9" s="113"/>
      <c r="C9" s="114"/>
      <c r="D9" s="115">
        <v>58133</v>
      </c>
      <c r="E9" s="116"/>
      <c r="F9" s="117">
        <v>53270</v>
      </c>
      <c r="G9" s="118"/>
      <c r="H9" s="119"/>
    </row>
    <row r="10" spans="1:8">
      <c r="A10" s="120"/>
      <c r="B10" s="121"/>
      <c r="C10" s="122"/>
      <c r="D10" s="123">
        <v>24623</v>
      </c>
      <c r="E10" s="124"/>
      <c r="F10" s="125">
        <v>24316</v>
      </c>
      <c r="G10" s="126"/>
      <c r="H10" s="127"/>
    </row>
    <row r="11" spans="1:8">
      <c r="A11" s="108" t="s">
        <v>511</v>
      </c>
      <c r="B11" s="113"/>
      <c r="C11" s="114"/>
      <c r="D11" s="115">
        <v>31512</v>
      </c>
      <c r="E11" s="116"/>
      <c r="F11" s="117">
        <v>53292</v>
      </c>
      <c r="G11" s="118"/>
      <c r="H11" s="119"/>
    </row>
    <row r="12" spans="1:8">
      <c r="A12" s="120"/>
      <c r="B12" s="121"/>
      <c r="C12" s="128"/>
      <c r="D12" s="123">
        <v>13510</v>
      </c>
      <c r="E12" s="124"/>
      <c r="F12" s="125">
        <v>28900</v>
      </c>
      <c r="G12" s="126"/>
      <c r="H12" s="127"/>
    </row>
    <row r="13" spans="1:8">
      <c r="A13" s="108"/>
      <c r="B13" s="113"/>
      <c r="C13" s="129"/>
      <c r="D13" s="130">
        <v>48803</v>
      </c>
      <c r="E13" s="131"/>
      <c r="F13" s="132">
        <v>49129</v>
      </c>
      <c r="G13" s="133"/>
      <c r="H13" s="119"/>
    </row>
    <row r="14" spans="1:8">
      <c r="A14" s="120"/>
      <c r="B14" s="121"/>
      <c r="C14" s="122"/>
      <c r="D14" s="123">
        <v>27439</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4.07</v>
      </c>
      <c r="C19" s="134">
        <f>ROUND(VALUE(SUBSTITUTE(実質収支比率等に係る経年分析!G$48,"▲","-")),2)</f>
        <v>3.1</v>
      </c>
      <c r="D19" s="134">
        <f>ROUND(VALUE(SUBSTITUTE(実質収支比率等に係る経年分析!H$48,"▲","-")),2)</f>
        <v>2.6</v>
      </c>
      <c r="E19" s="134">
        <f>ROUND(VALUE(SUBSTITUTE(実質収支比率等に係る経年分析!I$48,"▲","-")),2)</f>
        <v>3.18</v>
      </c>
      <c r="F19" s="134">
        <f>ROUND(VALUE(SUBSTITUTE(実質収支比率等に係る経年分析!J$48,"▲","-")),2)</f>
        <v>1.7</v>
      </c>
    </row>
    <row r="20" spans="1:11">
      <c r="A20" s="134" t="s">
        <v>43</v>
      </c>
      <c r="B20" s="134">
        <f>ROUND(VALUE(SUBSTITUTE(実質収支比率等に係る経年分析!F$47,"▲","-")),2)</f>
        <v>10.31</v>
      </c>
      <c r="C20" s="134">
        <f>ROUND(VALUE(SUBSTITUTE(実質収支比率等に係る経年分析!G$47,"▲","-")),2)</f>
        <v>16.86</v>
      </c>
      <c r="D20" s="134">
        <f>ROUND(VALUE(SUBSTITUTE(実質収支比率等に係る経年分析!H$47,"▲","-")),2)</f>
        <v>18.809999999999999</v>
      </c>
      <c r="E20" s="134">
        <f>ROUND(VALUE(SUBSTITUTE(実質収支比率等に係る経年分析!I$47,"▲","-")),2)</f>
        <v>19.07</v>
      </c>
      <c r="F20" s="134">
        <f>ROUND(VALUE(SUBSTITUTE(実質収支比率等に係る経年分析!J$47,"▲","-")),2)</f>
        <v>19.63</v>
      </c>
    </row>
    <row r="21" spans="1:11">
      <c r="A21" s="134" t="s">
        <v>44</v>
      </c>
      <c r="B21" s="134">
        <f>IF(ISNUMBER(VALUE(SUBSTITUTE(実質収支比率等に係る経年分析!F$49,"▲","-"))),ROUND(VALUE(SUBSTITUTE(実質収支比率等に係る経年分析!F$49,"▲","-")),2),NA())</f>
        <v>2.0699999999999998</v>
      </c>
      <c r="C21" s="134">
        <f>IF(ISNUMBER(VALUE(SUBSTITUTE(実質収支比率等に係る経年分析!G$49,"▲","-"))),ROUND(VALUE(SUBSTITUTE(実質収支比率等に係る経年分析!G$49,"▲","-")),2),NA())</f>
        <v>2.83</v>
      </c>
      <c r="D21" s="134">
        <f>IF(ISNUMBER(VALUE(SUBSTITUTE(実質収支比率等に係る経年分析!H$49,"▲","-"))),ROUND(VALUE(SUBSTITUTE(実質収支比率等に係る経年分析!H$49,"▲","-")),2),NA())</f>
        <v>-0.59</v>
      </c>
      <c r="E21" s="134">
        <f>IF(ISNUMBER(VALUE(SUBSTITUTE(実質収支比率等に係る経年分析!I$49,"▲","-"))),ROUND(VALUE(SUBSTITUTE(実質収支比率等に係る経年分析!I$49,"▲","-")),2),NA())</f>
        <v>0.13</v>
      </c>
      <c r="F21" s="134">
        <f>IF(ISNUMBER(VALUE(SUBSTITUTE(実質収支比率等に係る経年分析!J$49,"▲","-"))),ROUND(VALUE(SUBSTITUTE(実質収支比率等に係る経年分析!J$49,"▲","-")),2),NA())</f>
        <v>-2.77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0.92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美里町農業集落排水事業特別会計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美里町公共下水道事業特別会計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2.2200000000000002</v>
      </c>
    </row>
    <row r="35" spans="1:16">
      <c r="A35" s="135" t="str">
        <f>IF(連結実質赤字比率に係る赤字・黒字の構成分析!C$35="",NA(),連結実質赤字比率に係る赤字・黒字の構成分析!C$35)</f>
        <v>美里町病院事業会計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4.2699999999999996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4.5599999999999996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4.8499999999999996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4.8499999999999996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4.58</v>
      </c>
    </row>
    <row r="36" spans="1:16">
      <c r="A36" s="135" t="str">
        <f>IF(連結実質赤字比率に係る赤字・黒字の構成分析!C$34="",NA(),連結実質赤字比率に係る赤字・黒字の構成分析!C$34)</f>
        <v>美里町水道事業会計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8.7100000000000009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1118</v>
      </c>
      <c r="E42" s="136"/>
      <c r="F42" s="136"/>
      <c r="G42" s="136">
        <f>'実質公債費比率（分子）の構造'!L$52</f>
        <v>1262</v>
      </c>
      <c r="H42" s="136"/>
      <c r="I42" s="136"/>
      <c r="J42" s="136">
        <f>'実質公債費比率（分子）の構造'!M$52</f>
        <v>1309</v>
      </c>
      <c r="K42" s="136"/>
      <c r="L42" s="136"/>
      <c r="M42" s="136">
        <f>'実質公債費比率（分子）の構造'!N$52</f>
        <v>1354</v>
      </c>
      <c r="N42" s="136"/>
      <c r="O42" s="136"/>
      <c r="P42" s="136">
        <f>'実質公債費比率（分子）の構造'!O$52</f>
        <v>1347</v>
      </c>
    </row>
    <row r="43" spans="1:16">
      <c r="A43" s="136" t="s">
        <v>52</v>
      </c>
      <c r="B43" s="136">
        <f>'実質公債費比率（分子）の構造'!K$51</f>
        <v>2</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180</v>
      </c>
      <c r="C44" s="136"/>
      <c r="D44" s="136"/>
      <c r="E44" s="136">
        <f>'実質公債費比率（分子）の構造'!L$50</f>
        <v>58</v>
      </c>
      <c r="F44" s="136"/>
      <c r="G44" s="136"/>
      <c r="H44" s="136">
        <f>'実質公債費比率（分子）の構造'!M$50</f>
        <v>53</v>
      </c>
      <c r="I44" s="136"/>
      <c r="J44" s="136"/>
      <c r="K44" s="136">
        <f>'実質公債費比率（分子）の構造'!N$50</f>
        <v>54</v>
      </c>
      <c r="L44" s="136"/>
      <c r="M44" s="136"/>
      <c r="N44" s="136">
        <f>'実質公債費比率（分子）の構造'!O$50</f>
        <v>53</v>
      </c>
      <c r="O44" s="136"/>
      <c r="P44" s="136"/>
    </row>
    <row r="45" spans="1:16">
      <c r="A45" s="136" t="s">
        <v>54</v>
      </c>
      <c r="B45" s="136">
        <f>'実質公債費比率（分子）の構造'!K$49</f>
        <v>70</v>
      </c>
      <c r="C45" s="136"/>
      <c r="D45" s="136"/>
      <c r="E45" s="136">
        <f>'実質公債費比率（分子）の構造'!L$49</f>
        <v>61</v>
      </c>
      <c r="F45" s="136"/>
      <c r="G45" s="136"/>
      <c r="H45" s="136">
        <f>'実質公債費比率（分子）の構造'!M$49</f>
        <v>29</v>
      </c>
      <c r="I45" s="136"/>
      <c r="J45" s="136"/>
      <c r="K45" s="136">
        <f>'実質公債費比率（分子）の構造'!N$49</f>
        <v>13</v>
      </c>
      <c r="L45" s="136"/>
      <c r="M45" s="136"/>
      <c r="N45" s="136">
        <f>'実質公債費比率（分子）の構造'!O$49</f>
        <v>16</v>
      </c>
      <c r="O45" s="136"/>
      <c r="P45" s="136"/>
    </row>
    <row r="46" spans="1:16">
      <c r="A46" s="136" t="s">
        <v>55</v>
      </c>
      <c r="B46" s="136">
        <f>'実質公債費比率（分子）の構造'!K$48</f>
        <v>494</v>
      </c>
      <c r="C46" s="136"/>
      <c r="D46" s="136"/>
      <c r="E46" s="136">
        <f>'実質公債費比率（分子）の構造'!L$48</f>
        <v>466</v>
      </c>
      <c r="F46" s="136"/>
      <c r="G46" s="136"/>
      <c r="H46" s="136">
        <f>'実質公債費比率（分子）の構造'!M$48</f>
        <v>516</v>
      </c>
      <c r="I46" s="136"/>
      <c r="J46" s="136"/>
      <c r="K46" s="136">
        <f>'実質公債費比率（分子）の構造'!N$48</f>
        <v>480</v>
      </c>
      <c r="L46" s="136"/>
      <c r="M46" s="136"/>
      <c r="N46" s="136">
        <f>'実質公債費比率（分子）の構造'!O$48</f>
        <v>445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1285</v>
      </c>
      <c r="C49" s="136"/>
      <c r="D49" s="136"/>
      <c r="E49" s="136">
        <f>'実質公債費比率（分子）の構造'!L$45</f>
        <v>1603</v>
      </c>
      <c r="F49" s="136"/>
      <c r="G49" s="136"/>
      <c r="H49" s="136">
        <f>'実質公債費比率（分子）の構造'!M$45</f>
        <v>1583</v>
      </c>
      <c r="I49" s="136"/>
      <c r="J49" s="136"/>
      <c r="K49" s="136">
        <f>'実質公債費比率（分子）の構造'!N$45</f>
        <v>1590</v>
      </c>
      <c r="L49" s="136"/>
      <c r="M49" s="136"/>
      <c r="N49" s="136">
        <f>'実質公債費比率（分子）の構造'!O$45</f>
        <v>1478</v>
      </c>
      <c r="O49" s="136"/>
      <c r="P49" s="136"/>
    </row>
    <row r="50" spans="1:16">
      <c r="A50" s="136" t="s">
        <v>59</v>
      </c>
      <c r="B50" s="136" t="e">
        <f>NA()</f>
        <v>#N/A</v>
      </c>
      <c r="C50" s="136">
        <f>IF(ISNUMBER('実質公債費比率（分子）の構造'!K$53),'実質公債費比率（分子）の構造'!K$53,NA())</f>
        <v>913</v>
      </c>
      <c r="D50" s="136" t="e">
        <f>NA()</f>
        <v>#N/A</v>
      </c>
      <c r="E50" s="136" t="e">
        <f>NA()</f>
        <v>#N/A</v>
      </c>
      <c r="F50" s="136">
        <f>IF(ISNUMBER('実質公債費比率（分子）の構造'!L$53),'実質公債費比率（分子）の構造'!L$53,NA())</f>
        <v>926</v>
      </c>
      <c r="G50" s="136" t="e">
        <f>NA()</f>
        <v>#N/A</v>
      </c>
      <c r="H50" s="136" t="e">
        <f>NA()</f>
        <v>#N/A</v>
      </c>
      <c r="I50" s="136">
        <f>IF(ISNUMBER('実質公債費比率（分子）の構造'!M$53),'実質公債費比率（分子）の構造'!M$53,NA())</f>
        <v>872</v>
      </c>
      <c r="J50" s="136" t="e">
        <f>NA()</f>
        <v>#N/A</v>
      </c>
      <c r="K50" s="136" t="e">
        <f>NA()</f>
        <v>#N/A</v>
      </c>
      <c r="L50" s="136">
        <f>IF(ISNUMBER('実質公債費比率（分子）の構造'!N$53),'実質公債費比率（分子）の構造'!N$53,NA())</f>
        <v>783</v>
      </c>
      <c r="M50" s="136" t="e">
        <f>NA()</f>
        <v>#N/A</v>
      </c>
      <c r="N50" s="136" t="e">
        <f>NA()</f>
        <v>#N/A</v>
      </c>
      <c r="O50" s="136">
        <f>IF(ISNUMBER('実質公債費比率（分子）の構造'!O$53),'実質公債費比率（分子）の構造'!O$53,NA())</f>
        <v>645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12719</v>
      </c>
      <c r="E56" s="135"/>
      <c r="F56" s="135"/>
      <c r="G56" s="135">
        <f>'将来負担比率（分子）の構造'!J$51</f>
        <v>13777</v>
      </c>
      <c r="H56" s="135"/>
      <c r="I56" s="135"/>
      <c r="J56" s="135">
        <f>'将来負担比率（分子）の構造'!K$51</f>
        <v>13908</v>
      </c>
      <c r="K56" s="135"/>
      <c r="L56" s="135"/>
      <c r="M56" s="135">
        <f>'将来負担比率（分子）の構造'!L$51</f>
        <v>13791</v>
      </c>
      <c r="N56" s="135"/>
      <c r="O56" s="135"/>
      <c r="P56" s="135">
        <f>'将来負担比率（分子）の構造'!M$51</f>
        <v>13477</v>
      </c>
    </row>
    <row r="57" spans="1:16">
      <c r="A57" s="135" t="s">
        <v>35</v>
      </c>
      <c r="B57" s="135"/>
      <c r="C57" s="135"/>
      <c r="D57" s="135">
        <f>'将来負担比率（分子）の構造'!I$50</f>
        <v>2056</v>
      </c>
      <c r="E57" s="135"/>
      <c r="F57" s="135"/>
      <c r="G57" s="135">
        <f>'将来負担比率（分子）の構造'!J$50</f>
        <v>2105</v>
      </c>
      <c r="H57" s="135"/>
      <c r="I57" s="135"/>
      <c r="J57" s="135">
        <f>'将来負担比率（分子）の構造'!K$50</f>
        <v>2046</v>
      </c>
      <c r="K57" s="135"/>
      <c r="L57" s="135"/>
      <c r="M57" s="135">
        <f>'将来負担比率（分子）の構造'!L$50</f>
        <v>1999</v>
      </c>
      <c r="N57" s="135"/>
      <c r="O57" s="135"/>
      <c r="P57" s="135">
        <f>'将来負担比率（分子）の構造'!M$50</f>
        <v>2162</v>
      </c>
    </row>
    <row r="58" spans="1:16">
      <c r="A58" s="135" t="s">
        <v>34</v>
      </c>
      <c r="B58" s="135"/>
      <c r="C58" s="135"/>
      <c r="D58" s="135">
        <f>'将来負担比率（分子）の構造'!I$49</f>
        <v>2460</v>
      </c>
      <c r="E58" s="135"/>
      <c r="F58" s="135"/>
      <c r="G58" s="135">
        <f>'将来負担比率（分子）の構造'!J$49</f>
        <v>2978</v>
      </c>
      <c r="H58" s="135"/>
      <c r="I58" s="135"/>
      <c r="J58" s="135">
        <f>'将来負担比率（分子）の構造'!K$49</f>
        <v>3186</v>
      </c>
      <c r="K58" s="135"/>
      <c r="L58" s="135"/>
      <c r="M58" s="135">
        <f>'将来負担比率（分子）の構造'!L$49</f>
        <v>3258</v>
      </c>
      <c r="N58" s="135"/>
      <c r="O58" s="135"/>
      <c r="P58" s="135">
        <f>'将来負担比率（分子）の構造'!M$49</f>
        <v>3247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2693</v>
      </c>
      <c r="C62" s="135"/>
      <c r="D62" s="135"/>
      <c r="E62" s="135">
        <f>'将来負担比率（分子）の構造'!J$45</f>
        <v>2629</v>
      </c>
      <c r="F62" s="135"/>
      <c r="G62" s="135"/>
      <c r="H62" s="135">
        <f>'将来負担比率（分子）の構造'!K$45</f>
        <v>2531</v>
      </c>
      <c r="I62" s="135"/>
      <c r="J62" s="135"/>
      <c r="K62" s="135">
        <f>'将来負担比率（分子）の構造'!L$45</f>
        <v>2548</v>
      </c>
      <c r="L62" s="135"/>
      <c r="M62" s="135"/>
      <c r="N62" s="135">
        <f>'将来負担比率（分子）の構造'!M$45</f>
        <v>2741</v>
      </c>
      <c r="O62" s="135"/>
      <c r="P62" s="135"/>
    </row>
    <row r="63" spans="1:16">
      <c r="A63" s="135" t="s">
        <v>28</v>
      </c>
      <c r="B63" s="135">
        <f>'将来負担比率（分子）の構造'!I$44</f>
        <v>254</v>
      </c>
      <c r="C63" s="135"/>
      <c r="D63" s="135"/>
      <c r="E63" s="135">
        <f>'将来負担比率（分子）の構造'!J$44</f>
        <v>263</v>
      </c>
      <c r="F63" s="135"/>
      <c r="G63" s="135"/>
      <c r="H63" s="135">
        <f>'将来負担比率（分子）の構造'!K$44</f>
        <v>231</v>
      </c>
      <c r="I63" s="135"/>
      <c r="J63" s="135"/>
      <c r="K63" s="135">
        <f>'将来負担比率（分子）の構造'!L$44</f>
        <v>197</v>
      </c>
      <c r="L63" s="135"/>
      <c r="M63" s="135"/>
      <c r="N63" s="135">
        <f>'将来負担比率（分子）の構造'!M$44</f>
        <v>144</v>
      </c>
      <c r="O63" s="135"/>
      <c r="P63" s="135"/>
    </row>
    <row r="64" spans="1:16">
      <c r="A64" s="135" t="s">
        <v>27</v>
      </c>
      <c r="B64" s="135">
        <f>'将来負担比率（分子）の構造'!I$43</f>
        <v>7431</v>
      </c>
      <c r="C64" s="135"/>
      <c r="D64" s="135"/>
      <c r="E64" s="135">
        <f>'将来負担比率（分子）の構造'!J$43</f>
        <v>7256</v>
      </c>
      <c r="F64" s="135"/>
      <c r="G64" s="135"/>
      <c r="H64" s="135">
        <f>'将来負担比率（分子）の構造'!K$43</f>
        <v>7112</v>
      </c>
      <c r="I64" s="135"/>
      <c r="J64" s="135"/>
      <c r="K64" s="135">
        <f>'将来負担比率（分子）の構造'!L$43</f>
        <v>7053</v>
      </c>
      <c r="L64" s="135"/>
      <c r="M64" s="135"/>
      <c r="N64" s="135">
        <f>'将来負担比率（分子）の構造'!M$43</f>
        <v>7105</v>
      </c>
      <c r="O64" s="135"/>
      <c r="P64" s="135"/>
    </row>
    <row r="65" spans="1:16">
      <c r="A65" s="135" t="s">
        <v>26</v>
      </c>
      <c r="B65" s="135">
        <f>'将来負担比率（分子）の構造'!I$42</f>
        <v>255</v>
      </c>
      <c r="C65" s="135"/>
      <c r="D65" s="135"/>
      <c r="E65" s="135">
        <f>'将来負担比率（分子）の構造'!J$42</f>
        <v>203</v>
      </c>
      <c r="F65" s="135"/>
      <c r="G65" s="135"/>
      <c r="H65" s="135">
        <f>'将来負担比率（分子）の構造'!K$42</f>
        <v>151</v>
      </c>
      <c r="I65" s="135"/>
      <c r="J65" s="135"/>
      <c r="K65" s="135">
        <f>'将来負担比率（分子）の構造'!L$42</f>
        <v>101</v>
      </c>
      <c r="L65" s="135"/>
      <c r="M65" s="135"/>
      <c r="N65" s="135">
        <f>'将来負担比率（分子）の構造'!M$42</f>
        <v>51</v>
      </c>
      <c r="O65" s="135"/>
      <c r="P65" s="135"/>
    </row>
    <row r="66" spans="1:16">
      <c r="A66" s="135" t="s">
        <v>25</v>
      </c>
      <c r="B66" s="135">
        <f>'将来負担比率（分子）の構造'!I$41</f>
        <v>14458</v>
      </c>
      <c r="C66" s="135"/>
      <c r="D66" s="135"/>
      <c r="E66" s="135">
        <f>'将来負担比率（分子）の構造'!J$41</f>
        <v>13942</v>
      </c>
      <c r="F66" s="135"/>
      <c r="G66" s="135"/>
      <c r="H66" s="135">
        <f>'将来負担比率（分子）の構造'!K$41</f>
        <v>14038</v>
      </c>
      <c r="I66" s="135"/>
      <c r="J66" s="135"/>
      <c r="K66" s="135">
        <f>'将来負担比率（分子）の構造'!L$41</f>
        <v>13677</v>
      </c>
      <c r="L66" s="135"/>
      <c r="M66" s="135"/>
      <c r="N66" s="135">
        <f>'将来負担比率（分子）の構造'!M$41</f>
        <v>13103</v>
      </c>
      <c r="O66" s="135"/>
      <c r="P66" s="135"/>
    </row>
    <row r="67" spans="1:16">
      <c r="A67" s="135" t="s">
        <v>63</v>
      </c>
      <c r="B67" s="135" t="e">
        <f>NA()</f>
        <v>#N/A</v>
      </c>
      <c r="C67" s="135">
        <f>IF(ISNUMBER('将来負担比率（分子）の構造'!I$52), IF('将来負担比率（分子）の構造'!I$52 &lt; 0, 0, '将来負担比率（分子）の構造'!I$52), NA())</f>
        <v>7860</v>
      </c>
      <c r="D67" s="135" t="e">
        <f>NA()</f>
        <v>#N/A</v>
      </c>
      <c r="E67" s="135" t="e">
        <f>NA()</f>
        <v>#N/A</v>
      </c>
      <c r="F67" s="135">
        <f>IF(ISNUMBER('将来負担比率（分子）の構造'!J$52), IF('将来負担比率（分子）の構造'!J$52 &lt; 0, 0, '将来負担比率（分子）の構造'!J$52), NA())</f>
        <v>5433</v>
      </c>
      <c r="G67" s="135" t="e">
        <f>NA()</f>
        <v>#N/A</v>
      </c>
      <c r="H67" s="135" t="e">
        <f>NA()</f>
        <v>#N/A</v>
      </c>
      <c r="I67" s="135">
        <f>IF(ISNUMBER('将来負担比率（分子）の構造'!K$52), IF('将来負担比率（分子）の構造'!K$52 &lt; 0, 0, '将来負担比率（分子）の構造'!K$52), NA())</f>
        <v>4923</v>
      </c>
      <c r="J67" s="135" t="e">
        <f>NA()</f>
        <v>#N/A</v>
      </c>
      <c r="K67" s="135" t="e">
        <f>NA()</f>
        <v>#N/A</v>
      </c>
      <c r="L67" s="135">
        <f>IF(ISNUMBER('将来負担比率（分子）の構造'!L$52), IF('将来負担比率（分子）の構造'!L$52 &lt; 0, 0, '将来負担比率（分子）の構造'!L$52), NA())</f>
        <v>4528</v>
      </c>
      <c r="M67" s="135" t="e">
        <f>NA()</f>
        <v>#N/A</v>
      </c>
      <c r="N67" s="135" t="e">
        <f>NA()</f>
        <v>#N/A</v>
      </c>
      <c r="O67" s="135">
        <f>IF(ISNUMBER('将来負担比率（分子）の構造'!M$52), IF('将来負担比率（分子）の構造'!M$52 &lt; 0, 0, '将来負担比率（分子）の構造'!M$52), NA())</f>
        <v>4258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2564924</v>
      </c>
      <c r="S5" s="583"/>
      <c r="T5" s="583"/>
      <c r="U5" s="583"/>
      <c r="V5" s="583"/>
      <c r="W5" s="583"/>
      <c r="X5" s="583"/>
      <c r="Y5" s="584"/>
      <c r="Z5" s="585">
        <v>24.6</v>
      </c>
      <c r="AA5" s="585"/>
      <c r="AB5" s="585"/>
      <c r="AC5" s="585"/>
      <c r="AD5" s="586">
        <v>2467546</v>
      </c>
      <c r="AE5" s="586"/>
      <c r="AF5" s="586"/>
      <c r="AG5" s="586"/>
      <c r="AH5" s="586"/>
      <c r="AI5" s="586"/>
      <c r="AJ5" s="586"/>
      <c r="AK5" s="586"/>
      <c r="AL5" s="587">
        <v>36.9</v>
      </c>
      <c r="AM5" s="588"/>
      <c r="AN5" s="588"/>
      <c r="AO5" s="589"/>
      <c r="AP5" s="579" t="s">
        <v>206</v>
      </c>
      <c r="AQ5" s="580"/>
      <c r="AR5" s="580"/>
      <c r="AS5" s="580"/>
      <c r="AT5" s="580"/>
      <c r="AU5" s="580"/>
      <c r="AV5" s="580"/>
      <c r="AW5" s="580"/>
      <c r="AX5" s="580"/>
      <c r="AY5" s="580"/>
      <c r="AZ5" s="580"/>
      <c r="BA5" s="580"/>
      <c r="BB5" s="580"/>
      <c r="BC5" s="580"/>
      <c r="BD5" s="580"/>
      <c r="BE5" s="580"/>
      <c r="BF5" s="581"/>
      <c r="BG5" s="593">
        <v>2467546</v>
      </c>
      <c r="BH5" s="594"/>
      <c r="BI5" s="594"/>
      <c r="BJ5" s="594"/>
      <c r="BK5" s="594"/>
      <c r="BL5" s="594"/>
      <c r="BM5" s="594"/>
      <c r="BN5" s="595"/>
      <c r="BO5" s="596">
        <v>96.2</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131548</v>
      </c>
      <c r="S6" s="594"/>
      <c r="T6" s="594"/>
      <c r="U6" s="594"/>
      <c r="V6" s="594"/>
      <c r="W6" s="594"/>
      <c r="X6" s="594"/>
      <c r="Y6" s="595"/>
      <c r="Z6" s="596">
        <v>1.3</v>
      </c>
      <c r="AA6" s="596"/>
      <c r="AB6" s="596"/>
      <c r="AC6" s="596"/>
      <c r="AD6" s="597">
        <v>131548</v>
      </c>
      <c r="AE6" s="597"/>
      <c r="AF6" s="597"/>
      <c r="AG6" s="597"/>
      <c r="AH6" s="597"/>
      <c r="AI6" s="597"/>
      <c r="AJ6" s="597"/>
      <c r="AK6" s="597"/>
      <c r="AL6" s="598">
        <v>2</v>
      </c>
      <c r="AM6" s="599"/>
      <c r="AN6" s="599"/>
      <c r="AO6" s="600"/>
      <c r="AP6" s="590" t="s">
        <v>212</v>
      </c>
      <c r="AQ6" s="591"/>
      <c r="AR6" s="591"/>
      <c r="AS6" s="591"/>
      <c r="AT6" s="591"/>
      <c r="AU6" s="591"/>
      <c r="AV6" s="591"/>
      <c r="AW6" s="591"/>
      <c r="AX6" s="591"/>
      <c r="AY6" s="591"/>
      <c r="AZ6" s="591"/>
      <c r="BA6" s="591"/>
      <c r="BB6" s="591"/>
      <c r="BC6" s="591"/>
      <c r="BD6" s="591"/>
      <c r="BE6" s="591"/>
      <c r="BF6" s="592"/>
      <c r="BG6" s="593">
        <v>2467546</v>
      </c>
      <c r="BH6" s="594"/>
      <c r="BI6" s="594"/>
      <c r="BJ6" s="594"/>
      <c r="BK6" s="594"/>
      <c r="BL6" s="594"/>
      <c r="BM6" s="594"/>
      <c r="BN6" s="595"/>
      <c r="BO6" s="596">
        <v>96.2</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115845</v>
      </c>
      <c r="CS6" s="594"/>
      <c r="CT6" s="594"/>
      <c r="CU6" s="594"/>
      <c r="CV6" s="594"/>
      <c r="CW6" s="594"/>
      <c r="CX6" s="594"/>
      <c r="CY6" s="595"/>
      <c r="CZ6" s="596">
        <v>1.1000000000000001</v>
      </c>
      <c r="DA6" s="596"/>
      <c r="DB6" s="596"/>
      <c r="DC6" s="596"/>
      <c r="DD6" s="602" t="s">
        <v>207</v>
      </c>
      <c r="DE6" s="594"/>
      <c r="DF6" s="594"/>
      <c r="DG6" s="594"/>
      <c r="DH6" s="594"/>
      <c r="DI6" s="594"/>
      <c r="DJ6" s="594"/>
      <c r="DK6" s="594"/>
      <c r="DL6" s="594"/>
      <c r="DM6" s="594"/>
      <c r="DN6" s="594"/>
      <c r="DO6" s="594"/>
      <c r="DP6" s="595"/>
      <c r="DQ6" s="602">
        <v>115845</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4245</v>
      </c>
      <c r="S7" s="594"/>
      <c r="T7" s="594"/>
      <c r="U7" s="594"/>
      <c r="V7" s="594"/>
      <c r="W7" s="594"/>
      <c r="X7" s="594"/>
      <c r="Y7" s="595"/>
      <c r="Z7" s="596">
        <v>0</v>
      </c>
      <c r="AA7" s="596"/>
      <c r="AB7" s="596"/>
      <c r="AC7" s="596"/>
      <c r="AD7" s="597">
        <v>4245</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1060290</v>
      </c>
      <c r="BH7" s="594"/>
      <c r="BI7" s="594"/>
      <c r="BJ7" s="594"/>
      <c r="BK7" s="594"/>
      <c r="BL7" s="594"/>
      <c r="BM7" s="594"/>
      <c r="BN7" s="595"/>
      <c r="BO7" s="596">
        <v>41.3</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1674019</v>
      </c>
      <c r="CS7" s="594"/>
      <c r="CT7" s="594"/>
      <c r="CU7" s="594"/>
      <c r="CV7" s="594"/>
      <c r="CW7" s="594"/>
      <c r="CX7" s="594"/>
      <c r="CY7" s="595"/>
      <c r="CZ7" s="596">
        <v>16.399999999999999</v>
      </c>
      <c r="DA7" s="596"/>
      <c r="DB7" s="596"/>
      <c r="DC7" s="596"/>
      <c r="DD7" s="602">
        <v>129968</v>
      </c>
      <c r="DE7" s="594"/>
      <c r="DF7" s="594"/>
      <c r="DG7" s="594"/>
      <c r="DH7" s="594"/>
      <c r="DI7" s="594"/>
      <c r="DJ7" s="594"/>
      <c r="DK7" s="594"/>
      <c r="DL7" s="594"/>
      <c r="DM7" s="594"/>
      <c r="DN7" s="594"/>
      <c r="DO7" s="594"/>
      <c r="DP7" s="595"/>
      <c r="DQ7" s="602">
        <v>1257577</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10826</v>
      </c>
      <c r="S8" s="594"/>
      <c r="T8" s="594"/>
      <c r="U8" s="594"/>
      <c r="V8" s="594"/>
      <c r="W8" s="594"/>
      <c r="X8" s="594"/>
      <c r="Y8" s="595"/>
      <c r="Z8" s="596">
        <v>0.1</v>
      </c>
      <c r="AA8" s="596"/>
      <c r="AB8" s="596"/>
      <c r="AC8" s="596"/>
      <c r="AD8" s="597">
        <v>10826</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41390</v>
      </c>
      <c r="BH8" s="594"/>
      <c r="BI8" s="594"/>
      <c r="BJ8" s="594"/>
      <c r="BK8" s="594"/>
      <c r="BL8" s="594"/>
      <c r="BM8" s="594"/>
      <c r="BN8" s="595"/>
      <c r="BO8" s="596">
        <v>1.6</v>
      </c>
      <c r="BP8" s="596"/>
      <c r="BQ8" s="596"/>
      <c r="BR8" s="596"/>
      <c r="BS8" s="602" t="s">
        <v>111</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2712063</v>
      </c>
      <c r="CS8" s="594"/>
      <c r="CT8" s="594"/>
      <c r="CU8" s="594"/>
      <c r="CV8" s="594"/>
      <c r="CW8" s="594"/>
      <c r="CX8" s="594"/>
      <c r="CY8" s="595"/>
      <c r="CZ8" s="596">
        <v>26.6</v>
      </c>
      <c r="DA8" s="596"/>
      <c r="DB8" s="596"/>
      <c r="DC8" s="596"/>
      <c r="DD8" s="602">
        <v>57548</v>
      </c>
      <c r="DE8" s="594"/>
      <c r="DF8" s="594"/>
      <c r="DG8" s="594"/>
      <c r="DH8" s="594"/>
      <c r="DI8" s="594"/>
      <c r="DJ8" s="594"/>
      <c r="DK8" s="594"/>
      <c r="DL8" s="594"/>
      <c r="DM8" s="594"/>
      <c r="DN8" s="594"/>
      <c r="DO8" s="594"/>
      <c r="DP8" s="595"/>
      <c r="DQ8" s="602">
        <v>1658987</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6044</v>
      </c>
      <c r="S9" s="594"/>
      <c r="T9" s="594"/>
      <c r="U9" s="594"/>
      <c r="V9" s="594"/>
      <c r="W9" s="594"/>
      <c r="X9" s="594"/>
      <c r="Y9" s="595"/>
      <c r="Z9" s="596">
        <v>0.1</v>
      </c>
      <c r="AA9" s="596"/>
      <c r="AB9" s="596"/>
      <c r="AC9" s="596"/>
      <c r="AD9" s="597">
        <v>6044</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860764</v>
      </c>
      <c r="BH9" s="594"/>
      <c r="BI9" s="594"/>
      <c r="BJ9" s="594"/>
      <c r="BK9" s="594"/>
      <c r="BL9" s="594"/>
      <c r="BM9" s="594"/>
      <c r="BN9" s="595"/>
      <c r="BO9" s="596">
        <v>33.6</v>
      </c>
      <c r="BP9" s="596"/>
      <c r="BQ9" s="596"/>
      <c r="BR9" s="596"/>
      <c r="BS9" s="602" t="s">
        <v>111</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907659</v>
      </c>
      <c r="CS9" s="594"/>
      <c r="CT9" s="594"/>
      <c r="CU9" s="594"/>
      <c r="CV9" s="594"/>
      <c r="CW9" s="594"/>
      <c r="CX9" s="594"/>
      <c r="CY9" s="595"/>
      <c r="CZ9" s="596">
        <v>8.9</v>
      </c>
      <c r="DA9" s="596"/>
      <c r="DB9" s="596"/>
      <c r="DC9" s="596"/>
      <c r="DD9" s="602">
        <v>13366</v>
      </c>
      <c r="DE9" s="594"/>
      <c r="DF9" s="594"/>
      <c r="DG9" s="594"/>
      <c r="DH9" s="594"/>
      <c r="DI9" s="594"/>
      <c r="DJ9" s="594"/>
      <c r="DK9" s="594"/>
      <c r="DL9" s="594"/>
      <c r="DM9" s="594"/>
      <c r="DN9" s="594"/>
      <c r="DO9" s="594"/>
      <c r="DP9" s="595"/>
      <c r="DQ9" s="602">
        <v>883023</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267769</v>
      </c>
      <c r="S10" s="594"/>
      <c r="T10" s="594"/>
      <c r="U10" s="594"/>
      <c r="V10" s="594"/>
      <c r="W10" s="594"/>
      <c r="X10" s="594"/>
      <c r="Y10" s="595"/>
      <c r="Z10" s="596">
        <v>2.6</v>
      </c>
      <c r="AA10" s="596"/>
      <c r="AB10" s="596"/>
      <c r="AC10" s="596"/>
      <c r="AD10" s="597">
        <v>267769</v>
      </c>
      <c r="AE10" s="597"/>
      <c r="AF10" s="597"/>
      <c r="AG10" s="597"/>
      <c r="AH10" s="597"/>
      <c r="AI10" s="597"/>
      <c r="AJ10" s="597"/>
      <c r="AK10" s="597"/>
      <c r="AL10" s="598">
        <v>4</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53157</v>
      </c>
      <c r="BH10" s="594"/>
      <c r="BI10" s="594"/>
      <c r="BJ10" s="594"/>
      <c r="BK10" s="594"/>
      <c r="BL10" s="594"/>
      <c r="BM10" s="594"/>
      <c r="BN10" s="595"/>
      <c r="BO10" s="596">
        <v>2.1</v>
      </c>
      <c r="BP10" s="596"/>
      <c r="BQ10" s="596"/>
      <c r="BR10" s="596"/>
      <c r="BS10" s="602" t="s">
        <v>111</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172559</v>
      </c>
      <c r="CS10" s="594"/>
      <c r="CT10" s="594"/>
      <c r="CU10" s="594"/>
      <c r="CV10" s="594"/>
      <c r="CW10" s="594"/>
      <c r="CX10" s="594"/>
      <c r="CY10" s="595"/>
      <c r="CZ10" s="596">
        <v>1.7</v>
      </c>
      <c r="DA10" s="596"/>
      <c r="DB10" s="596"/>
      <c r="DC10" s="596"/>
      <c r="DD10" s="602" t="s">
        <v>111</v>
      </c>
      <c r="DE10" s="594"/>
      <c r="DF10" s="594"/>
      <c r="DG10" s="594"/>
      <c r="DH10" s="594"/>
      <c r="DI10" s="594"/>
      <c r="DJ10" s="594"/>
      <c r="DK10" s="594"/>
      <c r="DL10" s="594"/>
      <c r="DM10" s="594"/>
      <c r="DN10" s="594"/>
      <c r="DO10" s="594"/>
      <c r="DP10" s="595"/>
      <c r="DQ10" s="602">
        <v>35514</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104979</v>
      </c>
      <c r="BH11" s="594"/>
      <c r="BI11" s="594"/>
      <c r="BJ11" s="594"/>
      <c r="BK11" s="594"/>
      <c r="BL11" s="594"/>
      <c r="BM11" s="594"/>
      <c r="BN11" s="595"/>
      <c r="BO11" s="596">
        <v>4.0999999999999996</v>
      </c>
      <c r="BP11" s="596"/>
      <c r="BQ11" s="596"/>
      <c r="BR11" s="596"/>
      <c r="BS11" s="602" t="s">
        <v>111</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491772</v>
      </c>
      <c r="CS11" s="594"/>
      <c r="CT11" s="594"/>
      <c r="CU11" s="594"/>
      <c r="CV11" s="594"/>
      <c r="CW11" s="594"/>
      <c r="CX11" s="594"/>
      <c r="CY11" s="595"/>
      <c r="CZ11" s="596">
        <v>4.8</v>
      </c>
      <c r="DA11" s="596"/>
      <c r="DB11" s="596"/>
      <c r="DC11" s="596"/>
      <c r="DD11" s="602">
        <v>41571</v>
      </c>
      <c r="DE11" s="594"/>
      <c r="DF11" s="594"/>
      <c r="DG11" s="594"/>
      <c r="DH11" s="594"/>
      <c r="DI11" s="594"/>
      <c r="DJ11" s="594"/>
      <c r="DK11" s="594"/>
      <c r="DL11" s="594"/>
      <c r="DM11" s="594"/>
      <c r="DN11" s="594"/>
      <c r="DO11" s="594"/>
      <c r="DP11" s="595"/>
      <c r="DQ11" s="602">
        <v>403546</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1144351</v>
      </c>
      <c r="BH12" s="594"/>
      <c r="BI12" s="594"/>
      <c r="BJ12" s="594"/>
      <c r="BK12" s="594"/>
      <c r="BL12" s="594"/>
      <c r="BM12" s="594"/>
      <c r="BN12" s="595"/>
      <c r="BO12" s="596">
        <v>44.6</v>
      </c>
      <c r="BP12" s="596"/>
      <c r="BQ12" s="596"/>
      <c r="BR12" s="596"/>
      <c r="BS12" s="602" t="s">
        <v>111</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145710</v>
      </c>
      <c r="CS12" s="594"/>
      <c r="CT12" s="594"/>
      <c r="CU12" s="594"/>
      <c r="CV12" s="594"/>
      <c r="CW12" s="594"/>
      <c r="CX12" s="594"/>
      <c r="CY12" s="595"/>
      <c r="CZ12" s="596">
        <v>1.4</v>
      </c>
      <c r="DA12" s="596"/>
      <c r="DB12" s="596"/>
      <c r="DC12" s="596"/>
      <c r="DD12" s="602" t="s">
        <v>111</v>
      </c>
      <c r="DE12" s="594"/>
      <c r="DF12" s="594"/>
      <c r="DG12" s="594"/>
      <c r="DH12" s="594"/>
      <c r="DI12" s="594"/>
      <c r="DJ12" s="594"/>
      <c r="DK12" s="594"/>
      <c r="DL12" s="594"/>
      <c r="DM12" s="594"/>
      <c r="DN12" s="594"/>
      <c r="DO12" s="594"/>
      <c r="DP12" s="595"/>
      <c r="DQ12" s="602">
        <v>70577</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24707</v>
      </c>
      <c r="S13" s="594"/>
      <c r="T13" s="594"/>
      <c r="U13" s="594"/>
      <c r="V13" s="594"/>
      <c r="W13" s="594"/>
      <c r="X13" s="594"/>
      <c r="Y13" s="595"/>
      <c r="Z13" s="596">
        <v>0.2</v>
      </c>
      <c r="AA13" s="596"/>
      <c r="AB13" s="596"/>
      <c r="AC13" s="596"/>
      <c r="AD13" s="597">
        <v>24707</v>
      </c>
      <c r="AE13" s="597"/>
      <c r="AF13" s="597"/>
      <c r="AG13" s="597"/>
      <c r="AH13" s="597"/>
      <c r="AI13" s="597"/>
      <c r="AJ13" s="597"/>
      <c r="AK13" s="597"/>
      <c r="AL13" s="598">
        <v>0.4</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1142208</v>
      </c>
      <c r="BH13" s="594"/>
      <c r="BI13" s="594"/>
      <c r="BJ13" s="594"/>
      <c r="BK13" s="594"/>
      <c r="BL13" s="594"/>
      <c r="BM13" s="594"/>
      <c r="BN13" s="595"/>
      <c r="BO13" s="596">
        <v>44.5</v>
      </c>
      <c r="BP13" s="596"/>
      <c r="BQ13" s="596"/>
      <c r="BR13" s="596"/>
      <c r="BS13" s="602" t="s">
        <v>111</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674806</v>
      </c>
      <c r="CS13" s="594"/>
      <c r="CT13" s="594"/>
      <c r="CU13" s="594"/>
      <c r="CV13" s="594"/>
      <c r="CW13" s="594"/>
      <c r="CX13" s="594"/>
      <c r="CY13" s="595"/>
      <c r="CZ13" s="596">
        <v>6.6</v>
      </c>
      <c r="DA13" s="596"/>
      <c r="DB13" s="596"/>
      <c r="DC13" s="596"/>
      <c r="DD13" s="602">
        <v>164591</v>
      </c>
      <c r="DE13" s="594"/>
      <c r="DF13" s="594"/>
      <c r="DG13" s="594"/>
      <c r="DH13" s="594"/>
      <c r="DI13" s="594"/>
      <c r="DJ13" s="594"/>
      <c r="DK13" s="594"/>
      <c r="DL13" s="594"/>
      <c r="DM13" s="594"/>
      <c r="DN13" s="594"/>
      <c r="DO13" s="594"/>
      <c r="DP13" s="595"/>
      <c r="DQ13" s="602">
        <v>470629</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59925</v>
      </c>
      <c r="BH14" s="594"/>
      <c r="BI14" s="594"/>
      <c r="BJ14" s="594"/>
      <c r="BK14" s="594"/>
      <c r="BL14" s="594"/>
      <c r="BM14" s="594"/>
      <c r="BN14" s="595"/>
      <c r="BO14" s="596">
        <v>2.2999999999999998</v>
      </c>
      <c r="BP14" s="596"/>
      <c r="BQ14" s="596"/>
      <c r="BR14" s="596"/>
      <c r="BS14" s="602" t="s">
        <v>111</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757938</v>
      </c>
      <c r="CS14" s="594"/>
      <c r="CT14" s="594"/>
      <c r="CU14" s="594"/>
      <c r="CV14" s="594"/>
      <c r="CW14" s="594"/>
      <c r="CX14" s="594"/>
      <c r="CY14" s="595"/>
      <c r="CZ14" s="596">
        <v>7.4</v>
      </c>
      <c r="DA14" s="596"/>
      <c r="DB14" s="596"/>
      <c r="DC14" s="596"/>
      <c r="DD14" s="602">
        <v>344617</v>
      </c>
      <c r="DE14" s="594"/>
      <c r="DF14" s="594"/>
      <c r="DG14" s="594"/>
      <c r="DH14" s="594"/>
      <c r="DI14" s="594"/>
      <c r="DJ14" s="594"/>
      <c r="DK14" s="594"/>
      <c r="DL14" s="594"/>
      <c r="DM14" s="594"/>
      <c r="DN14" s="594"/>
      <c r="DO14" s="594"/>
      <c r="DP14" s="595"/>
      <c r="DQ14" s="602">
        <v>415225</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12396</v>
      </c>
      <c r="S15" s="594"/>
      <c r="T15" s="594"/>
      <c r="U15" s="594"/>
      <c r="V15" s="594"/>
      <c r="W15" s="594"/>
      <c r="X15" s="594"/>
      <c r="Y15" s="595"/>
      <c r="Z15" s="596">
        <v>0.1</v>
      </c>
      <c r="AA15" s="596"/>
      <c r="AB15" s="596"/>
      <c r="AC15" s="596"/>
      <c r="AD15" s="597">
        <v>12396</v>
      </c>
      <c r="AE15" s="597"/>
      <c r="AF15" s="597"/>
      <c r="AG15" s="597"/>
      <c r="AH15" s="597"/>
      <c r="AI15" s="597"/>
      <c r="AJ15" s="597"/>
      <c r="AK15" s="597"/>
      <c r="AL15" s="598">
        <v>0.2</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202980</v>
      </c>
      <c r="BH15" s="594"/>
      <c r="BI15" s="594"/>
      <c r="BJ15" s="594"/>
      <c r="BK15" s="594"/>
      <c r="BL15" s="594"/>
      <c r="BM15" s="594"/>
      <c r="BN15" s="595"/>
      <c r="BO15" s="596">
        <v>7.9</v>
      </c>
      <c r="BP15" s="596"/>
      <c r="BQ15" s="596"/>
      <c r="BR15" s="596"/>
      <c r="BS15" s="602" t="s">
        <v>111</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1072095</v>
      </c>
      <c r="CS15" s="594"/>
      <c r="CT15" s="594"/>
      <c r="CU15" s="594"/>
      <c r="CV15" s="594"/>
      <c r="CW15" s="594"/>
      <c r="CX15" s="594"/>
      <c r="CY15" s="595"/>
      <c r="CZ15" s="596">
        <v>10.5</v>
      </c>
      <c r="DA15" s="596"/>
      <c r="DB15" s="596"/>
      <c r="DC15" s="596"/>
      <c r="DD15" s="602">
        <v>44397</v>
      </c>
      <c r="DE15" s="594"/>
      <c r="DF15" s="594"/>
      <c r="DG15" s="594"/>
      <c r="DH15" s="594"/>
      <c r="DI15" s="594"/>
      <c r="DJ15" s="594"/>
      <c r="DK15" s="594"/>
      <c r="DL15" s="594"/>
      <c r="DM15" s="594"/>
      <c r="DN15" s="594"/>
      <c r="DO15" s="594"/>
      <c r="DP15" s="595"/>
      <c r="DQ15" s="602">
        <v>955689</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4060908</v>
      </c>
      <c r="S16" s="594"/>
      <c r="T16" s="594"/>
      <c r="U16" s="594"/>
      <c r="V16" s="594"/>
      <c r="W16" s="594"/>
      <c r="X16" s="594"/>
      <c r="Y16" s="595"/>
      <c r="Z16" s="596">
        <v>39</v>
      </c>
      <c r="AA16" s="596"/>
      <c r="AB16" s="596"/>
      <c r="AC16" s="596"/>
      <c r="AD16" s="597">
        <v>3737886</v>
      </c>
      <c r="AE16" s="597"/>
      <c r="AF16" s="597"/>
      <c r="AG16" s="597"/>
      <c r="AH16" s="597"/>
      <c r="AI16" s="597"/>
      <c r="AJ16" s="597"/>
      <c r="AK16" s="597"/>
      <c r="AL16" s="598">
        <v>55.9</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10140</v>
      </c>
      <c r="CS16" s="594"/>
      <c r="CT16" s="594"/>
      <c r="CU16" s="594"/>
      <c r="CV16" s="594"/>
      <c r="CW16" s="594"/>
      <c r="CX16" s="594"/>
      <c r="CY16" s="595"/>
      <c r="CZ16" s="596">
        <v>0.1</v>
      </c>
      <c r="DA16" s="596"/>
      <c r="DB16" s="596"/>
      <c r="DC16" s="596"/>
      <c r="DD16" s="602" t="s">
        <v>111</v>
      </c>
      <c r="DE16" s="594"/>
      <c r="DF16" s="594"/>
      <c r="DG16" s="594"/>
      <c r="DH16" s="594"/>
      <c r="DI16" s="594"/>
      <c r="DJ16" s="594"/>
      <c r="DK16" s="594"/>
      <c r="DL16" s="594"/>
      <c r="DM16" s="594"/>
      <c r="DN16" s="594"/>
      <c r="DO16" s="594"/>
      <c r="DP16" s="595"/>
      <c r="DQ16" s="602">
        <v>6035</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3737886</v>
      </c>
      <c r="S17" s="594"/>
      <c r="T17" s="594"/>
      <c r="U17" s="594"/>
      <c r="V17" s="594"/>
      <c r="W17" s="594"/>
      <c r="X17" s="594"/>
      <c r="Y17" s="595"/>
      <c r="Z17" s="596">
        <v>35.9</v>
      </c>
      <c r="AA17" s="596"/>
      <c r="AB17" s="596"/>
      <c r="AC17" s="596"/>
      <c r="AD17" s="597">
        <v>3737886</v>
      </c>
      <c r="AE17" s="597"/>
      <c r="AF17" s="597"/>
      <c r="AG17" s="597"/>
      <c r="AH17" s="597"/>
      <c r="AI17" s="597"/>
      <c r="AJ17" s="597"/>
      <c r="AK17" s="597"/>
      <c r="AL17" s="598">
        <v>55.9</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1477756</v>
      </c>
      <c r="CS17" s="594"/>
      <c r="CT17" s="594"/>
      <c r="CU17" s="594"/>
      <c r="CV17" s="594"/>
      <c r="CW17" s="594"/>
      <c r="CX17" s="594"/>
      <c r="CY17" s="595"/>
      <c r="CZ17" s="596">
        <v>14.5</v>
      </c>
      <c r="DA17" s="596"/>
      <c r="DB17" s="596"/>
      <c r="DC17" s="596"/>
      <c r="DD17" s="602" t="s">
        <v>111</v>
      </c>
      <c r="DE17" s="594"/>
      <c r="DF17" s="594"/>
      <c r="DG17" s="594"/>
      <c r="DH17" s="594"/>
      <c r="DI17" s="594"/>
      <c r="DJ17" s="594"/>
      <c r="DK17" s="594"/>
      <c r="DL17" s="594"/>
      <c r="DM17" s="594"/>
      <c r="DN17" s="594"/>
      <c r="DO17" s="594"/>
      <c r="DP17" s="595"/>
      <c r="DQ17" s="602">
        <v>1427316</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239426</v>
      </c>
      <c r="S18" s="594"/>
      <c r="T18" s="594"/>
      <c r="U18" s="594"/>
      <c r="V18" s="594"/>
      <c r="W18" s="594"/>
      <c r="X18" s="594"/>
      <c r="Y18" s="595"/>
      <c r="Z18" s="596">
        <v>2.2999999999999998</v>
      </c>
      <c r="AA18" s="596"/>
      <c r="AB18" s="596"/>
      <c r="AC18" s="596"/>
      <c r="AD18" s="597" t="s">
        <v>111</v>
      </c>
      <c r="AE18" s="597"/>
      <c r="AF18" s="597"/>
      <c r="AG18" s="597"/>
      <c r="AH18" s="597"/>
      <c r="AI18" s="597"/>
      <c r="AJ18" s="597"/>
      <c r="AK18" s="597"/>
      <c r="AL18" s="598" t="s">
        <v>111</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83596</v>
      </c>
      <c r="S19" s="594"/>
      <c r="T19" s="594"/>
      <c r="U19" s="594"/>
      <c r="V19" s="594"/>
      <c r="W19" s="594"/>
      <c r="X19" s="594"/>
      <c r="Y19" s="595"/>
      <c r="Z19" s="596">
        <v>0.8</v>
      </c>
      <c r="AA19" s="596"/>
      <c r="AB19" s="596"/>
      <c r="AC19" s="596"/>
      <c r="AD19" s="597" t="s">
        <v>111</v>
      </c>
      <c r="AE19" s="597"/>
      <c r="AF19" s="597"/>
      <c r="AG19" s="597"/>
      <c r="AH19" s="597"/>
      <c r="AI19" s="597"/>
      <c r="AJ19" s="597"/>
      <c r="AK19" s="597"/>
      <c r="AL19" s="598" t="s">
        <v>111</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97378</v>
      </c>
      <c r="BH19" s="594"/>
      <c r="BI19" s="594"/>
      <c r="BJ19" s="594"/>
      <c r="BK19" s="594"/>
      <c r="BL19" s="594"/>
      <c r="BM19" s="594"/>
      <c r="BN19" s="595"/>
      <c r="BO19" s="596">
        <v>3.8</v>
      </c>
      <c r="BP19" s="596"/>
      <c r="BQ19" s="596"/>
      <c r="BR19" s="596"/>
      <c r="BS19" s="602" t="s">
        <v>111</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7083367</v>
      </c>
      <c r="S20" s="594"/>
      <c r="T20" s="594"/>
      <c r="U20" s="594"/>
      <c r="V20" s="594"/>
      <c r="W20" s="594"/>
      <c r="X20" s="594"/>
      <c r="Y20" s="595"/>
      <c r="Z20" s="596">
        <v>68.099999999999994</v>
      </c>
      <c r="AA20" s="596"/>
      <c r="AB20" s="596"/>
      <c r="AC20" s="596"/>
      <c r="AD20" s="597">
        <v>6662967</v>
      </c>
      <c r="AE20" s="597"/>
      <c r="AF20" s="597"/>
      <c r="AG20" s="597"/>
      <c r="AH20" s="597"/>
      <c r="AI20" s="597"/>
      <c r="AJ20" s="597"/>
      <c r="AK20" s="597"/>
      <c r="AL20" s="598">
        <v>99.6</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97378</v>
      </c>
      <c r="BH20" s="594"/>
      <c r="BI20" s="594"/>
      <c r="BJ20" s="594"/>
      <c r="BK20" s="594"/>
      <c r="BL20" s="594"/>
      <c r="BM20" s="594"/>
      <c r="BN20" s="595"/>
      <c r="BO20" s="596">
        <v>3.8</v>
      </c>
      <c r="BP20" s="596"/>
      <c r="BQ20" s="596"/>
      <c r="BR20" s="596"/>
      <c r="BS20" s="602" t="s">
        <v>111</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10212362</v>
      </c>
      <c r="CS20" s="594"/>
      <c r="CT20" s="594"/>
      <c r="CU20" s="594"/>
      <c r="CV20" s="594"/>
      <c r="CW20" s="594"/>
      <c r="CX20" s="594"/>
      <c r="CY20" s="595"/>
      <c r="CZ20" s="596">
        <v>100</v>
      </c>
      <c r="DA20" s="596"/>
      <c r="DB20" s="596"/>
      <c r="DC20" s="596"/>
      <c r="DD20" s="602">
        <v>796058</v>
      </c>
      <c r="DE20" s="594"/>
      <c r="DF20" s="594"/>
      <c r="DG20" s="594"/>
      <c r="DH20" s="594"/>
      <c r="DI20" s="594"/>
      <c r="DJ20" s="594"/>
      <c r="DK20" s="594"/>
      <c r="DL20" s="594"/>
      <c r="DM20" s="594"/>
      <c r="DN20" s="594"/>
      <c r="DO20" s="594"/>
      <c r="DP20" s="595"/>
      <c r="DQ20" s="602">
        <v>7699963</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3453</v>
      </c>
      <c r="S21" s="594"/>
      <c r="T21" s="594"/>
      <c r="U21" s="594"/>
      <c r="V21" s="594"/>
      <c r="W21" s="594"/>
      <c r="X21" s="594"/>
      <c r="Y21" s="595"/>
      <c r="Z21" s="596">
        <v>0</v>
      </c>
      <c r="AA21" s="596"/>
      <c r="AB21" s="596"/>
      <c r="AC21" s="596"/>
      <c r="AD21" s="597">
        <v>3453</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29927</v>
      </c>
      <c r="S22" s="594"/>
      <c r="T22" s="594"/>
      <c r="U22" s="594"/>
      <c r="V22" s="594"/>
      <c r="W22" s="594"/>
      <c r="X22" s="594"/>
      <c r="Y22" s="595"/>
      <c r="Z22" s="596">
        <v>0.3</v>
      </c>
      <c r="AA22" s="596"/>
      <c r="AB22" s="596"/>
      <c r="AC22" s="596"/>
      <c r="AD22" s="597" t="s">
        <v>111</v>
      </c>
      <c r="AE22" s="597"/>
      <c r="AF22" s="597"/>
      <c r="AG22" s="597"/>
      <c r="AH22" s="597"/>
      <c r="AI22" s="597"/>
      <c r="AJ22" s="597"/>
      <c r="AK22" s="597"/>
      <c r="AL22" s="598" t="s">
        <v>111</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174887</v>
      </c>
      <c r="S23" s="594"/>
      <c r="T23" s="594"/>
      <c r="U23" s="594"/>
      <c r="V23" s="594"/>
      <c r="W23" s="594"/>
      <c r="X23" s="594"/>
      <c r="Y23" s="595"/>
      <c r="Z23" s="596">
        <v>1.7</v>
      </c>
      <c r="AA23" s="596"/>
      <c r="AB23" s="596"/>
      <c r="AC23" s="596"/>
      <c r="AD23" s="597">
        <v>11302</v>
      </c>
      <c r="AE23" s="597"/>
      <c r="AF23" s="597"/>
      <c r="AG23" s="597"/>
      <c r="AH23" s="597"/>
      <c r="AI23" s="597"/>
      <c r="AJ23" s="597"/>
      <c r="AK23" s="597"/>
      <c r="AL23" s="598">
        <v>0.2</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97378</v>
      </c>
      <c r="BH23" s="594"/>
      <c r="BI23" s="594"/>
      <c r="BJ23" s="594"/>
      <c r="BK23" s="594"/>
      <c r="BL23" s="594"/>
      <c r="BM23" s="594"/>
      <c r="BN23" s="595"/>
      <c r="BO23" s="596">
        <v>3.8</v>
      </c>
      <c r="BP23" s="596"/>
      <c r="BQ23" s="596"/>
      <c r="BR23" s="596"/>
      <c r="BS23" s="602" t="s">
        <v>111</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13060</v>
      </c>
      <c r="S24" s="594"/>
      <c r="T24" s="594"/>
      <c r="U24" s="594"/>
      <c r="V24" s="594"/>
      <c r="W24" s="594"/>
      <c r="X24" s="594"/>
      <c r="Y24" s="595"/>
      <c r="Z24" s="596">
        <v>0.1</v>
      </c>
      <c r="AA24" s="596"/>
      <c r="AB24" s="596"/>
      <c r="AC24" s="596"/>
      <c r="AD24" s="597" t="s">
        <v>111</v>
      </c>
      <c r="AE24" s="597"/>
      <c r="AF24" s="597"/>
      <c r="AG24" s="597"/>
      <c r="AH24" s="597"/>
      <c r="AI24" s="597"/>
      <c r="AJ24" s="597"/>
      <c r="AK24" s="597"/>
      <c r="AL24" s="598" t="s">
        <v>111</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4550099</v>
      </c>
      <c r="CS24" s="583"/>
      <c r="CT24" s="583"/>
      <c r="CU24" s="583"/>
      <c r="CV24" s="583"/>
      <c r="CW24" s="583"/>
      <c r="CX24" s="583"/>
      <c r="CY24" s="584"/>
      <c r="CZ24" s="620">
        <v>44.6</v>
      </c>
      <c r="DA24" s="621"/>
      <c r="DB24" s="621"/>
      <c r="DC24" s="622"/>
      <c r="DD24" s="619">
        <v>3664320</v>
      </c>
      <c r="DE24" s="583"/>
      <c r="DF24" s="583"/>
      <c r="DG24" s="583"/>
      <c r="DH24" s="583"/>
      <c r="DI24" s="583"/>
      <c r="DJ24" s="583"/>
      <c r="DK24" s="584"/>
      <c r="DL24" s="619">
        <v>3546866</v>
      </c>
      <c r="DM24" s="583"/>
      <c r="DN24" s="583"/>
      <c r="DO24" s="583"/>
      <c r="DP24" s="583"/>
      <c r="DQ24" s="583"/>
      <c r="DR24" s="583"/>
      <c r="DS24" s="583"/>
      <c r="DT24" s="583"/>
      <c r="DU24" s="583"/>
      <c r="DV24" s="584"/>
      <c r="DW24" s="587">
        <v>49.8</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655345</v>
      </c>
      <c r="S25" s="594"/>
      <c r="T25" s="594"/>
      <c r="U25" s="594"/>
      <c r="V25" s="594"/>
      <c r="W25" s="594"/>
      <c r="X25" s="594"/>
      <c r="Y25" s="595"/>
      <c r="Z25" s="596">
        <v>6.3</v>
      </c>
      <c r="AA25" s="596"/>
      <c r="AB25" s="596"/>
      <c r="AC25" s="596"/>
      <c r="AD25" s="597" t="s">
        <v>111</v>
      </c>
      <c r="AE25" s="597"/>
      <c r="AF25" s="597"/>
      <c r="AG25" s="597"/>
      <c r="AH25" s="597"/>
      <c r="AI25" s="597"/>
      <c r="AJ25" s="597"/>
      <c r="AK25" s="597"/>
      <c r="AL25" s="598" t="s">
        <v>111</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1915662</v>
      </c>
      <c r="CS25" s="625"/>
      <c r="CT25" s="625"/>
      <c r="CU25" s="625"/>
      <c r="CV25" s="625"/>
      <c r="CW25" s="625"/>
      <c r="CX25" s="625"/>
      <c r="CY25" s="626"/>
      <c r="CZ25" s="627">
        <v>18.8</v>
      </c>
      <c r="DA25" s="628"/>
      <c r="DB25" s="628"/>
      <c r="DC25" s="629"/>
      <c r="DD25" s="602">
        <v>1827197</v>
      </c>
      <c r="DE25" s="625"/>
      <c r="DF25" s="625"/>
      <c r="DG25" s="625"/>
      <c r="DH25" s="625"/>
      <c r="DI25" s="625"/>
      <c r="DJ25" s="625"/>
      <c r="DK25" s="626"/>
      <c r="DL25" s="602">
        <v>1726380</v>
      </c>
      <c r="DM25" s="625"/>
      <c r="DN25" s="625"/>
      <c r="DO25" s="625"/>
      <c r="DP25" s="625"/>
      <c r="DQ25" s="625"/>
      <c r="DR25" s="625"/>
      <c r="DS25" s="625"/>
      <c r="DT25" s="625"/>
      <c r="DU25" s="625"/>
      <c r="DV25" s="626"/>
      <c r="DW25" s="598">
        <v>24.3</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1158833</v>
      </c>
      <c r="CS26" s="594"/>
      <c r="CT26" s="594"/>
      <c r="CU26" s="594"/>
      <c r="CV26" s="594"/>
      <c r="CW26" s="594"/>
      <c r="CX26" s="594"/>
      <c r="CY26" s="595"/>
      <c r="CZ26" s="627">
        <v>11.3</v>
      </c>
      <c r="DA26" s="628"/>
      <c r="DB26" s="628"/>
      <c r="DC26" s="629"/>
      <c r="DD26" s="602">
        <v>1078515</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979124</v>
      </c>
      <c r="S27" s="594"/>
      <c r="T27" s="594"/>
      <c r="U27" s="594"/>
      <c r="V27" s="594"/>
      <c r="W27" s="594"/>
      <c r="X27" s="594"/>
      <c r="Y27" s="595"/>
      <c r="Z27" s="596">
        <v>9.4</v>
      </c>
      <c r="AA27" s="596"/>
      <c r="AB27" s="596"/>
      <c r="AC27" s="596"/>
      <c r="AD27" s="597" t="s">
        <v>111</v>
      </c>
      <c r="AE27" s="597"/>
      <c r="AF27" s="597"/>
      <c r="AG27" s="597"/>
      <c r="AH27" s="597"/>
      <c r="AI27" s="597"/>
      <c r="AJ27" s="597"/>
      <c r="AK27" s="597"/>
      <c r="AL27" s="598" t="s">
        <v>111</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2564924</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1156681</v>
      </c>
      <c r="CS27" s="625"/>
      <c r="CT27" s="625"/>
      <c r="CU27" s="625"/>
      <c r="CV27" s="625"/>
      <c r="CW27" s="625"/>
      <c r="CX27" s="625"/>
      <c r="CY27" s="626"/>
      <c r="CZ27" s="627">
        <v>11.3</v>
      </c>
      <c r="DA27" s="628"/>
      <c r="DB27" s="628"/>
      <c r="DC27" s="629"/>
      <c r="DD27" s="602">
        <v>409807</v>
      </c>
      <c r="DE27" s="625"/>
      <c r="DF27" s="625"/>
      <c r="DG27" s="625"/>
      <c r="DH27" s="625"/>
      <c r="DI27" s="625"/>
      <c r="DJ27" s="625"/>
      <c r="DK27" s="626"/>
      <c r="DL27" s="602">
        <v>393170</v>
      </c>
      <c r="DM27" s="625"/>
      <c r="DN27" s="625"/>
      <c r="DO27" s="625"/>
      <c r="DP27" s="625"/>
      <c r="DQ27" s="625"/>
      <c r="DR27" s="625"/>
      <c r="DS27" s="625"/>
      <c r="DT27" s="625"/>
      <c r="DU27" s="625"/>
      <c r="DV27" s="626"/>
      <c r="DW27" s="598">
        <v>5.5</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18243</v>
      </c>
      <c r="S28" s="594"/>
      <c r="T28" s="594"/>
      <c r="U28" s="594"/>
      <c r="V28" s="594"/>
      <c r="W28" s="594"/>
      <c r="X28" s="594"/>
      <c r="Y28" s="595"/>
      <c r="Z28" s="596">
        <v>0.2</v>
      </c>
      <c r="AA28" s="596"/>
      <c r="AB28" s="596"/>
      <c r="AC28" s="596"/>
      <c r="AD28" s="597">
        <v>8866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1477756</v>
      </c>
      <c r="CS28" s="594"/>
      <c r="CT28" s="594"/>
      <c r="CU28" s="594"/>
      <c r="CV28" s="594"/>
      <c r="CW28" s="594"/>
      <c r="CX28" s="594"/>
      <c r="CY28" s="595"/>
      <c r="CZ28" s="627">
        <v>14.5</v>
      </c>
      <c r="DA28" s="628"/>
      <c r="DB28" s="628"/>
      <c r="DC28" s="629"/>
      <c r="DD28" s="602">
        <v>1427316</v>
      </c>
      <c r="DE28" s="594"/>
      <c r="DF28" s="594"/>
      <c r="DG28" s="594"/>
      <c r="DH28" s="594"/>
      <c r="DI28" s="594"/>
      <c r="DJ28" s="594"/>
      <c r="DK28" s="595"/>
      <c r="DL28" s="602">
        <v>1427316</v>
      </c>
      <c r="DM28" s="594"/>
      <c r="DN28" s="594"/>
      <c r="DO28" s="594"/>
      <c r="DP28" s="594"/>
      <c r="DQ28" s="594"/>
      <c r="DR28" s="594"/>
      <c r="DS28" s="594"/>
      <c r="DT28" s="594"/>
      <c r="DU28" s="594"/>
      <c r="DV28" s="595"/>
      <c r="DW28" s="598">
        <v>20.100000000000001</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26825</v>
      </c>
      <c r="S29" s="594"/>
      <c r="T29" s="594"/>
      <c r="U29" s="594"/>
      <c r="V29" s="594"/>
      <c r="W29" s="594"/>
      <c r="X29" s="594"/>
      <c r="Y29" s="595"/>
      <c r="Z29" s="596">
        <v>0.3</v>
      </c>
      <c r="AA29" s="596"/>
      <c r="AB29" s="596"/>
      <c r="AC29" s="596"/>
      <c r="AD29" s="597" t="s">
        <v>111</v>
      </c>
      <c r="AE29" s="597"/>
      <c r="AF29" s="597"/>
      <c r="AG29" s="597"/>
      <c r="AH29" s="597"/>
      <c r="AI29" s="597"/>
      <c r="AJ29" s="597"/>
      <c r="AK29" s="597"/>
      <c r="AL29" s="598" t="s">
        <v>111</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1477756</v>
      </c>
      <c r="CS29" s="625"/>
      <c r="CT29" s="625"/>
      <c r="CU29" s="625"/>
      <c r="CV29" s="625"/>
      <c r="CW29" s="625"/>
      <c r="CX29" s="625"/>
      <c r="CY29" s="626"/>
      <c r="CZ29" s="627">
        <v>14.5</v>
      </c>
      <c r="DA29" s="628"/>
      <c r="DB29" s="628"/>
      <c r="DC29" s="629"/>
      <c r="DD29" s="602">
        <v>1427316</v>
      </c>
      <c r="DE29" s="625"/>
      <c r="DF29" s="625"/>
      <c r="DG29" s="625"/>
      <c r="DH29" s="625"/>
      <c r="DI29" s="625"/>
      <c r="DJ29" s="625"/>
      <c r="DK29" s="626"/>
      <c r="DL29" s="602">
        <v>1427316</v>
      </c>
      <c r="DM29" s="625"/>
      <c r="DN29" s="625"/>
      <c r="DO29" s="625"/>
      <c r="DP29" s="625"/>
      <c r="DQ29" s="625"/>
      <c r="DR29" s="625"/>
      <c r="DS29" s="625"/>
      <c r="DT29" s="625"/>
      <c r="DU29" s="625"/>
      <c r="DV29" s="626"/>
      <c r="DW29" s="598">
        <v>20.100000000000001</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311856</v>
      </c>
      <c r="S30" s="594"/>
      <c r="T30" s="594"/>
      <c r="U30" s="594"/>
      <c r="V30" s="594"/>
      <c r="W30" s="594"/>
      <c r="X30" s="594"/>
      <c r="Y30" s="595"/>
      <c r="Z30" s="596">
        <v>3</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168</v>
      </c>
      <c r="AY30" s="580"/>
      <c r="AZ30" s="580"/>
      <c r="BA30" s="580"/>
      <c r="BB30" s="580"/>
      <c r="BC30" s="580"/>
      <c r="BD30" s="580"/>
      <c r="BE30" s="580"/>
      <c r="BF30" s="581"/>
      <c r="BG30" s="651">
        <v>98.7</v>
      </c>
      <c r="BH30" s="652"/>
      <c r="BI30" s="652"/>
      <c r="BJ30" s="652"/>
      <c r="BK30" s="652"/>
      <c r="BL30" s="652"/>
      <c r="BM30" s="588">
        <v>95.1</v>
      </c>
      <c r="BN30" s="652"/>
      <c r="BO30" s="652"/>
      <c r="BP30" s="652"/>
      <c r="BQ30" s="653"/>
      <c r="BR30" s="651">
        <v>98.4</v>
      </c>
      <c r="BS30" s="652"/>
      <c r="BT30" s="652"/>
      <c r="BU30" s="652"/>
      <c r="BV30" s="652"/>
      <c r="BW30" s="652"/>
      <c r="BX30" s="588">
        <v>93.7</v>
      </c>
      <c r="BY30" s="652"/>
      <c r="BZ30" s="652"/>
      <c r="CA30" s="652"/>
      <c r="CB30" s="653"/>
      <c r="CD30" s="656"/>
      <c r="CE30" s="657"/>
      <c r="CF30" s="607" t="s">
        <v>290</v>
      </c>
      <c r="CG30" s="608"/>
      <c r="CH30" s="608"/>
      <c r="CI30" s="608"/>
      <c r="CJ30" s="608"/>
      <c r="CK30" s="608"/>
      <c r="CL30" s="608"/>
      <c r="CM30" s="608"/>
      <c r="CN30" s="608"/>
      <c r="CO30" s="608"/>
      <c r="CP30" s="608"/>
      <c r="CQ30" s="609"/>
      <c r="CR30" s="593">
        <v>1307289</v>
      </c>
      <c r="CS30" s="594"/>
      <c r="CT30" s="594"/>
      <c r="CU30" s="594"/>
      <c r="CV30" s="594"/>
      <c r="CW30" s="594"/>
      <c r="CX30" s="594"/>
      <c r="CY30" s="595"/>
      <c r="CZ30" s="627">
        <v>12.8</v>
      </c>
      <c r="DA30" s="628"/>
      <c r="DB30" s="628"/>
      <c r="DC30" s="629"/>
      <c r="DD30" s="602">
        <v>1257698</v>
      </c>
      <c r="DE30" s="594"/>
      <c r="DF30" s="594"/>
      <c r="DG30" s="594"/>
      <c r="DH30" s="594"/>
      <c r="DI30" s="594"/>
      <c r="DJ30" s="594"/>
      <c r="DK30" s="595"/>
      <c r="DL30" s="602">
        <v>1257698</v>
      </c>
      <c r="DM30" s="594"/>
      <c r="DN30" s="594"/>
      <c r="DO30" s="594"/>
      <c r="DP30" s="594"/>
      <c r="DQ30" s="594"/>
      <c r="DR30" s="594"/>
      <c r="DS30" s="594"/>
      <c r="DT30" s="594"/>
      <c r="DU30" s="594"/>
      <c r="DV30" s="595"/>
      <c r="DW30" s="598">
        <v>17.7</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164263</v>
      </c>
      <c r="S31" s="594"/>
      <c r="T31" s="594"/>
      <c r="U31" s="594"/>
      <c r="V31" s="594"/>
      <c r="W31" s="594"/>
      <c r="X31" s="594"/>
      <c r="Y31" s="595"/>
      <c r="Z31" s="596">
        <v>1.6</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98.9</v>
      </c>
      <c r="BH31" s="625"/>
      <c r="BI31" s="625"/>
      <c r="BJ31" s="625"/>
      <c r="BK31" s="625"/>
      <c r="BL31" s="625"/>
      <c r="BM31" s="599">
        <v>96.6</v>
      </c>
      <c r="BN31" s="649"/>
      <c r="BO31" s="649"/>
      <c r="BP31" s="649"/>
      <c r="BQ31" s="650"/>
      <c r="BR31" s="648">
        <v>98.9</v>
      </c>
      <c r="BS31" s="625"/>
      <c r="BT31" s="625"/>
      <c r="BU31" s="625"/>
      <c r="BV31" s="625"/>
      <c r="BW31" s="625"/>
      <c r="BX31" s="599">
        <v>95.9</v>
      </c>
      <c r="BY31" s="649"/>
      <c r="BZ31" s="649"/>
      <c r="CA31" s="649"/>
      <c r="CB31" s="650"/>
      <c r="CD31" s="656"/>
      <c r="CE31" s="657"/>
      <c r="CF31" s="607" t="s">
        <v>294</v>
      </c>
      <c r="CG31" s="608"/>
      <c r="CH31" s="608"/>
      <c r="CI31" s="608"/>
      <c r="CJ31" s="608"/>
      <c r="CK31" s="608"/>
      <c r="CL31" s="608"/>
      <c r="CM31" s="608"/>
      <c r="CN31" s="608"/>
      <c r="CO31" s="608"/>
      <c r="CP31" s="608"/>
      <c r="CQ31" s="609"/>
      <c r="CR31" s="593">
        <v>170467</v>
      </c>
      <c r="CS31" s="625"/>
      <c r="CT31" s="625"/>
      <c r="CU31" s="625"/>
      <c r="CV31" s="625"/>
      <c r="CW31" s="625"/>
      <c r="CX31" s="625"/>
      <c r="CY31" s="626"/>
      <c r="CZ31" s="627">
        <v>1.7</v>
      </c>
      <c r="DA31" s="628"/>
      <c r="DB31" s="628"/>
      <c r="DC31" s="629"/>
      <c r="DD31" s="602">
        <v>169618</v>
      </c>
      <c r="DE31" s="625"/>
      <c r="DF31" s="625"/>
      <c r="DG31" s="625"/>
      <c r="DH31" s="625"/>
      <c r="DI31" s="625"/>
      <c r="DJ31" s="625"/>
      <c r="DK31" s="626"/>
      <c r="DL31" s="602">
        <v>169618</v>
      </c>
      <c r="DM31" s="625"/>
      <c r="DN31" s="625"/>
      <c r="DO31" s="625"/>
      <c r="DP31" s="625"/>
      <c r="DQ31" s="625"/>
      <c r="DR31" s="625"/>
      <c r="DS31" s="625"/>
      <c r="DT31" s="625"/>
      <c r="DU31" s="625"/>
      <c r="DV31" s="626"/>
      <c r="DW31" s="598">
        <v>2.4</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212376</v>
      </c>
      <c r="S32" s="594"/>
      <c r="T32" s="594"/>
      <c r="U32" s="594"/>
      <c r="V32" s="594"/>
      <c r="W32" s="594"/>
      <c r="X32" s="594"/>
      <c r="Y32" s="595"/>
      <c r="Z32" s="596">
        <v>2</v>
      </c>
      <c r="AA32" s="596"/>
      <c r="AB32" s="596"/>
      <c r="AC32" s="596"/>
      <c r="AD32" s="597">
        <v>215</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98.3</v>
      </c>
      <c r="BH32" s="661"/>
      <c r="BI32" s="661"/>
      <c r="BJ32" s="661"/>
      <c r="BK32" s="661"/>
      <c r="BL32" s="661"/>
      <c r="BM32" s="662">
        <v>93.1</v>
      </c>
      <c r="BN32" s="661"/>
      <c r="BO32" s="661"/>
      <c r="BP32" s="661"/>
      <c r="BQ32" s="663"/>
      <c r="BR32" s="660">
        <v>97.8</v>
      </c>
      <c r="BS32" s="661"/>
      <c r="BT32" s="661"/>
      <c r="BU32" s="661"/>
      <c r="BV32" s="661"/>
      <c r="BW32" s="661"/>
      <c r="BX32" s="662">
        <v>91</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733000</v>
      </c>
      <c r="S33" s="594"/>
      <c r="T33" s="594"/>
      <c r="U33" s="594"/>
      <c r="V33" s="594"/>
      <c r="W33" s="594"/>
      <c r="X33" s="594"/>
      <c r="Y33" s="595"/>
      <c r="Z33" s="596">
        <v>7</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4856065</v>
      </c>
      <c r="CS33" s="625"/>
      <c r="CT33" s="625"/>
      <c r="CU33" s="625"/>
      <c r="CV33" s="625"/>
      <c r="CW33" s="625"/>
      <c r="CX33" s="625"/>
      <c r="CY33" s="626"/>
      <c r="CZ33" s="627">
        <v>47.6</v>
      </c>
      <c r="DA33" s="628"/>
      <c r="DB33" s="628"/>
      <c r="DC33" s="629"/>
      <c r="DD33" s="602">
        <v>3807345</v>
      </c>
      <c r="DE33" s="625"/>
      <c r="DF33" s="625"/>
      <c r="DG33" s="625"/>
      <c r="DH33" s="625"/>
      <c r="DI33" s="625"/>
      <c r="DJ33" s="625"/>
      <c r="DK33" s="626"/>
      <c r="DL33" s="602">
        <v>2874737</v>
      </c>
      <c r="DM33" s="625"/>
      <c r="DN33" s="625"/>
      <c r="DO33" s="625"/>
      <c r="DP33" s="625"/>
      <c r="DQ33" s="625"/>
      <c r="DR33" s="625"/>
      <c r="DS33" s="625"/>
      <c r="DT33" s="625"/>
      <c r="DU33" s="625"/>
      <c r="DV33" s="626"/>
      <c r="DW33" s="598">
        <v>40.4</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1496693</v>
      </c>
      <c r="CS34" s="594"/>
      <c r="CT34" s="594"/>
      <c r="CU34" s="594"/>
      <c r="CV34" s="594"/>
      <c r="CW34" s="594"/>
      <c r="CX34" s="594"/>
      <c r="CY34" s="595"/>
      <c r="CZ34" s="627">
        <v>14.7</v>
      </c>
      <c r="DA34" s="628"/>
      <c r="DB34" s="628"/>
      <c r="DC34" s="629"/>
      <c r="DD34" s="602">
        <v>1131110</v>
      </c>
      <c r="DE34" s="594"/>
      <c r="DF34" s="594"/>
      <c r="DG34" s="594"/>
      <c r="DH34" s="594"/>
      <c r="DI34" s="594"/>
      <c r="DJ34" s="594"/>
      <c r="DK34" s="595"/>
      <c r="DL34" s="602">
        <v>819759</v>
      </c>
      <c r="DM34" s="594"/>
      <c r="DN34" s="594"/>
      <c r="DO34" s="594"/>
      <c r="DP34" s="594"/>
      <c r="DQ34" s="594"/>
      <c r="DR34" s="594"/>
      <c r="DS34" s="594"/>
      <c r="DT34" s="594"/>
      <c r="DU34" s="594"/>
      <c r="DV34" s="595"/>
      <c r="DW34" s="598">
        <v>11.5</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430000</v>
      </c>
      <c r="S35" s="594"/>
      <c r="T35" s="594"/>
      <c r="U35" s="594"/>
      <c r="V35" s="594"/>
      <c r="W35" s="594"/>
      <c r="X35" s="594"/>
      <c r="Y35" s="595"/>
      <c r="Z35" s="596">
        <v>4.0999999999999996</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1607604</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159676</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227552</v>
      </c>
      <c r="CS35" s="625"/>
      <c r="CT35" s="625"/>
      <c r="CU35" s="625"/>
      <c r="CV35" s="625"/>
      <c r="CW35" s="625"/>
      <c r="CX35" s="625"/>
      <c r="CY35" s="626"/>
      <c r="CZ35" s="627">
        <v>2.2000000000000002</v>
      </c>
      <c r="DA35" s="628"/>
      <c r="DB35" s="628"/>
      <c r="DC35" s="629"/>
      <c r="DD35" s="602">
        <v>168318</v>
      </c>
      <c r="DE35" s="625"/>
      <c r="DF35" s="625"/>
      <c r="DG35" s="625"/>
      <c r="DH35" s="625"/>
      <c r="DI35" s="625"/>
      <c r="DJ35" s="625"/>
      <c r="DK35" s="626"/>
      <c r="DL35" s="602">
        <v>111585</v>
      </c>
      <c r="DM35" s="625"/>
      <c r="DN35" s="625"/>
      <c r="DO35" s="625"/>
      <c r="DP35" s="625"/>
      <c r="DQ35" s="625"/>
      <c r="DR35" s="625"/>
      <c r="DS35" s="625"/>
      <c r="DT35" s="625"/>
      <c r="DU35" s="625"/>
      <c r="DV35" s="626"/>
      <c r="DW35" s="598">
        <v>1.6</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10405726</v>
      </c>
      <c r="S36" s="666"/>
      <c r="T36" s="666"/>
      <c r="U36" s="666"/>
      <c r="V36" s="666"/>
      <c r="W36" s="666"/>
      <c r="X36" s="666"/>
      <c r="Y36" s="667"/>
      <c r="Z36" s="668">
        <v>100</v>
      </c>
      <c r="AA36" s="668"/>
      <c r="AB36" s="668"/>
      <c r="AC36" s="668"/>
      <c r="AD36" s="669">
        <v>6686803</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446073</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111217</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1429984</v>
      </c>
      <c r="CS36" s="594"/>
      <c r="CT36" s="594"/>
      <c r="CU36" s="594"/>
      <c r="CV36" s="594"/>
      <c r="CW36" s="594"/>
      <c r="CX36" s="594"/>
      <c r="CY36" s="595"/>
      <c r="CZ36" s="627">
        <v>14</v>
      </c>
      <c r="DA36" s="628"/>
      <c r="DB36" s="628"/>
      <c r="DC36" s="629"/>
      <c r="DD36" s="602">
        <v>1280977</v>
      </c>
      <c r="DE36" s="594"/>
      <c r="DF36" s="594"/>
      <c r="DG36" s="594"/>
      <c r="DH36" s="594"/>
      <c r="DI36" s="594"/>
      <c r="DJ36" s="594"/>
      <c r="DK36" s="595"/>
      <c r="DL36" s="602">
        <v>862958</v>
      </c>
      <c r="DM36" s="594"/>
      <c r="DN36" s="594"/>
      <c r="DO36" s="594"/>
      <c r="DP36" s="594"/>
      <c r="DQ36" s="594"/>
      <c r="DR36" s="594"/>
      <c r="DS36" s="594"/>
      <c r="DT36" s="594"/>
      <c r="DU36" s="594"/>
      <c r="DV36" s="595"/>
      <c r="DW36" s="598">
        <v>12.1</v>
      </c>
      <c r="DX36" s="623"/>
      <c r="DY36" s="623"/>
      <c r="DZ36" s="623"/>
      <c r="EA36" s="623"/>
      <c r="EB36" s="623"/>
      <c r="EC36" s="624"/>
    </row>
    <row r="37" spans="2:133" ht="11.25" customHeight="1">
      <c r="AQ37" s="672" t="s">
        <v>312</v>
      </c>
      <c r="AR37" s="673"/>
      <c r="AS37" s="673"/>
      <c r="AT37" s="673"/>
      <c r="AU37" s="673"/>
      <c r="AV37" s="673"/>
      <c r="AW37" s="673"/>
      <c r="AX37" s="673"/>
      <c r="AY37" s="674"/>
      <c r="AZ37" s="593">
        <v>223128</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3955</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744525</v>
      </c>
      <c r="CS37" s="625"/>
      <c r="CT37" s="625"/>
      <c r="CU37" s="625"/>
      <c r="CV37" s="625"/>
      <c r="CW37" s="625"/>
      <c r="CX37" s="625"/>
      <c r="CY37" s="626"/>
      <c r="CZ37" s="627">
        <v>7.3</v>
      </c>
      <c r="DA37" s="628"/>
      <c r="DB37" s="628"/>
      <c r="DC37" s="629"/>
      <c r="DD37" s="602">
        <v>744525</v>
      </c>
      <c r="DE37" s="625"/>
      <c r="DF37" s="625"/>
      <c r="DG37" s="625"/>
      <c r="DH37" s="625"/>
      <c r="DI37" s="625"/>
      <c r="DJ37" s="625"/>
      <c r="DK37" s="626"/>
      <c r="DL37" s="602">
        <v>551421</v>
      </c>
      <c r="DM37" s="625"/>
      <c r="DN37" s="625"/>
      <c r="DO37" s="625"/>
      <c r="DP37" s="625"/>
      <c r="DQ37" s="625"/>
      <c r="DR37" s="625"/>
      <c r="DS37" s="625"/>
      <c r="DT37" s="625"/>
      <c r="DU37" s="625"/>
      <c r="DV37" s="626"/>
      <c r="DW37" s="598">
        <v>7.7</v>
      </c>
      <c r="DX37" s="623"/>
      <c r="DY37" s="623"/>
      <c r="DZ37" s="623"/>
      <c r="EA37" s="623"/>
      <c r="EB37" s="623"/>
      <c r="EC37" s="624"/>
    </row>
    <row r="38" spans="2:133" ht="11.25" customHeight="1">
      <c r="AQ38" s="672" t="s">
        <v>315</v>
      </c>
      <c r="AR38" s="673"/>
      <c r="AS38" s="673"/>
      <c r="AT38" s="673"/>
      <c r="AU38" s="673"/>
      <c r="AV38" s="673"/>
      <c r="AW38" s="673"/>
      <c r="AX38" s="673"/>
      <c r="AY38" s="674"/>
      <c r="AZ38" s="593">
        <v>23760</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7082</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1360716</v>
      </c>
      <c r="CS38" s="594"/>
      <c r="CT38" s="594"/>
      <c r="CU38" s="594"/>
      <c r="CV38" s="594"/>
      <c r="CW38" s="594"/>
      <c r="CX38" s="594"/>
      <c r="CY38" s="595"/>
      <c r="CZ38" s="627">
        <v>13.3</v>
      </c>
      <c r="DA38" s="628"/>
      <c r="DB38" s="628"/>
      <c r="DC38" s="629"/>
      <c r="DD38" s="602">
        <v>1203721</v>
      </c>
      <c r="DE38" s="594"/>
      <c r="DF38" s="594"/>
      <c r="DG38" s="594"/>
      <c r="DH38" s="594"/>
      <c r="DI38" s="594"/>
      <c r="DJ38" s="594"/>
      <c r="DK38" s="595"/>
      <c r="DL38" s="602">
        <v>1080435</v>
      </c>
      <c r="DM38" s="594"/>
      <c r="DN38" s="594"/>
      <c r="DO38" s="594"/>
      <c r="DP38" s="594"/>
      <c r="DQ38" s="594"/>
      <c r="DR38" s="594"/>
      <c r="DS38" s="594"/>
      <c r="DT38" s="594"/>
      <c r="DU38" s="594"/>
      <c r="DV38" s="595"/>
      <c r="DW38" s="598">
        <v>15.2</v>
      </c>
      <c r="DX38" s="623"/>
      <c r="DY38" s="623"/>
      <c r="DZ38" s="623"/>
      <c r="EA38" s="623"/>
      <c r="EB38" s="623"/>
      <c r="EC38" s="624"/>
    </row>
    <row r="39" spans="2:133" ht="11.25" customHeight="1">
      <c r="AQ39" s="672" t="s">
        <v>318</v>
      </c>
      <c r="AR39" s="673"/>
      <c r="AS39" s="673"/>
      <c r="AT39" s="673"/>
      <c r="AU39" s="673"/>
      <c r="AV39" s="673"/>
      <c r="AW39" s="673"/>
      <c r="AX39" s="673"/>
      <c r="AY39" s="674"/>
      <c r="AZ39" s="593" t="s">
        <v>319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268661</v>
      </c>
      <c r="CS39" s="625"/>
      <c r="CT39" s="625"/>
      <c r="CU39" s="625"/>
      <c r="CV39" s="625"/>
      <c r="CW39" s="625"/>
      <c r="CX39" s="625"/>
      <c r="CY39" s="626"/>
      <c r="CZ39" s="627">
        <v>2.6</v>
      </c>
      <c r="DA39" s="628"/>
      <c r="DB39" s="628"/>
      <c r="DC39" s="629"/>
      <c r="DD39" s="602">
        <v>22296</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199260</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109</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72459</v>
      </c>
      <c r="CS40" s="594"/>
      <c r="CT40" s="594"/>
      <c r="CU40" s="594"/>
      <c r="CV40" s="594"/>
      <c r="CW40" s="594"/>
      <c r="CX40" s="594"/>
      <c r="CY40" s="595"/>
      <c r="CZ40" s="627">
        <v>0.7</v>
      </c>
      <c r="DA40" s="628"/>
      <c r="DB40" s="628"/>
      <c r="DC40" s="629"/>
      <c r="DD40" s="602">
        <v>923</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715383</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289</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806198</v>
      </c>
      <c r="CS42" s="594"/>
      <c r="CT42" s="594"/>
      <c r="CU42" s="594"/>
      <c r="CV42" s="594"/>
      <c r="CW42" s="594"/>
      <c r="CX42" s="594"/>
      <c r="CY42" s="595"/>
      <c r="CZ42" s="627">
        <v>7.9</v>
      </c>
      <c r="DA42" s="676"/>
      <c r="DB42" s="676"/>
      <c r="DC42" s="677"/>
      <c r="DD42" s="602">
        <v>228298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14490</v>
      </c>
      <c r="CS43" s="625"/>
      <c r="CT43" s="625"/>
      <c r="CU43" s="625"/>
      <c r="CV43" s="625"/>
      <c r="CW43" s="625"/>
      <c r="CX43" s="625"/>
      <c r="CY43" s="626"/>
      <c r="CZ43" s="627">
        <v>0.1</v>
      </c>
      <c r="DA43" s="628"/>
      <c r="DB43" s="628"/>
      <c r="DC43" s="629"/>
      <c r="DD43" s="602">
        <v>14490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285</v>
      </c>
      <c r="CE44" s="700"/>
      <c r="CF44" s="590" t="s">
        <v>335</v>
      </c>
      <c r="CG44" s="591"/>
      <c r="CH44" s="591"/>
      <c r="CI44" s="591"/>
      <c r="CJ44" s="591"/>
      <c r="CK44" s="591"/>
      <c r="CL44" s="591"/>
      <c r="CM44" s="591"/>
      <c r="CN44" s="591"/>
      <c r="CO44" s="591"/>
      <c r="CP44" s="591"/>
      <c r="CQ44" s="592"/>
      <c r="CR44" s="593">
        <v>796058</v>
      </c>
      <c r="CS44" s="594"/>
      <c r="CT44" s="594"/>
      <c r="CU44" s="594"/>
      <c r="CV44" s="594"/>
      <c r="CW44" s="594"/>
      <c r="CX44" s="594"/>
      <c r="CY44" s="595"/>
      <c r="CZ44" s="627">
        <v>7.8</v>
      </c>
      <c r="DA44" s="676"/>
      <c r="DB44" s="676"/>
      <c r="DC44" s="677"/>
      <c r="DD44" s="602">
        <v>222263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424818</v>
      </c>
      <c r="CS45" s="625"/>
      <c r="CT45" s="625"/>
      <c r="CU45" s="625"/>
      <c r="CV45" s="625"/>
      <c r="CW45" s="625"/>
      <c r="CX45" s="625"/>
      <c r="CY45" s="626"/>
      <c r="CZ45" s="627">
        <v>4.2</v>
      </c>
      <c r="DA45" s="628"/>
      <c r="DB45" s="628"/>
      <c r="DC45" s="629"/>
      <c r="DD45" s="602">
        <v>15837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341281</v>
      </c>
      <c r="CS46" s="594"/>
      <c r="CT46" s="594"/>
      <c r="CU46" s="594"/>
      <c r="CV46" s="594"/>
      <c r="CW46" s="594"/>
      <c r="CX46" s="594"/>
      <c r="CY46" s="595"/>
      <c r="CZ46" s="627">
        <v>3.3</v>
      </c>
      <c r="DA46" s="676"/>
      <c r="DB46" s="676"/>
      <c r="DC46" s="677"/>
      <c r="DD46" s="602">
        <v>186967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10140</v>
      </c>
      <c r="CS47" s="625"/>
      <c r="CT47" s="625"/>
      <c r="CU47" s="625"/>
      <c r="CV47" s="625"/>
      <c r="CW47" s="625"/>
      <c r="CX47" s="625"/>
      <c r="CY47" s="626"/>
      <c r="CZ47" s="627">
        <v>0.1</v>
      </c>
      <c r="DA47" s="628"/>
      <c r="DB47" s="628"/>
      <c r="DC47" s="629"/>
      <c r="DD47" s="602">
        <v>6035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10212362</v>
      </c>
      <c r="CS49" s="661"/>
      <c r="CT49" s="661"/>
      <c r="CU49" s="661"/>
      <c r="CV49" s="661"/>
      <c r="CW49" s="661"/>
      <c r="CX49" s="661"/>
      <c r="CY49" s="688"/>
      <c r="CZ49" s="689">
        <v>100</v>
      </c>
      <c r="DA49" s="690"/>
      <c r="DB49" s="690"/>
      <c r="DC49" s="691"/>
      <c r="DD49" s="692">
        <v>7699963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10405</v>
      </c>
      <c r="R7" s="723"/>
      <c r="S7" s="723"/>
      <c r="T7" s="723"/>
      <c r="U7" s="723"/>
      <c r="V7" s="723">
        <v>10212</v>
      </c>
      <c r="W7" s="723"/>
      <c r="X7" s="723"/>
      <c r="Y7" s="723"/>
      <c r="Z7" s="723"/>
      <c r="AA7" s="723">
        <v>193</v>
      </c>
      <c r="AB7" s="723"/>
      <c r="AC7" s="723"/>
      <c r="AD7" s="723"/>
      <c r="AE7" s="724"/>
      <c r="AF7" s="725">
        <v>122</v>
      </c>
      <c r="AG7" s="726"/>
      <c r="AH7" s="726"/>
      <c r="AI7" s="726"/>
      <c r="AJ7" s="727"/>
      <c r="AK7" s="762">
        <v>312</v>
      </c>
      <c r="AL7" s="763"/>
      <c r="AM7" s="763"/>
      <c r="AN7" s="763"/>
      <c r="AO7" s="763"/>
      <c r="AP7" s="763">
        <v>13103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0</v>
      </c>
      <c r="CI7" s="760"/>
      <c r="CJ7" s="760"/>
      <c r="CK7" s="760"/>
      <c r="CL7" s="761"/>
      <c r="CM7" s="759">
        <v>19</v>
      </c>
      <c r="CN7" s="760"/>
      <c r="CO7" s="760"/>
      <c r="CP7" s="760"/>
      <c r="CQ7" s="761"/>
      <c r="CR7" s="759">
        <v>12</v>
      </c>
      <c r="CS7" s="760"/>
      <c r="CT7" s="760"/>
      <c r="CU7" s="760"/>
      <c r="CV7" s="761"/>
      <c r="CW7" s="759" t="s">
        <v>476</v>
      </c>
      <c r="CX7" s="760"/>
      <c r="CY7" s="760"/>
      <c r="CZ7" s="760"/>
      <c r="DA7" s="761"/>
      <c r="DB7" s="759" t="s">
        <v>476</v>
      </c>
      <c r="DC7" s="760"/>
      <c r="DD7" s="760"/>
      <c r="DE7" s="760"/>
      <c r="DF7" s="761"/>
      <c r="DG7" s="759" t="s">
        <v>476</v>
      </c>
      <c r="DH7" s="760"/>
      <c r="DI7" s="760"/>
      <c r="DJ7" s="760"/>
      <c r="DK7" s="761"/>
      <c r="DL7" s="759" t="s">
        <v>476</v>
      </c>
      <c r="DM7" s="760"/>
      <c r="DN7" s="760"/>
      <c r="DO7" s="760"/>
      <c r="DP7" s="761"/>
      <c r="DQ7" s="759" t="s">
        <v>476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537</v>
      </c>
      <c r="BT8" s="757"/>
      <c r="BU8" s="757"/>
      <c r="BV8" s="757"/>
      <c r="BW8" s="757"/>
      <c r="BX8" s="757"/>
      <c r="BY8" s="757"/>
      <c r="BZ8" s="757"/>
      <c r="CA8" s="757"/>
      <c r="CB8" s="757"/>
      <c r="CC8" s="757"/>
      <c r="CD8" s="757"/>
      <c r="CE8" s="757"/>
      <c r="CF8" s="757"/>
      <c r="CG8" s="758"/>
      <c r="CH8" s="769">
        <v>21</v>
      </c>
      <c r="CI8" s="770"/>
      <c r="CJ8" s="770"/>
      <c r="CK8" s="770"/>
      <c r="CL8" s="771"/>
      <c r="CM8" s="769">
        <v>129</v>
      </c>
      <c r="CN8" s="770"/>
      <c r="CO8" s="770"/>
      <c r="CP8" s="770"/>
      <c r="CQ8" s="771"/>
      <c r="CR8" s="769">
        <v>3</v>
      </c>
      <c r="CS8" s="770"/>
      <c r="CT8" s="770"/>
      <c r="CU8" s="770"/>
      <c r="CV8" s="771"/>
      <c r="CW8" s="769" t="s">
        <v>476</v>
      </c>
      <c r="CX8" s="770"/>
      <c r="CY8" s="770"/>
      <c r="CZ8" s="770"/>
      <c r="DA8" s="771"/>
      <c r="DB8" s="769" t="s">
        <v>476</v>
      </c>
      <c r="DC8" s="770"/>
      <c r="DD8" s="770"/>
      <c r="DE8" s="770"/>
      <c r="DF8" s="771"/>
      <c r="DG8" s="769" t="s">
        <v>476</v>
      </c>
      <c r="DH8" s="770"/>
      <c r="DI8" s="770"/>
      <c r="DJ8" s="770"/>
      <c r="DK8" s="771"/>
      <c r="DL8" s="769" t="s">
        <v>476</v>
      </c>
      <c r="DM8" s="770"/>
      <c r="DN8" s="770"/>
      <c r="DO8" s="770"/>
      <c r="DP8" s="771"/>
      <c r="DQ8" s="769" t="s">
        <v>476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10405</v>
      </c>
      <c r="R23" s="782"/>
      <c r="S23" s="782"/>
      <c r="T23" s="782"/>
      <c r="U23" s="782"/>
      <c r="V23" s="782">
        <v>10212</v>
      </c>
      <c r="W23" s="782"/>
      <c r="X23" s="782"/>
      <c r="Y23" s="782"/>
      <c r="Z23" s="782"/>
      <c r="AA23" s="782">
        <v>193</v>
      </c>
      <c r="AB23" s="782"/>
      <c r="AC23" s="782"/>
      <c r="AD23" s="782"/>
      <c r="AE23" s="783"/>
      <c r="AF23" s="784">
        <v>122</v>
      </c>
      <c r="AG23" s="782"/>
      <c r="AH23" s="782"/>
      <c r="AI23" s="782"/>
      <c r="AJ23" s="785"/>
      <c r="AK23" s="786"/>
      <c r="AL23" s="787"/>
      <c r="AM23" s="787"/>
      <c r="AN23" s="787"/>
      <c r="AO23" s="787"/>
      <c r="AP23" s="782">
        <v>13103</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538</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3218</v>
      </c>
      <c r="R28" s="811"/>
      <c r="S28" s="811"/>
      <c r="T28" s="811"/>
      <c r="U28" s="811"/>
      <c r="V28" s="811">
        <v>3058</v>
      </c>
      <c r="W28" s="811"/>
      <c r="X28" s="811"/>
      <c r="Y28" s="811"/>
      <c r="Z28" s="811"/>
      <c r="AA28" s="811">
        <v>160</v>
      </c>
      <c r="AB28" s="811"/>
      <c r="AC28" s="811"/>
      <c r="AD28" s="811"/>
      <c r="AE28" s="812"/>
      <c r="AF28" s="813">
        <v>160</v>
      </c>
      <c r="AG28" s="811"/>
      <c r="AH28" s="811"/>
      <c r="AI28" s="811"/>
      <c r="AJ28" s="814"/>
      <c r="AK28" s="815">
        <v>249</v>
      </c>
      <c r="AL28" s="806"/>
      <c r="AM28" s="806"/>
      <c r="AN28" s="806"/>
      <c r="AO28" s="806"/>
      <c r="AP28" s="806" t="s">
        <v>476</v>
      </c>
      <c r="AQ28" s="806"/>
      <c r="AR28" s="806"/>
      <c r="AS28" s="806"/>
      <c r="AT28" s="806"/>
      <c r="AU28" s="806" t="s">
        <v>476</v>
      </c>
      <c r="AV28" s="806"/>
      <c r="AW28" s="806"/>
      <c r="AX28" s="806"/>
      <c r="AY28" s="806"/>
      <c r="AZ28" s="807" t="s">
        <v>476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2160</v>
      </c>
      <c r="R29" s="747"/>
      <c r="S29" s="747"/>
      <c r="T29" s="747"/>
      <c r="U29" s="747"/>
      <c r="V29" s="747">
        <v>2153</v>
      </c>
      <c r="W29" s="747"/>
      <c r="X29" s="747"/>
      <c r="Y29" s="747"/>
      <c r="Z29" s="747"/>
      <c r="AA29" s="747">
        <v>7</v>
      </c>
      <c r="AB29" s="747"/>
      <c r="AC29" s="747"/>
      <c r="AD29" s="747"/>
      <c r="AE29" s="748"/>
      <c r="AF29" s="749">
        <v>7</v>
      </c>
      <c r="AG29" s="750"/>
      <c r="AH29" s="750"/>
      <c r="AI29" s="750"/>
      <c r="AJ29" s="751"/>
      <c r="AK29" s="818">
        <v>412</v>
      </c>
      <c r="AL29" s="819"/>
      <c r="AM29" s="819"/>
      <c r="AN29" s="819"/>
      <c r="AO29" s="819"/>
      <c r="AP29" s="819" t="s">
        <v>476</v>
      </c>
      <c r="AQ29" s="819"/>
      <c r="AR29" s="819"/>
      <c r="AS29" s="819"/>
      <c r="AT29" s="819"/>
      <c r="AU29" s="819" t="s">
        <v>476</v>
      </c>
      <c r="AV29" s="819"/>
      <c r="AW29" s="819"/>
      <c r="AX29" s="819"/>
      <c r="AY29" s="819"/>
      <c r="AZ29" s="820" t="s">
        <v>476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268</v>
      </c>
      <c r="R30" s="747"/>
      <c r="S30" s="747"/>
      <c r="T30" s="747"/>
      <c r="U30" s="747"/>
      <c r="V30" s="747">
        <v>267</v>
      </c>
      <c r="W30" s="747"/>
      <c r="X30" s="747"/>
      <c r="Y30" s="747"/>
      <c r="Z30" s="747"/>
      <c r="AA30" s="747">
        <v>1</v>
      </c>
      <c r="AB30" s="747"/>
      <c r="AC30" s="747"/>
      <c r="AD30" s="747"/>
      <c r="AE30" s="748"/>
      <c r="AF30" s="749">
        <v>1</v>
      </c>
      <c r="AG30" s="750"/>
      <c r="AH30" s="750"/>
      <c r="AI30" s="750"/>
      <c r="AJ30" s="751"/>
      <c r="AK30" s="818">
        <v>86</v>
      </c>
      <c r="AL30" s="819"/>
      <c r="AM30" s="819"/>
      <c r="AN30" s="819"/>
      <c r="AO30" s="819"/>
      <c r="AP30" s="819" t="s">
        <v>476</v>
      </c>
      <c r="AQ30" s="819"/>
      <c r="AR30" s="819"/>
      <c r="AS30" s="819"/>
      <c r="AT30" s="819"/>
      <c r="AU30" s="819" t="s">
        <v>476</v>
      </c>
      <c r="AV30" s="819"/>
      <c r="AW30" s="819"/>
      <c r="AX30" s="819"/>
      <c r="AY30" s="819"/>
      <c r="AZ30" s="820" t="s">
        <v>476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699</v>
      </c>
      <c r="R31" s="747"/>
      <c r="S31" s="747"/>
      <c r="T31" s="747"/>
      <c r="U31" s="747"/>
      <c r="V31" s="747">
        <v>700</v>
      </c>
      <c r="W31" s="747"/>
      <c r="X31" s="747"/>
      <c r="Y31" s="747"/>
      <c r="Z31" s="747"/>
      <c r="AA31" s="747">
        <v>-1</v>
      </c>
      <c r="AB31" s="747"/>
      <c r="AC31" s="747"/>
      <c r="AD31" s="747"/>
      <c r="AE31" s="748"/>
      <c r="AF31" s="749">
        <v>443</v>
      </c>
      <c r="AG31" s="750"/>
      <c r="AH31" s="750"/>
      <c r="AI31" s="750"/>
      <c r="AJ31" s="751"/>
      <c r="AK31" s="818">
        <v>24</v>
      </c>
      <c r="AL31" s="819"/>
      <c r="AM31" s="819"/>
      <c r="AN31" s="819"/>
      <c r="AO31" s="819"/>
      <c r="AP31" s="819">
        <v>3823</v>
      </c>
      <c r="AQ31" s="819"/>
      <c r="AR31" s="819"/>
      <c r="AS31" s="819"/>
      <c r="AT31" s="819"/>
      <c r="AU31" s="819">
        <v>126</v>
      </c>
      <c r="AV31" s="819"/>
      <c r="AW31" s="819"/>
      <c r="AX31" s="819"/>
      <c r="AY31" s="819"/>
      <c r="AZ31" s="820" t="s">
        <v>476</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664</v>
      </c>
      <c r="R32" s="747"/>
      <c r="S32" s="747"/>
      <c r="T32" s="747"/>
      <c r="U32" s="747"/>
      <c r="V32" s="747">
        <v>700</v>
      </c>
      <c r="W32" s="747"/>
      <c r="X32" s="747"/>
      <c r="Y32" s="747"/>
      <c r="Z32" s="747"/>
      <c r="AA32" s="747">
        <v>-36</v>
      </c>
      <c r="AB32" s="747"/>
      <c r="AC32" s="747"/>
      <c r="AD32" s="747"/>
      <c r="AE32" s="748"/>
      <c r="AF32" s="749">
        <v>328</v>
      </c>
      <c r="AG32" s="750"/>
      <c r="AH32" s="750"/>
      <c r="AI32" s="750"/>
      <c r="AJ32" s="751"/>
      <c r="AK32" s="818">
        <v>223</v>
      </c>
      <c r="AL32" s="819"/>
      <c r="AM32" s="819"/>
      <c r="AN32" s="819"/>
      <c r="AO32" s="819"/>
      <c r="AP32" s="819">
        <v>691</v>
      </c>
      <c r="AQ32" s="819"/>
      <c r="AR32" s="819"/>
      <c r="AS32" s="819"/>
      <c r="AT32" s="819"/>
      <c r="AU32" s="819">
        <v>440</v>
      </c>
      <c r="AV32" s="819"/>
      <c r="AW32" s="819"/>
      <c r="AX32" s="819"/>
      <c r="AY32" s="819"/>
      <c r="AZ32" s="820" t="s">
        <v>476</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920</v>
      </c>
      <c r="R33" s="747"/>
      <c r="S33" s="747"/>
      <c r="T33" s="747"/>
      <c r="U33" s="747"/>
      <c r="V33" s="747">
        <v>897</v>
      </c>
      <c r="W33" s="747"/>
      <c r="X33" s="747"/>
      <c r="Y33" s="747"/>
      <c r="Z33" s="747"/>
      <c r="AA33" s="747">
        <v>23</v>
      </c>
      <c r="AB33" s="747"/>
      <c r="AC33" s="747"/>
      <c r="AD33" s="747"/>
      <c r="AE33" s="748"/>
      <c r="AF33" s="749">
        <v>23</v>
      </c>
      <c r="AG33" s="750"/>
      <c r="AH33" s="750"/>
      <c r="AI33" s="750"/>
      <c r="AJ33" s="751"/>
      <c r="AK33" s="818">
        <v>221</v>
      </c>
      <c r="AL33" s="819"/>
      <c r="AM33" s="819"/>
      <c r="AN33" s="819"/>
      <c r="AO33" s="819"/>
      <c r="AP33" s="819">
        <v>4224</v>
      </c>
      <c r="AQ33" s="819"/>
      <c r="AR33" s="819"/>
      <c r="AS33" s="819"/>
      <c r="AT33" s="819"/>
      <c r="AU33" s="819">
        <v>3865</v>
      </c>
      <c r="AV33" s="819"/>
      <c r="AW33" s="819"/>
      <c r="AX33" s="819"/>
      <c r="AY33" s="819"/>
      <c r="AZ33" s="820" t="s">
        <v>476</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453</v>
      </c>
      <c r="R34" s="747"/>
      <c r="S34" s="747"/>
      <c r="T34" s="747"/>
      <c r="U34" s="747"/>
      <c r="V34" s="747">
        <v>444</v>
      </c>
      <c r="W34" s="747"/>
      <c r="X34" s="747"/>
      <c r="Y34" s="747"/>
      <c r="Z34" s="747"/>
      <c r="AA34" s="747">
        <v>9</v>
      </c>
      <c r="AB34" s="747"/>
      <c r="AC34" s="747"/>
      <c r="AD34" s="747"/>
      <c r="AE34" s="748"/>
      <c r="AF34" s="749">
        <v>9</v>
      </c>
      <c r="AG34" s="750"/>
      <c r="AH34" s="750"/>
      <c r="AI34" s="750"/>
      <c r="AJ34" s="751"/>
      <c r="AK34" s="818">
        <v>225</v>
      </c>
      <c r="AL34" s="819"/>
      <c r="AM34" s="819"/>
      <c r="AN34" s="819"/>
      <c r="AO34" s="819"/>
      <c r="AP34" s="819">
        <v>2771</v>
      </c>
      <c r="AQ34" s="819"/>
      <c r="AR34" s="819"/>
      <c r="AS34" s="819"/>
      <c r="AT34" s="819"/>
      <c r="AU34" s="819">
        <v>2674</v>
      </c>
      <c r="AV34" s="819"/>
      <c r="AW34" s="819"/>
      <c r="AX34" s="819"/>
      <c r="AY34" s="819"/>
      <c r="AZ34" s="820" t="s">
        <v>476</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971</v>
      </c>
      <c r="AG63" s="830"/>
      <c r="AH63" s="830"/>
      <c r="AI63" s="830"/>
      <c r="AJ63" s="831"/>
      <c r="AK63" s="832"/>
      <c r="AL63" s="827"/>
      <c r="AM63" s="827"/>
      <c r="AN63" s="827"/>
      <c r="AO63" s="827"/>
      <c r="AP63" s="830">
        <v>11509</v>
      </c>
      <c r="AQ63" s="830"/>
      <c r="AR63" s="830"/>
      <c r="AS63" s="830"/>
      <c r="AT63" s="830"/>
      <c r="AU63" s="830">
        <v>7105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390</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17181</v>
      </c>
      <c r="R68" s="854"/>
      <c r="S68" s="854"/>
      <c r="T68" s="854"/>
      <c r="U68" s="854"/>
      <c r="V68" s="854">
        <v>16405</v>
      </c>
      <c r="W68" s="854"/>
      <c r="X68" s="854"/>
      <c r="Y68" s="854"/>
      <c r="Z68" s="854"/>
      <c r="AA68" s="854">
        <v>776</v>
      </c>
      <c r="AB68" s="854"/>
      <c r="AC68" s="854"/>
      <c r="AD68" s="854"/>
      <c r="AE68" s="854"/>
      <c r="AF68" s="854">
        <v>776</v>
      </c>
      <c r="AG68" s="854"/>
      <c r="AH68" s="854"/>
      <c r="AI68" s="854"/>
      <c r="AJ68" s="854"/>
      <c r="AK68" s="854">
        <v>1960</v>
      </c>
      <c r="AL68" s="854"/>
      <c r="AM68" s="854"/>
      <c r="AN68" s="854"/>
      <c r="AO68" s="854"/>
      <c r="AP68" s="854" t="s">
        <v>476</v>
      </c>
      <c r="AQ68" s="854"/>
      <c r="AR68" s="854"/>
      <c r="AS68" s="854"/>
      <c r="AT68" s="854"/>
      <c r="AU68" s="854" t="s">
        <v>476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952</v>
      </c>
      <c r="R69" s="819"/>
      <c r="S69" s="819"/>
      <c r="T69" s="819"/>
      <c r="U69" s="819"/>
      <c r="V69" s="819">
        <v>950</v>
      </c>
      <c r="W69" s="819"/>
      <c r="X69" s="819"/>
      <c r="Y69" s="819"/>
      <c r="Z69" s="819"/>
      <c r="AA69" s="819">
        <v>2</v>
      </c>
      <c r="AB69" s="819"/>
      <c r="AC69" s="819"/>
      <c r="AD69" s="819"/>
      <c r="AE69" s="819"/>
      <c r="AF69" s="819">
        <v>2</v>
      </c>
      <c r="AG69" s="819"/>
      <c r="AH69" s="819"/>
      <c r="AI69" s="819"/>
      <c r="AJ69" s="819"/>
      <c r="AK69" s="819">
        <v>0</v>
      </c>
      <c r="AL69" s="819"/>
      <c r="AM69" s="819"/>
      <c r="AN69" s="819"/>
      <c r="AO69" s="819"/>
      <c r="AP69" s="819" t="s">
        <v>476</v>
      </c>
      <c r="AQ69" s="819"/>
      <c r="AR69" s="819"/>
      <c r="AS69" s="819"/>
      <c r="AT69" s="819"/>
      <c r="AU69" s="819" t="s">
        <v>476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7890</v>
      </c>
      <c r="R70" s="819"/>
      <c r="S70" s="819"/>
      <c r="T70" s="819"/>
      <c r="U70" s="819"/>
      <c r="V70" s="819">
        <v>7814</v>
      </c>
      <c r="W70" s="819"/>
      <c r="X70" s="819"/>
      <c r="Y70" s="819"/>
      <c r="Z70" s="819"/>
      <c r="AA70" s="819">
        <v>76</v>
      </c>
      <c r="AB70" s="819"/>
      <c r="AC70" s="819"/>
      <c r="AD70" s="819"/>
      <c r="AE70" s="819"/>
      <c r="AF70" s="819">
        <v>76</v>
      </c>
      <c r="AG70" s="819"/>
      <c r="AH70" s="819"/>
      <c r="AI70" s="819"/>
      <c r="AJ70" s="819"/>
      <c r="AK70" s="819" t="s">
        <v>476</v>
      </c>
      <c r="AL70" s="819"/>
      <c r="AM70" s="819"/>
      <c r="AN70" s="819"/>
      <c r="AO70" s="819"/>
      <c r="AP70" s="819">
        <v>4241</v>
      </c>
      <c r="AQ70" s="819"/>
      <c r="AR70" s="819"/>
      <c r="AS70" s="819"/>
      <c r="AT70" s="819"/>
      <c r="AU70" s="819">
        <v>144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141</v>
      </c>
      <c r="R71" s="819"/>
      <c r="S71" s="819"/>
      <c r="T71" s="819"/>
      <c r="U71" s="819"/>
      <c r="V71" s="819">
        <v>136</v>
      </c>
      <c r="W71" s="819"/>
      <c r="X71" s="819"/>
      <c r="Y71" s="819"/>
      <c r="Z71" s="819"/>
      <c r="AA71" s="819">
        <v>5</v>
      </c>
      <c r="AB71" s="819"/>
      <c r="AC71" s="819"/>
      <c r="AD71" s="819"/>
      <c r="AE71" s="819"/>
      <c r="AF71" s="819">
        <v>5</v>
      </c>
      <c r="AG71" s="819"/>
      <c r="AH71" s="819"/>
      <c r="AI71" s="819"/>
      <c r="AJ71" s="819"/>
      <c r="AK71" s="819" t="s">
        <v>476</v>
      </c>
      <c r="AL71" s="819"/>
      <c r="AM71" s="819"/>
      <c r="AN71" s="819"/>
      <c r="AO71" s="819"/>
      <c r="AP71" s="819" t="s">
        <v>476</v>
      </c>
      <c r="AQ71" s="819"/>
      <c r="AR71" s="819"/>
      <c r="AS71" s="819"/>
      <c r="AT71" s="819"/>
      <c r="AU71" s="867" t="s">
        <v>476</v>
      </c>
      <c r="AV71" s="868"/>
      <c r="AW71" s="868"/>
      <c r="AX71" s="868"/>
      <c r="AY71" s="818"/>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198</v>
      </c>
      <c r="R72" s="819"/>
      <c r="S72" s="819"/>
      <c r="T72" s="819"/>
      <c r="U72" s="819"/>
      <c r="V72" s="819">
        <v>148</v>
      </c>
      <c r="W72" s="819"/>
      <c r="X72" s="819"/>
      <c r="Y72" s="819"/>
      <c r="Z72" s="819"/>
      <c r="AA72" s="819">
        <v>50</v>
      </c>
      <c r="AB72" s="819"/>
      <c r="AC72" s="819"/>
      <c r="AD72" s="819"/>
      <c r="AE72" s="819"/>
      <c r="AF72" s="819">
        <v>50</v>
      </c>
      <c r="AG72" s="819"/>
      <c r="AH72" s="819"/>
      <c r="AI72" s="819"/>
      <c r="AJ72" s="819"/>
      <c r="AK72" s="819">
        <v>8</v>
      </c>
      <c r="AL72" s="819"/>
      <c r="AM72" s="819"/>
      <c r="AN72" s="819"/>
      <c r="AO72" s="819"/>
      <c r="AP72" s="819" t="s">
        <v>476</v>
      </c>
      <c r="AQ72" s="819"/>
      <c r="AR72" s="819"/>
      <c r="AS72" s="819"/>
      <c r="AT72" s="819"/>
      <c r="AU72" s="819" t="s">
        <v>476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9"/>
      <c r="R75" s="868"/>
      <c r="S75" s="868"/>
      <c r="T75" s="868"/>
      <c r="U75" s="818"/>
      <c r="V75" s="867"/>
      <c r="W75" s="868"/>
      <c r="X75" s="868"/>
      <c r="Y75" s="868"/>
      <c r="Z75" s="818"/>
      <c r="AA75" s="867"/>
      <c r="AB75" s="868"/>
      <c r="AC75" s="868"/>
      <c r="AD75" s="868"/>
      <c r="AE75" s="818"/>
      <c r="AF75" s="867"/>
      <c r="AG75" s="868"/>
      <c r="AH75" s="868"/>
      <c r="AI75" s="868"/>
      <c r="AJ75" s="818"/>
      <c r="AK75" s="867"/>
      <c r="AL75" s="868"/>
      <c r="AM75" s="868"/>
      <c r="AN75" s="868"/>
      <c r="AO75" s="818"/>
      <c r="AP75" s="867"/>
      <c r="AQ75" s="868"/>
      <c r="AR75" s="868"/>
      <c r="AS75" s="868"/>
      <c r="AT75" s="818"/>
      <c r="AU75" s="867"/>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9"/>
      <c r="R76" s="868"/>
      <c r="S76" s="868"/>
      <c r="T76" s="868"/>
      <c r="U76" s="818"/>
      <c r="V76" s="867"/>
      <c r="W76" s="868"/>
      <c r="X76" s="868"/>
      <c r="Y76" s="868"/>
      <c r="Z76" s="818"/>
      <c r="AA76" s="867"/>
      <c r="AB76" s="868"/>
      <c r="AC76" s="868"/>
      <c r="AD76" s="868"/>
      <c r="AE76" s="818"/>
      <c r="AF76" s="867"/>
      <c r="AG76" s="868"/>
      <c r="AH76" s="868"/>
      <c r="AI76" s="868"/>
      <c r="AJ76" s="818"/>
      <c r="AK76" s="867"/>
      <c r="AL76" s="868"/>
      <c r="AM76" s="868"/>
      <c r="AN76" s="868"/>
      <c r="AO76" s="818"/>
      <c r="AP76" s="867"/>
      <c r="AQ76" s="868"/>
      <c r="AR76" s="868"/>
      <c r="AS76" s="868"/>
      <c r="AT76" s="818"/>
      <c r="AU76" s="867"/>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9"/>
      <c r="R77" s="868"/>
      <c r="S77" s="868"/>
      <c r="T77" s="868"/>
      <c r="U77" s="818"/>
      <c r="V77" s="867"/>
      <c r="W77" s="868"/>
      <c r="X77" s="868"/>
      <c r="Y77" s="868"/>
      <c r="Z77" s="818"/>
      <c r="AA77" s="867"/>
      <c r="AB77" s="868"/>
      <c r="AC77" s="868"/>
      <c r="AD77" s="868"/>
      <c r="AE77" s="818"/>
      <c r="AF77" s="867"/>
      <c r="AG77" s="868"/>
      <c r="AH77" s="868"/>
      <c r="AI77" s="868"/>
      <c r="AJ77" s="818"/>
      <c r="AK77" s="867"/>
      <c r="AL77" s="868"/>
      <c r="AM77" s="868"/>
      <c r="AN77" s="868"/>
      <c r="AO77" s="818"/>
      <c r="AP77" s="867"/>
      <c r="AQ77" s="868"/>
      <c r="AR77" s="868"/>
      <c r="AS77" s="868"/>
      <c r="AT77" s="818"/>
      <c r="AU77" s="867"/>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909</v>
      </c>
      <c r="AG88" s="830"/>
      <c r="AH88" s="830"/>
      <c r="AI88" s="830"/>
      <c r="AJ88" s="830"/>
      <c r="AK88" s="827"/>
      <c r="AL88" s="827"/>
      <c r="AM88" s="827"/>
      <c r="AN88" s="827"/>
      <c r="AO88" s="827"/>
      <c r="AP88" s="830">
        <v>4241</v>
      </c>
      <c r="AQ88" s="830"/>
      <c r="AR88" s="830"/>
      <c r="AS88" s="830"/>
      <c r="AT88" s="830"/>
      <c r="AU88" s="830">
        <v>144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15</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284</v>
      </c>
      <c r="AG109" s="883"/>
      <c r="AH109" s="883"/>
      <c r="AI109" s="883"/>
      <c r="AJ109" s="884"/>
      <c r="AK109" s="882" t="s">
        <v>283</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284</v>
      </c>
      <c r="BW109" s="883"/>
      <c r="BX109" s="883"/>
      <c r="BY109" s="883"/>
      <c r="BZ109" s="884"/>
      <c r="CA109" s="882" t="s">
        <v>283</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284</v>
      </c>
      <c r="DM109" s="883"/>
      <c r="DN109" s="883"/>
      <c r="DO109" s="883"/>
      <c r="DP109" s="884"/>
      <c r="DQ109" s="882" t="s">
        <v>283</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1582612</v>
      </c>
      <c r="AB110" s="890"/>
      <c r="AC110" s="890"/>
      <c r="AD110" s="890"/>
      <c r="AE110" s="891"/>
      <c r="AF110" s="892">
        <v>1590100</v>
      </c>
      <c r="AG110" s="890"/>
      <c r="AH110" s="890"/>
      <c r="AI110" s="890"/>
      <c r="AJ110" s="891"/>
      <c r="AK110" s="892">
        <v>1477756</v>
      </c>
      <c r="AL110" s="890"/>
      <c r="AM110" s="890"/>
      <c r="AN110" s="890"/>
      <c r="AO110" s="891"/>
      <c r="AP110" s="893">
        <v>24.8</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14038284</v>
      </c>
      <c r="BR110" s="927"/>
      <c r="BS110" s="927"/>
      <c r="BT110" s="927"/>
      <c r="BU110" s="927"/>
      <c r="BV110" s="927">
        <v>13676829</v>
      </c>
      <c r="BW110" s="927"/>
      <c r="BX110" s="927"/>
      <c r="BY110" s="927"/>
      <c r="BZ110" s="927"/>
      <c r="CA110" s="927">
        <v>13102540</v>
      </c>
      <c r="CB110" s="927"/>
      <c r="CC110" s="927"/>
      <c r="CD110" s="927"/>
      <c r="CE110" s="927"/>
      <c r="CF110" s="941">
        <v>220</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407</v>
      </c>
      <c r="DH110" s="927"/>
      <c r="DI110" s="927"/>
      <c r="DJ110" s="927"/>
      <c r="DK110" s="927"/>
      <c r="DL110" s="927" t="s">
        <v>407</v>
      </c>
      <c r="DM110" s="927"/>
      <c r="DN110" s="927"/>
      <c r="DO110" s="927"/>
      <c r="DP110" s="927"/>
      <c r="DQ110" s="927" t="s">
        <v>407</v>
      </c>
      <c r="DR110" s="927"/>
      <c r="DS110" s="927"/>
      <c r="DT110" s="927"/>
      <c r="DU110" s="927"/>
      <c r="DV110" s="928" t="s">
        <v>407</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151303</v>
      </c>
      <c r="BR111" s="920"/>
      <c r="BS111" s="920"/>
      <c r="BT111" s="920"/>
      <c r="BU111" s="920"/>
      <c r="BV111" s="920">
        <v>100782</v>
      </c>
      <c r="BW111" s="920"/>
      <c r="BX111" s="920"/>
      <c r="BY111" s="920"/>
      <c r="BZ111" s="920"/>
      <c r="CA111" s="920">
        <v>51305</v>
      </c>
      <c r="CB111" s="920"/>
      <c r="CC111" s="920"/>
      <c r="CD111" s="920"/>
      <c r="CE111" s="920"/>
      <c r="CF111" s="914">
        <v>0.9</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7112360</v>
      </c>
      <c r="BR112" s="920"/>
      <c r="BS112" s="920"/>
      <c r="BT112" s="920"/>
      <c r="BU112" s="920"/>
      <c r="BV112" s="920">
        <v>7053066</v>
      </c>
      <c r="BW112" s="920"/>
      <c r="BX112" s="920"/>
      <c r="BY112" s="920"/>
      <c r="BZ112" s="920"/>
      <c r="CA112" s="920">
        <v>7104811</v>
      </c>
      <c r="CB112" s="920"/>
      <c r="CC112" s="920"/>
      <c r="CD112" s="920"/>
      <c r="CE112" s="920"/>
      <c r="CF112" s="914">
        <v>119.3</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516264</v>
      </c>
      <c r="AB113" s="934"/>
      <c r="AC113" s="934"/>
      <c r="AD113" s="934"/>
      <c r="AE113" s="935"/>
      <c r="AF113" s="936">
        <v>479860</v>
      </c>
      <c r="AG113" s="934"/>
      <c r="AH113" s="934"/>
      <c r="AI113" s="934"/>
      <c r="AJ113" s="935"/>
      <c r="AK113" s="936">
        <v>444923</v>
      </c>
      <c r="AL113" s="934"/>
      <c r="AM113" s="934"/>
      <c r="AN113" s="934"/>
      <c r="AO113" s="935"/>
      <c r="AP113" s="937">
        <v>7.5</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231008</v>
      </c>
      <c r="BR113" s="920"/>
      <c r="BS113" s="920"/>
      <c r="BT113" s="920"/>
      <c r="BU113" s="920"/>
      <c r="BV113" s="920">
        <v>196787</v>
      </c>
      <c r="BW113" s="920"/>
      <c r="BX113" s="920"/>
      <c r="BY113" s="920"/>
      <c r="BZ113" s="920"/>
      <c r="CA113" s="920">
        <v>144177</v>
      </c>
      <c r="CB113" s="920"/>
      <c r="CC113" s="920"/>
      <c r="CD113" s="920"/>
      <c r="CE113" s="920"/>
      <c r="CF113" s="914">
        <v>2.4</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28703</v>
      </c>
      <c r="AB114" s="959"/>
      <c r="AC114" s="959"/>
      <c r="AD114" s="959"/>
      <c r="AE114" s="960"/>
      <c r="AF114" s="961">
        <v>12974</v>
      </c>
      <c r="AG114" s="959"/>
      <c r="AH114" s="959"/>
      <c r="AI114" s="959"/>
      <c r="AJ114" s="960"/>
      <c r="AK114" s="961">
        <v>15656</v>
      </c>
      <c r="AL114" s="959"/>
      <c r="AM114" s="959"/>
      <c r="AN114" s="959"/>
      <c r="AO114" s="960"/>
      <c r="AP114" s="962">
        <v>0.3</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2531127</v>
      </c>
      <c r="BR114" s="920"/>
      <c r="BS114" s="920"/>
      <c r="BT114" s="920"/>
      <c r="BU114" s="920"/>
      <c r="BV114" s="920">
        <v>2547930</v>
      </c>
      <c r="BW114" s="920"/>
      <c r="BX114" s="920"/>
      <c r="BY114" s="920"/>
      <c r="BZ114" s="920"/>
      <c r="CA114" s="920">
        <v>2740808</v>
      </c>
      <c r="CB114" s="920"/>
      <c r="CC114" s="920"/>
      <c r="CD114" s="920"/>
      <c r="CE114" s="920"/>
      <c r="CF114" s="914">
        <v>46</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52833</v>
      </c>
      <c r="AB115" s="934"/>
      <c r="AC115" s="934"/>
      <c r="AD115" s="934"/>
      <c r="AE115" s="935"/>
      <c r="AF115" s="936">
        <v>54249</v>
      </c>
      <c r="AG115" s="934"/>
      <c r="AH115" s="934"/>
      <c r="AI115" s="934"/>
      <c r="AJ115" s="935"/>
      <c r="AK115" s="936">
        <v>52849</v>
      </c>
      <c r="AL115" s="934"/>
      <c r="AM115" s="934"/>
      <c r="AN115" s="934"/>
      <c r="AO115" s="935"/>
      <c r="AP115" s="937">
        <v>0.9</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130057</v>
      </c>
      <c r="DH116" s="959"/>
      <c r="DI116" s="959"/>
      <c r="DJ116" s="959"/>
      <c r="DK116" s="960"/>
      <c r="DL116" s="961">
        <v>84077</v>
      </c>
      <c r="DM116" s="959"/>
      <c r="DN116" s="959"/>
      <c r="DO116" s="959"/>
      <c r="DP116" s="960"/>
      <c r="DQ116" s="961">
        <v>39141</v>
      </c>
      <c r="DR116" s="959"/>
      <c r="DS116" s="959"/>
      <c r="DT116" s="959"/>
      <c r="DU116" s="960"/>
      <c r="DV116" s="962">
        <v>0.7</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2180412</v>
      </c>
      <c r="AB117" s="966"/>
      <c r="AC117" s="966"/>
      <c r="AD117" s="966"/>
      <c r="AE117" s="967"/>
      <c r="AF117" s="965">
        <v>2137183</v>
      </c>
      <c r="AG117" s="966"/>
      <c r="AH117" s="966"/>
      <c r="AI117" s="966"/>
      <c r="AJ117" s="967"/>
      <c r="AK117" s="965">
        <v>1991184</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284</v>
      </c>
      <c r="AG118" s="883"/>
      <c r="AH118" s="883"/>
      <c r="AI118" s="883"/>
      <c r="AJ118" s="884"/>
      <c r="AK118" s="882" t="s">
        <v>283</v>
      </c>
      <c r="AL118" s="883"/>
      <c r="AM118" s="883"/>
      <c r="AN118" s="883"/>
      <c r="AO118" s="884"/>
      <c r="AP118" s="990" t="s">
        <v>401</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430</v>
      </c>
      <c r="BP118" s="994"/>
      <c r="BQ118" s="985">
        <v>24064082</v>
      </c>
      <c r="BR118" s="986"/>
      <c r="BS118" s="986"/>
      <c r="BT118" s="986"/>
      <c r="BU118" s="986"/>
      <c r="BV118" s="986">
        <v>23575394</v>
      </c>
      <c r="BW118" s="986"/>
      <c r="BX118" s="986"/>
      <c r="BY118" s="986"/>
      <c r="BZ118" s="986"/>
      <c r="CA118" s="986">
        <v>23143641</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3186215</v>
      </c>
      <c r="BR119" s="927"/>
      <c r="BS119" s="927"/>
      <c r="BT119" s="927"/>
      <c r="BU119" s="927"/>
      <c r="BV119" s="927">
        <v>3257713</v>
      </c>
      <c r="BW119" s="927"/>
      <c r="BX119" s="927"/>
      <c r="BY119" s="927"/>
      <c r="BZ119" s="927"/>
      <c r="CA119" s="927">
        <v>3247341</v>
      </c>
      <c r="CB119" s="927"/>
      <c r="CC119" s="927"/>
      <c r="CD119" s="927"/>
      <c r="CE119" s="927"/>
      <c r="CF119" s="941">
        <v>54.5</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21246</v>
      </c>
      <c r="DH119" s="998"/>
      <c r="DI119" s="998"/>
      <c r="DJ119" s="998"/>
      <c r="DK119" s="999"/>
      <c r="DL119" s="1000">
        <v>16705</v>
      </c>
      <c r="DM119" s="998"/>
      <c r="DN119" s="998"/>
      <c r="DO119" s="998"/>
      <c r="DP119" s="999"/>
      <c r="DQ119" s="1000">
        <v>12164</v>
      </c>
      <c r="DR119" s="998"/>
      <c r="DS119" s="998"/>
      <c r="DT119" s="998"/>
      <c r="DU119" s="999"/>
      <c r="DV119" s="1001">
        <v>0.2</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2045927</v>
      </c>
      <c r="BR120" s="920"/>
      <c r="BS120" s="920"/>
      <c r="BT120" s="920"/>
      <c r="BU120" s="920"/>
      <c r="BV120" s="920">
        <v>1998826</v>
      </c>
      <c r="BW120" s="920"/>
      <c r="BX120" s="920"/>
      <c r="BY120" s="920"/>
      <c r="BZ120" s="920"/>
      <c r="CA120" s="920">
        <v>2161700</v>
      </c>
      <c r="CB120" s="920"/>
      <c r="CC120" s="920"/>
      <c r="CD120" s="920"/>
      <c r="CE120" s="920"/>
      <c r="CF120" s="914">
        <v>36.299999999999997</v>
      </c>
      <c r="CG120" s="915"/>
      <c r="CH120" s="915"/>
      <c r="CI120" s="915"/>
      <c r="CJ120" s="915"/>
      <c r="CK120" s="1013" t="s">
        <v>436</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3620110</v>
      </c>
      <c r="DH120" s="927"/>
      <c r="DI120" s="927"/>
      <c r="DJ120" s="927"/>
      <c r="DK120" s="927"/>
      <c r="DL120" s="927">
        <v>3734950</v>
      </c>
      <c r="DM120" s="927"/>
      <c r="DN120" s="927"/>
      <c r="DO120" s="927"/>
      <c r="DP120" s="927"/>
      <c r="DQ120" s="927">
        <v>3864782</v>
      </c>
      <c r="DR120" s="927"/>
      <c r="DS120" s="927"/>
      <c r="DT120" s="927"/>
      <c r="DU120" s="927"/>
      <c r="DV120" s="928">
        <v>64.900000000000006</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13908496</v>
      </c>
      <c r="BR121" s="986"/>
      <c r="BS121" s="986"/>
      <c r="BT121" s="986"/>
      <c r="BU121" s="986"/>
      <c r="BV121" s="986">
        <v>13791283</v>
      </c>
      <c r="BW121" s="986"/>
      <c r="BX121" s="986"/>
      <c r="BY121" s="986"/>
      <c r="BZ121" s="986"/>
      <c r="CA121" s="986">
        <v>13476717</v>
      </c>
      <c r="CB121" s="986"/>
      <c r="CC121" s="986"/>
      <c r="CD121" s="986"/>
      <c r="CE121" s="986"/>
      <c r="CF121" s="1024">
        <v>226.3</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2755613</v>
      </c>
      <c r="DH121" s="920"/>
      <c r="DI121" s="920"/>
      <c r="DJ121" s="920"/>
      <c r="DK121" s="920"/>
      <c r="DL121" s="920">
        <v>2658884</v>
      </c>
      <c r="DM121" s="920"/>
      <c r="DN121" s="920"/>
      <c r="DO121" s="920"/>
      <c r="DP121" s="920"/>
      <c r="DQ121" s="920">
        <v>2674008</v>
      </c>
      <c r="DR121" s="920"/>
      <c r="DS121" s="920"/>
      <c r="DT121" s="920"/>
      <c r="DU121" s="920"/>
      <c r="DV121" s="921">
        <v>44.9</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439</v>
      </c>
      <c r="BP122" s="994"/>
      <c r="BQ122" s="1034">
        <v>19140638</v>
      </c>
      <c r="BR122" s="1035"/>
      <c r="BS122" s="1035"/>
      <c r="BT122" s="1035"/>
      <c r="BU122" s="1035"/>
      <c r="BV122" s="1035">
        <v>19047822</v>
      </c>
      <c r="BW122" s="1035"/>
      <c r="BX122" s="1035"/>
      <c r="BY122" s="1035"/>
      <c r="BZ122" s="1035"/>
      <c r="CA122" s="1035">
        <v>18885758</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v>518778</v>
      </c>
      <c r="DH122" s="920"/>
      <c r="DI122" s="920"/>
      <c r="DJ122" s="920"/>
      <c r="DK122" s="920"/>
      <c r="DL122" s="920">
        <v>503062</v>
      </c>
      <c r="DM122" s="920"/>
      <c r="DN122" s="920"/>
      <c r="DO122" s="920"/>
      <c r="DP122" s="920"/>
      <c r="DQ122" s="920">
        <v>439856</v>
      </c>
      <c r="DR122" s="920"/>
      <c r="DS122" s="920"/>
      <c r="DT122" s="920"/>
      <c r="DU122" s="920"/>
      <c r="DV122" s="921">
        <v>7.4</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47015</v>
      </c>
      <c r="AB123" s="959"/>
      <c r="AC123" s="959"/>
      <c r="AD123" s="959"/>
      <c r="AE123" s="960"/>
      <c r="AF123" s="961">
        <v>45980</v>
      </c>
      <c r="AG123" s="959"/>
      <c r="AH123" s="959"/>
      <c r="AI123" s="959"/>
      <c r="AJ123" s="960"/>
      <c r="AK123" s="961">
        <v>44935</v>
      </c>
      <c r="AL123" s="959"/>
      <c r="AM123" s="959"/>
      <c r="AN123" s="959"/>
      <c r="AO123" s="960"/>
      <c r="AP123" s="962">
        <v>0.8</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82.9</v>
      </c>
      <c r="BR123" s="1027"/>
      <c r="BS123" s="1027"/>
      <c r="BT123" s="1027"/>
      <c r="BU123" s="1027"/>
      <c r="BV123" s="1027">
        <v>75.2</v>
      </c>
      <c r="BW123" s="1027"/>
      <c r="BX123" s="1027"/>
      <c r="BY123" s="1027"/>
      <c r="BZ123" s="1027"/>
      <c r="CA123" s="1027">
        <v>71.400000000000006</v>
      </c>
      <c r="CB123" s="1027"/>
      <c r="CC123" s="1027"/>
      <c r="CD123" s="1027"/>
      <c r="CE123" s="1027"/>
      <c r="CF123" s="1028"/>
      <c r="CG123" s="1029"/>
      <c r="CH123" s="1029"/>
      <c r="CI123" s="1029"/>
      <c r="CJ123" s="1030"/>
      <c r="CK123" s="1016"/>
      <c r="CL123" s="1017"/>
      <c r="CM123" s="1017"/>
      <c r="CN123" s="1017"/>
      <c r="CO123" s="1018"/>
      <c r="CP123" s="1007" t="s">
        <v>380</v>
      </c>
      <c r="CQ123" s="1008"/>
      <c r="CR123" s="1008"/>
      <c r="CS123" s="1008"/>
      <c r="CT123" s="1008"/>
      <c r="CU123" s="1008"/>
      <c r="CV123" s="1008"/>
      <c r="CW123" s="1008"/>
      <c r="CX123" s="1008"/>
      <c r="CY123" s="1008"/>
      <c r="CZ123" s="1008"/>
      <c r="DA123" s="1008"/>
      <c r="DB123" s="1008"/>
      <c r="DC123" s="1008"/>
      <c r="DD123" s="1008"/>
      <c r="DE123" s="1008"/>
      <c r="DF123" s="1009"/>
      <c r="DG123" s="958">
        <v>217859</v>
      </c>
      <c r="DH123" s="959"/>
      <c r="DI123" s="959"/>
      <c r="DJ123" s="959"/>
      <c r="DK123" s="960"/>
      <c r="DL123" s="961">
        <v>156170</v>
      </c>
      <c r="DM123" s="959"/>
      <c r="DN123" s="959"/>
      <c r="DO123" s="959"/>
      <c r="DP123" s="960"/>
      <c r="DQ123" s="961">
        <v>126165</v>
      </c>
      <c r="DR123" s="959"/>
      <c r="DS123" s="959"/>
      <c r="DT123" s="959"/>
      <c r="DU123" s="960"/>
      <c r="DV123" s="962">
        <v>2.1</v>
      </c>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4541</v>
      </c>
      <c r="AB126" s="959"/>
      <c r="AC126" s="959"/>
      <c r="AD126" s="959"/>
      <c r="AE126" s="960"/>
      <c r="AF126" s="961">
        <v>4541</v>
      </c>
      <c r="AG126" s="959"/>
      <c r="AH126" s="959"/>
      <c r="AI126" s="959"/>
      <c r="AJ126" s="960"/>
      <c r="AK126" s="961">
        <v>4541</v>
      </c>
      <c r="AL126" s="959"/>
      <c r="AM126" s="959"/>
      <c r="AN126" s="959"/>
      <c r="AO126" s="960"/>
      <c r="AP126" s="962">
        <v>0.1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1277</v>
      </c>
      <c r="AB127" s="959"/>
      <c r="AC127" s="959"/>
      <c r="AD127" s="959"/>
      <c r="AE127" s="960"/>
      <c r="AF127" s="961">
        <v>3728</v>
      </c>
      <c r="AG127" s="959"/>
      <c r="AH127" s="959"/>
      <c r="AI127" s="959"/>
      <c r="AJ127" s="960"/>
      <c r="AK127" s="961">
        <v>3373</v>
      </c>
      <c r="AL127" s="959"/>
      <c r="AM127" s="959"/>
      <c r="AN127" s="959"/>
      <c r="AO127" s="960"/>
      <c r="AP127" s="962">
        <v>0.1</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13.99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126984</v>
      </c>
      <c r="AB128" s="1090"/>
      <c r="AC128" s="1090"/>
      <c r="AD128" s="1090"/>
      <c r="AE128" s="1091"/>
      <c r="AF128" s="1092">
        <v>148651</v>
      </c>
      <c r="AG128" s="1090"/>
      <c r="AH128" s="1090"/>
      <c r="AI128" s="1090"/>
      <c r="AJ128" s="1091"/>
      <c r="AK128" s="1092">
        <v>138616</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18.989999999999998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7120331</v>
      </c>
      <c r="AB129" s="959"/>
      <c r="AC129" s="959"/>
      <c r="AD129" s="959"/>
      <c r="AE129" s="960"/>
      <c r="AF129" s="961">
        <v>7220917</v>
      </c>
      <c r="AG129" s="959"/>
      <c r="AH129" s="959"/>
      <c r="AI129" s="959"/>
      <c r="AJ129" s="960"/>
      <c r="AK129" s="961">
        <v>7163954</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12.8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1182081</v>
      </c>
      <c r="AB130" s="959"/>
      <c r="AC130" s="959"/>
      <c r="AD130" s="959"/>
      <c r="AE130" s="960"/>
      <c r="AF130" s="961">
        <v>1204534</v>
      </c>
      <c r="AG130" s="959"/>
      <c r="AH130" s="959"/>
      <c r="AI130" s="959"/>
      <c r="AJ130" s="960"/>
      <c r="AK130" s="961">
        <v>1208637</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71.400000000000006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5938250</v>
      </c>
      <c r="AB131" s="998"/>
      <c r="AC131" s="998"/>
      <c r="AD131" s="998"/>
      <c r="AE131" s="999"/>
      <c r="AF131" s="1000">
        <v>6016383</v>
      </c>
      <c r="AG131" s="998"/>
      <c r="AH131" s="998"/>
      <c r="AI131" s="998"/>
      <c r="AJ131" s="999"/>
      <c r="AK131" s="1000">
        <v>5955317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14.6734644</v>
      </c>
      <c r="AB132" s="1104"/>
      <c r="AC132" s="1104"/>
      <c r="AD132" s="1104"/>
      <c r="AE132" s="1105"/>
      <c r="AF132" s="1106">
        <v>13.03105205</v>
      </c>
      <c r="AG132" s="1104"/>
      <c r="AH132" s="1104"/>
      <c r="AI132" s="1104"/>
      <c r="AJ132" s="1105"/>
      <c r="AK132" s="1106">
        <v>10.81270737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14.8</v>
      </c>
      <c r="AB133" s="1111"/>
      <c r="AC133" s="1111"/>
      <c r="AD133" s="1111"/>
      <c r="AE133" s="1112"/>
      <c r="AF133" s="1110">
        <v>14.3</v>
      </c>
      <c r="AG133" s="1111"/>
      <c r="AH133" s="1111"/>
      <c r="AI133" s="1111"/>
      <c r="AJ133" s="1112"/>
      <c r="AK133" s="1110">
        <v>12.8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1915662</v>
      </c>
      <c r="L9" s="264">
        <v>75832</v>
      </c>
      <c r="M9" s="265">
        <v>59313</v>
      </c>
      <c r="N9" s="266">
        <v>27.9</v>
      </c>
    </row>
    <row r="10" spans="1:16">
      <c r="A10" s="248"/>
      <c r="B10" s="244"/>
      <c r="C10" s="244"/>
      <c r="D10" s="244"/>
      <c r="E10" s="244"/>
      <c r="F10" s="244"/>
      <c r="G10" s="1119" t="s">
        <v>472</v>
      </c>
      <c r="H10" s="1120"/>
      <c r="I10" s="1120"/>
      <c r="J10" s="1121"/>
      <c r="K10" s="267">
        <v>236292</v>
      </c>
      <c r="L10" s="268">
        <v>9354</v>
      </c>
      <c r="M10" s="269">
        <v>5376</v>
      </c>
      <c r="N10" s="270">
        <v>74</v>
      </c>
    </row>
    <row r="11" spans="1:16" ht="13.5" customHeight="1">
      <c r="A11" s="248"/>
      <c r="B11" s="244"/>
      <c r="C11" s="244"/>
      <c r="D11" s="244"/>
      <c r="E11" s="244"/>
      <c r="F11" s="244"/>
      <c r="G11" s="1119" t="s">
        <v>473</v>
      </c>
      <c r="H11" s="1120"/>
      <c r="I11" s="1120"/>
      <c r="J11" s="1121"/>
      <c r="K11" s="267">
        <v>324990</v>
      </c>
      <c r="L11" s="268">
        <v>12865</v>
      </c>
      <c r="M11" s="269">
        <v>7786</v>
      </c>
      <c r="N11" s="270">
        <v>65.2</v>
      </c>
    </row>
    <row r="12" spans="1:16" ht="13.5" customHeight="1">
      <c r="A12" s="248"/>
      <c r="B12" s="244"/>
      <c r="C12" s="244"/>
      <c r="D12" s="244"/>
      <c r="E12" s="244"/>
      <c r="F12" s="244"/>
      <c r="G12" s="1119" t="s">
        <v>474</v>
      </c>
      <c r="H12" s="1120"/>
      <c r="I12" s="1120"/>
      <c r="J12" s="1121"/>
      <c r="K12" s="267">
        <v>37516</v>
      </c>
      <c r="L12" s="268">
        <v>1485</v>
      </c>
      <c r="M12" s="269">
        <v>131</v>
      </c>
      <c r="N12" s="270">
        <v>1033.5999999999999</v>
      </c>
    </row>
    <row r="13" spans="1:16" ht="13.5" customHeight="1">
      <c r="A13" s="248"/>
      <c r="B13" s="244"/>
      <c r="C13" s="244"/>
      <c r="D13" s="244"/>
      <c r="E13" s="244"/>
      <c r="F13" s="244"/>
      <c r="G13" s="1119" t="s">
        <v>475</v>
      </c>
      <c r="H13" s="1120"/>
      <c r="I13" s="1120"/>
      <c r="J13" s="1121"/>
      <c r="K13" s="267" t="s">
        <v>476</v>
      </c>
      <c r="L13" s="268" t="s">
        <v>476</v>
      </c>
      <c r="M13" s="269">
        <v>5</v>
      </c>
      <c r="N13" s="270" t="s">
        <v>476</v>
      </c>
    </row>
    <row r="14" spans="1:16" ht="13.5" customHeight="1">
      <c r="A14" s="248"/>
      <c r="B14" s="244"/>
      <c r="C14" s="244"/>
      <c r="D14" s="244"/>
      <c r="E14" s="244"/>
      <c r="F14" s="244"/>
      <c r="G14" s="1119" t="s">
        <v>477</v>
      </c>
      <c r="H14" s="1120"/>
      <c r="I14" s="1120"/>
      <c r="J14" s="1121"/>
      <c r="K14" s="267">
        <v>72264</v>
      </c>
      <c r="L14" s="268">
        <v>2861</v>
      </c>
      <c r="M14" s="269">
        <v>2777</v>
      </c>
      <c r="N14" s="270">
        <v>3</v>
      </c>
    </row>
    <row r="15" spans="1:16" ht="13.5" customHeight="1">
      <c r="A15" s="248"/>
      <c r="B15" s="244"/>
      <c r="C15" s="244"/>
      <c r="D15" s="244"/>
      <c r="E15" s="244"/>
      <c r="F15" s="244"/>
      <c r="G15" s="1119" t="s">
        <v>478</v>
      </c>
      <c r="H15" s="1120"/>
      <c r="I15" s="1120"/>
      <c r="J15" s="1121"/>
      <c r="K15" s="267">
        <v>14490</v>
      </c>
      <c r="L15" s="268">
        <v>574</v>
      </c>
      <c r="M15" s="269">
        <v>1317</v>
      </c>
      <c r="N15" s="270">
        <v>-56.4</v>
      </c>
    </row>
    <row r="16" spans="1:16">
      <c r="A16" s="248"/>
      <c r="B16" s="244"/>
      <c r="C16" s="244"/>
      <c r="D16" s="244"/>
      <c r="E16" s="244"/>
      <c r="F16" s="244"/>
      <c r="G16" s="1122" t="s">
        <v>479</v>
      </c>
      <c r="H16" s="1123"/>
      <c r="I16" s="1123"/>
      <c r="J16" s="1124"/>
      <c r="K16" s="268">
        <v>-272045</v>
      </c>
      <c r="L16" s="268">
        <v>-10769</v>
      </c>
      <c r="M16" s="269">
        <v>-6006</v>
      </c>
      <c r="N16" s="270">
        <v>79.3</v>
      </c>
    </row>
    <row r="17" spans="1:16">
      <c r="A17" s="248"/>
      <c r="B17" s="244"/>
      <c r="C17" s="244"/>
      <c r="D17" s="244"/>
      <c r="E17" s="244"/>
      <c r="F17" s="244"/>
      <c r="G17" s="1122" t="s">
        <v>168</v>
      </c>
      <c r="H17" s="1123"/>
      <c r="I17" s="1123"/>
      <c r="J17" s="1124"/>
      <c r="K17" s="268">
        <v>2329169</v>
      </c>
      <c r="L17" s="268">
        <v>92200</v>
      </c>
      <c r="M17" s="269">
        <v>70700</v>
      </c>
      <c r="N17" s="270">
        <v>30.4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7.96</v>
      </c>
      <c r="L21" s="281">
        <v>6.73</v>
      </c>
      <c r="M21" s="282">
        <v>1.23</v>
      </c>
      <c r="N21" s="249"/>
      <c r="O21" s="283"/>
      <c r="P21" s="279"/>
    </row>
    <row r="22" spans="1:16" s="284" customFormat="1">
      <c r="A22" s="279"/>
      <c r="B22" s="249"/>
      <c r="C22" s="249"/>
      <c r="D22" s="249"/>
      <c r="E22" s="249"/>
      <c r="F22" s="249"/>
      <c r="G22" s="1114" t="s">
        <v>485</v>
      </c>
      <c r="H22" s="1115"/>
      <c r="I22" s="1115"/>
      <c r="J22" s="1116"/>
      <c r="K22" s="285">
        <v>93.9</v>
      </c>
      <c r="L22" s="286">
        <v>96.8</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1477756</v>
      </c>
      <c r="L32" s="294">
        <v>58497</v>
      </c>
      <c r="M32" s="295">
        <v>33640</v>
      </c>
      <c r="N32" s="296">
        <v>73.900000000000006</v>
      </c>
    </row>
    <row r="33" spans="1:16" ht="13.5" customHeight="1">
      <c r="A33" s="248"/>
      <c r="B33" s="244"/>
      <c r="C33" s="244"/>
      <c r="D33" s="244"/>
      <c r="E33" s="244"/>
      <c r="F33" s="244"/>
      <c r="G33" s="1130" t="s">
        <v>489</v>
      </c>
      <c r="H33" s="1131"/>
      <c r="I33" s="1131"/>
      <c r="J33" s="1132"/>
      <c r="K33" s="294" t="s">
        <v>476</v>
      </c>
      <c r="L33" s="294" t="s">
        <v>476</v>
      </c>
      <c r="M33" s="295" t="s">
        <v>476</v>
      </c>
      <c r="N33" s="296" t="s">
        <v>476</v>
      </c>
    </row>
    <row r="34" spans="1:16" ht="27" customHeight="1">
      <c r="A34" s="248"/>
      <c r="B34" s="244"/>
      <c r="C34" s="244"/>
      <c r="D34" s="244"/>
      <c r="E34" s="244"/>
      <c r="F34" s="244"/>
      <c r="G34" s="1130" t="s">
        <v>490</v>
      </c>
      <c r="H34" s="1131"/>
      <c r="I34" s="1131"/>
      <c r="J34" s="1132"/>
      <c r="K34" s="294" t="s">
        <v>476</v>
      </c>
      <c r="L34" s="294" t="s">
        <v>476</v>
      </c>
      <c r="M34" s="295">
        <v>3</v>
      </c>
      <c r="N34" s="296" t="s">
        <v>476</v>
      </c>
    </row>
    <row r="35" spans="1:16" ht="27" customHeight="1">
      <c r="A35" s="248"/>
      <c r="B35" s="244"/>
      <c r="C35" s="244"/>
      <c r="D35" s="244"/>
      <c r="E35" s="244"/>
      <c r="F35" s="244"/>
      <c r="G35" s="1130" t="s">
        <v>491</v>
      </c>
      <c r="H35" s="1131"/>
      <c r="I35" s="1131"/>
      <c r="J35" s="1132"/>
      <c r="K35" s="294">
        <v>444923</v>
      </c>
      <c r="L35" s="294">
        <v>17612</v>
      </c>
      <c r="M35" s="295">
        <v>10374</v>
      </c>
      <c r="N35" s="296">
        <v>69.8</v>
      </c>
    </row>
    <row r="36" spans="1:16" ht="27" customHeight="1">
      <c r="A36" s="248"/>
      <c r="B36" s="244"/>
      <c r="C36" s="244"/>
      <c r="D36" s="244"/>
      <c r="E36" s="244"/>
      <c r="F36" s="244"/>
      <c r="G36" s="1130" t="s">
        <v>492</v>
      </c>
      <c r="H36" s="1131"/>
      <c r="I36" s="1131"/>
      <c r="J36" s="1132"/>
      <c r="K36" s="294">
        <v>15656</v>
      </c>
      <c r="L36" s="294">
        <v>620</v>
      </c>
      <c r="M36" s="295">
        <v>2665</v>
      </c>
      <c r="N36" s="296">
        <v>-76.7</v>
      </c>
    </row>
    <row r="37" spans="1:16" ht="13.5" customHeight="1">
      <c r="A37" s="248"/>
      <c r="B37" s="244"/>
      <c r="C37" s="244"/>
      <c r="D37" s="244"/>
      <c r="E37" s="244"/>
      <c r="F37" s="244"/>
      <c r="G37" s="1130" t="s">
        <v>493</v>
      </c>
      <c r="H37" s="1131"/>
      <c r="I37" s="1131"/>
      <c r="J37" s="1132"/>
      <c r="K37" s="294">
        <v>52849</v>
      </c>
      <c r="L37" s="294">
        <v>2092</v>
      </c>
      <c r="M37" s="295">
        <v>1343</v>
      </c>
      <c r="N37" s="296">
        <v>55.8</v>
      </c>
    </row>
    <row r="38" spans="1:16" ht="27" customHeight="1">
      <c r="A38" s="248"/>
      <c r="B38" s="244"/>
      <c r="C38" s="244"/>
      <c r="D38" s="244"/>
      <c r="E38" s="244"/>
      <c r="F38" s="244"/>
      <c r="G38" s="1133" t="s">
        <v>494</v>
      </c>
      <c r="H38" s="1134"/>
      <c r="I38" s="1134"/>
      <c r="J38" s="1135"/>
      <c r="K38" s="297" t="s">
        <v>476</v>
      </c>
      <c r="L38" s="297" t="s">
        <v>476</v>
      </c>
      <c r="M38" s="298">
        <v>2</v>
      </c>
      <c r="N38" s="299" t="s">
        <v>476</v>
      </c>
      <c r="O38" s="293"/>
    </row>
    <row r="39" spans="1:16">
      <c r="A39" s="248"/>
      <c r="B39" s="244"/>
      <c r="C39" s="244"/>
      <c r="D39" s="244"/>
      <c r="E39" s="244"/>
      <c r="F39" s="244"/>
      <c r="G39" s="1133" t="s">
        <v>495</v>
      </c>
      <c r="H39" s="1134"/>
      <c r="I39" s="1134"/>
      <c r="J39" s="1135"/>
      <c r="K39" s="300">
        <v>-138616</v>
      </c>
      <c r="L39" s="300">
        <v>-5487</v>
      </c>
      <c r="M39" s="301">
        <v>-3110</v>
      </c>
      <c r="N39" s="302">
        <v>76.400000000000006</v>
      </c>
      <c r="O39" s="293"/>
    </row>
    <row r="40" spans="1:16" ht="27" customHeight="1">
      <c r="A40" s="248"/>
      <c r="B40" s="244"/>
      <c r="C40" s="244"/>
      <c r="D40" s="244"/>
      <c r="E40" s="244"/>
      <c r="F40" s="244"/>
      <c r="G40" s="1130" t="s">
        <v>496</v>
      </c>
      <c r="H40" s="1131"/>
      <c r="I40" s="1131"/>
      <c r="J40" s="1132"/>
      <c r="K40" s="300">
        <v>-1208637</v>
      </c>
      <c r="L40" s="300">
        <v>-47844</v>
      </c>
      <c r="M40" s="301">
        <v>-31707</v>
      </c>
      <c r="N40" s="302">
        <v>50.9</v>
      </c>
      <c r="O40" s="293"/>
    </row>
    <row r="41" spans="1:16">
      <c r="A41" s="248"/>
      <c r="B41" s="244"/>
      <c r="C41" s="244"/>
      <c r="D41" s="244"/>
      <c r="E41" s="244"/>
      <c r="F41" s="244"/>
      <c r="G41" s="1136" t="s">
        <v>278</v>
      </c>
      <c r="H41" s="1137"/>
      <c r="I41" s="1137"/>
      <c r="J41" s="1138"/>
      <c r="K41" s="294">
        <v>643931</v>
      </c>
      <c r="L41" s="300">
        <v>25490</v>
      </c>
      <c r="M41" s="301">
        <v>13210</v>
      </c>
      <c r="N41" s="302">
        <v>93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1500006</v>
      </c>
      <c r="J51" s="320">
        <v>59104</v>
      </c>
      <c r="K51" s="321">
        <v>-0.7</v>
      </c>
      <c r="L51" s="322">
        <v>49426</v>
      </c>
      <c r="M51" s="323">
        <v>4.5999999999999996</v>
      </c>
      <c r="N51" s="324">
        <v>-5.3</v>
      </c>
    </row>
    <row r="52" spans="1:14">
      <c r="A52" s="248"/>
      <c r="B52" s="244"/>
      <c r="C52" s="244"/>
      <c r="D52" s="244"/>
      <c r="E52" s="244"/>
      <c r="F52" s="244"/>
      <c r="G52" s="325"/>
      <c r="H52" s="326" t="s">
        <v>507</v>
      </c>
      <c r="I52" s="327">
        <v>1156102</v>
      </c>
      <c r="J52" s="328">
        <v>45553</v>
      </c>
      <c r="K52" s="329">
        <v>-11.2</v>
      </c>
      <c r="L52" s="330">
        <v>26568</v>
      </c>
      <c r="M52" s="331">
        <v>-4.5999999999999996</v>
      </c>
      <c r="N52" s="332">
        <v>-6.6</v>
      </c>
    </row>
    <row r="53" spans="1:14">
      <c r="A53" s="248"/>
      <c r="B53" s="244"/>
      <c r="C53" s="244"/>
      <c r="D53" s="244"/>
      <c r="E53" s="244"/>
      <c r="F53" s="244"/>
      <c r="G53" s="310" t="s">
        <v>508</v>
      </c>
      <c r="H53" s="311"/>
      <c r="I53" s="319">
        <v>704872</v>
      </c>
      <c r="J53" s="320">
        <v>27958</v>
      </c>
      <c r="K53" s="321">
        <v>-52.7</v>
      </c>
      <c r="L53" s="322">
        <v>42839</v>
      </c>
      <c r="M53" s="323">
        <v>-13.3</v>
      </c>
      <c r="N53" s="324">
        <v>-39.4</v>
      </c>
    </row>
    <row r="54" spans="1:14">
      <c r="A54" s="248"/>
      <c r="B54" s="244"/>
      <c r="C54" s="244"/>
      <c r="D54" s="244"/>
      <c r="E54" s="244"/>
      <c r="F54" s="244"/>
      <c r="G54" s="325"/>
      <c r="H54" s="326" t="s">
        <v>507</v>
      </c>
      <c r="I54" s="327">
        <v>476160</v>
      </c>
      <c r="J54" s="328">
        <v>18886</v>
      </c>
      <c r="K54" s="329">
        <v>-58.5</v>
      </c>
      <c r="L54" s="330">
        <v>22027</v>
      </c>
      <c r="M54" s="331">
        <v>-17.100000000000001</v>
      </c>
      <c r="N54" s="332">
        <v>-41.4</v>
      </c>
    </row>
    <row r="55" spans="1:14">
      <c r="A55" s="248"/>
      <c r="B55" s="244"/>
      <c r="C55" s="244"/>
      <c r="D55" s="244"/>
      <c r="E55" s="244"/>
      <c r="F55" s="244"/>
      <c r="G55" s="310" t="s">
        <v>509</v>
      </c>
      <c r="H55" s="311"/>
      <c r="I55" s="319">
        <v>1701051</v>
      </c>
      <c r="J55" s="320">
        <v>67307</v>
      </c>
      <c r="K55" s="321">
        <v>140.69999999999999</v>
      </c>
      <c r="L55" s="322">
        <v>46819</v>
      </c>
      <c r="M55" s="323">
        <v>9.3000000000000007</v>
      </c>
      <c r="N55" s="324">
        <v>131.4</v>
      </c>
    </row>
    <row r="56" spans="1:14">
      <c r="A56" s="248"/>
      <c r="B56" s="244"/>
      <c r="C56" s="244"/>
      <c r="D56" s="244"/>
      <c r="E56" s="244"/>
      <c r="F56" s="244"/>
      <c r="G56" s="325"/>
      <c r="H56" s="326" t="s">
        <v>507</v>
      </c>
      <c r="I56" s="327">
        <v>874972</v>
      </c>
      <c r="J56" s="328">
        <v>34621</v>
      </c>
      <c r="K56" s="329">
        <v>83.3</v>
      </c>
      <c r="L56" s="330">
        <v>24121</v>
      </c>
      <c r="M56" s="331">
        <v>9.5</v>
      </c>
      <c r="N56" s="332">
        <v>73.8</v>
      </c>
    </row>
    <row r="57" spans="1:14">
      <c r="A57" s="248"/>
      <c r="B57" s="244"/>
      <c r="C57" s="244"/>
      <c r="D57" s="244"/>
      <c r="E57" s="244"/>
      <c r="F57" s="244"/>
      <c r="G57" s="310" t="s">
        <v>510</v>
      </c>
      <c r="H57" s="311"/>
      <c r="I57" s="319">
        <v>1467096</v>
      </c>
      <c r="J57" s="320">
        <v>58133</v>
      </c>
      <c r="K57" s="321">
        <v>-13.6</v>
      </c>
      <c r="L57" s="322">
        <v>53270</v>
      </c>
      <c r="M57" s="323">
        <v>13.8</v>
      </c>
      <c r="N57" s="324">
        <v>-27.4</v>
      </c>
    </row>
    <row r="58" spans="1:14">
      <c r="A58" s="248"/>
      <c r="B58" s="244"/>
      <c r="C58" s="244"/>
      <c r="D58" s="244"/>
      <c r="E58" s="244"/>
      <c r="F58" s="244"/>
      <c r="G58" s="325"/>
      <c r="H58" s="326" t="s">
        <v>507</v>
      </c>
      <c r="I58" s="327">
        <v>621408</v>
      </c>
      <c r="J58" s="328">
        <v>24623</v>
      </c>
      <c r="K58" s="329">
        <v>-28.9</v>
      </c>
      <c r="L58" s="330">
        <v>24316</v>
      </c>
      <c r="M58" s="331">
        <v>0.8</v>
      </c>
      <c r="N58" s="332">
        <v>-29.7</v>
      </c>
    </row>
    <row r="59" spans="1:14">
      <c r="A59" s="248"/>
      <c r="B59" s="244"/>
      <c r="C59" s="244"/>
      <c r="D59" s="244"/>
      <c r="E59" s="244"/>
      <c r="F59" s="244"/>
      <c r="G59" s="310" t="s">
        <v>511</v>
      </c>
      <c r="H59" s="311"/>
      <c r="I59" s="319">
        <v>796058</v>
      </c>
      <c r="J59" s="320">
        <v>31512</v>
      </c>
      <c r="K59" s="321">
        <v>-45.8</v>
      </c>
      <c r="L59" s="322">
        <v>53292</v>
      </c>
      <c r="M59" s="323">
        <v>0</v>
      </c>
      <c r="N59" s="324">
        <v>-45.8</v>
      </c>
    </row>
    <row r="60" spans="1:14">
      <c r="A60" s="248"/>
      <c r="B60" s="244"/>
      <c r="C60" s="244"/>
      <c r="D60" s="244"/>
      <c r="E60" s="244"/>
      <c r="F60" s="244"/>
      <c r="G60" s="325"/>
      <c r="H60" s="326" t="s">
        <v>507</v>
      </c>
      <c r="I60" s="333">
        <v>341281</v>
      </c>
      <c r="J60" s="328">
        <v>13510</v>
      </c>
      <c r="K60" s="329">
        <v>-45.1</v>
      </c>
      <c r="L60" s="330">
        <v>28900</v>
      </c>
      <c r="M60" s="331">
        <v>18.899999999999999</v>
      </c>
      <c r="N60" s="332">
        <v>-64</v>
      </c>
    </row>
    <row r="61" spans="1:14">
      <c r="A61" s="248"/>
      <c r="B61" s="244"/>
      <c r="C61" s="244"/>
      <c r="D61" s="244"/>
      <c r="E61" s="244"/>
      <c r="F61" s="244"/>
      <c r="G61" s="310" t="s">
        <v>512</v>
      </c>
      <c r="H61" s="334"/>
      <c r="I61" s="335">
        <v>1233817</v>
      </c>
      <c r="J61" s="336">
        <v>48803</v>
      </c>
      <c r="K61" s="337">
        <v>5.6</v>
      </c>
      <c r="L61" s="338">
        <v>49129</v>
      </c>
      <c r="M61" s="339">
        <v>2.9</v>
      </c>
      <c r="N61" s="324">
        <v>2.7</v>
      </c>
    </row>
    <row r="62" spans="1:14">
      <c r="A62" s="248"/>
      <c r="B62" s="244"/>
      <c r="C62" s="244"/>
      <c r="D62" s="244"/>
      <c r="E62" s="244"/>
      <c r="F62" s="244"/>
      <c r="G62" s="325"/>
      <c r="H62" s="326" t="s">
        <v>507</v>
      </c>
      <c r="I62" s="327">
        <v>693985</v>
      </c>
      <c r="J62" s="328">
        <v>27439</v>
      </c>
      <c r="K62" s="329">
        <v>-12.1</v>
      </c>
      <c r="L62" s="330">
        <v>25186</v>
      </c>
      <c r="M62" s="331">
        <v>1.5</v>
      </c>
      <c r="N62" s="332">
        <v>-13.6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10.31</v>
      </c>
      <c r="G47" s="12">
        <v>16.86</v>
      </c>
      <c r="H47" s="12">
        <v>18.809999999999999</v>
      </c>
      <c r="I47" s="12">
        <v>19.07</v>
      </c>
      <c r="J47" s="13">
        <v>19.63</v>
      </c>
    </row>
    <row r="48" spans="2:10" ht="57.75" customHeight="1">
      <c r="B48" s="14"/>
      <c r="C48" s="1141" t="s">
        <v>4</v>
      </c>
      <c r="D48" s="1141"/>
      <c r="E48" s="1142"/>
      <c r="F48" s="15">
        <v>4.07</v>
      </c>
      <c r="G48" s="16">
        <v>3.1</v>
      </c>
      <c r="H48" s="16">
        <v>2.6</v>
      </c>
      <c r="I48" s="16">
        <v>3.18</v>
      </c>
      <c r="J48" s="17">
        <v>1.7</v>
      </c>
    </row>
    <row r="49" spans="2:10" ht="57.75" customHeight="1" thickBot="1">
      <c r="B49" s="18"/>
      <c r="C49" s="1143" t="s">
        <v>5</v>
      </c>
      <c r="D49" s="1143"/>
      <c r="E49" s="1144"/>
      <c r="F49" s="19">
        <v>2.0699999999999998</v>
      </c>
      <c r="G49" s="20">
        <v>2.83</v>
      </c>
      <c r="H49" s="20" t="s">
        <v>519</v>
      </c>
      <c r="I49" s="20">
        <v>0.13</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v>8.7100000000000009</v>
      </c>
      <c r="G34" s="33">
        <v>8.14</v>
      </c>
      <c r="H34" s="33">
        <v>7.73</v>
      </c>
      <c r="I34" s="33">
        <v>6.95</v>
      </c>
      <c r="J34" s="34">
        <v>6.18</v>
      </c>
      <c r="K34" s="22"/>
      <c r="L34" s="22"/>
      <c r="M34" s="22"/>
      <c r="N34" s="22"/>
      <c r="O34" s="22"/>
      <c r="P34" s="22"/>
    </row>
    <row r="35" spans="1:16" ht="39" customHeight="1">
      <c r="A35" s="22"/>
      <c r="B35" s="35"/>
      <c r="C35" s="1145" t="s">
        <v>522</v>
      </c>
      <c r="D35" s="1146"/>
      <c r="E35" s="1147"/>
      <c r="F35" s="36">
        <v>4.2699999999999996</v>
      </c>
      <c r="G35" s="37">
        <v>4.5599999999999996</v>
      </c>
      <c r="H35" s="37">
        <v>4.8499999999999996</v>
      </c>
      <c r="I35" s="37">
        <v>4.8499999999999996</v>
      </c>
      <c r="J35" s="38">
        <v>4.58</v>
      </c>
      <c r="K35" s="22"/>
      <c r="L35" s="22"/>
      <c r="M35" s="22"/>
      <c r="N35" s="22"/>
      <c r="O35" s="22"/>
      <c r="P35" s="22"/>
    </row>
    <row r="36" spans="1:16" ht="39" customHeight="1">
      <c r="A36" s="22"/>
      <c r="B36" s="35"/>
      <c r="C36" s="1145" t="s">
        <v>523</v>
      </c>
      <c r="D36" s="1146"/>
      <c r="E36" s="1147"/>
      <c r="F36" s="36">
        <v>3.72</v>
      </c>
      <c r="G36" s="37">
        <v>2.37</v>
      </c>
      <c r="H36" s="37">
        <v>2.75</v>
      </c>
      <c r="I36" s="37">
        <v>2.75</v>
      </c>
      <c r="J36" s="38">
        <v>2.2200000000000002</v>
      </c>
      <c r="K36" s="22"/>
      <c r="L36" s="22"/>
      <c r="M36" s="22"/>
      <c r="N36" s="22"/>
      <c r="O36" s="22"/>
      <c r="P36" s="22"/>
    </row>
    <row r="37" spans="1:16" ht="39" customHeight="1">
      <c r="A37" s="22"/>
      <c r="B37" s="35"/>
      <c r="C37" s="1145" t="s">
        <v>524</v>
      </c>
      <c r="D37" s="1146"/>
      <c r="E37" s="1147"/>
      <c r="F37" s="36">
        <v>4.07</v>
      </c>
      <c r="G37" s="37">
        <v>3.1</v>
      </c>
      <c r="H37" s="37">
        <v>2.59</v>
      </c>
      <c r="I37" s="37">
        <v>3.17</v>
      </c>
      <c r="J37" s="38">
        <v>1.7</v>
      </c>
      <c r="K37" s="22"/>
      <c r="L37" s="22"/>
      <c r="M37" s="22"/>
      <c r="N37" s="22"/>
      <c r="O37" s="22"/>
      <c r="P37" s="22"/>
    </row>
    <row r="38" spans="1:16" ht="39" customHeight="1">
      <c r="A38" s="22"/>
      <c r="B38" s="35"/>
      <c r="C38" s="1145" t="s">
        <v>525</v>
      </c>
      <c r="D38" s="1146"/>
      <c r="E38" s="1147"/>
      <c r="F38" s="36">
        <v>0.23</v>
      </c>
      <c r="G38" s="37">
        <v>0.79</v>
      </c>
      <c r="H38" s="37">
        <v>0.21</v>
      </c>
      <c r="I38" s="37">
        <v>0.12</v>
      </c>
      <c r="J38" s="38">
        <v>0.32</v>
      </c>
      <c r="K38" s="22"/>
      <c r="L38" s="22"/>
      <c r="M38" s="22"/>
      <c r="N38" s="22"/>
      <c r="O38" s="22"/>
      <c r="P38" s="22"/>
    </row>
    <row r="39" spans="1:16" ht="39" customHeight="1">
      <c r="A39" s="22"/>
      <c r="B39" s="35"/>
      <c r="C39" s="1145" t="s">
        <v>526</v>
      </c>
      <c r="D39" s="1146"/>
      <c r="E39" s="1147"/>
      <c r="F39" s="36">
        <v>0.3</v>
      </c>
      <c r="G39" s="37">
        <v>0.79</v>
      </c>
      <c r="H39" s="37">
        <v>0.04</v>
      </c>
      <c r="I39" s="37">
        <v>0.08</v>
      </c>
      <c r="J39" s="38">
        <v>0.13</v>
      </c>
      <c r="K39" s="22"/>
      <c r="L39" s="22"/>
      <c r="M39" s="22"/>
      <c r="N39" s="22"/>
      <c r="O39" s="22"/>
      <c r="P39" s="22"/>
    </row>
    <row r="40" spans="1:16" ht="39" customHeight="1">
      <c r="A40" s="22"/>
      <c r="B40" s="35"/>
      <c r="C40" s="1145" t="s">
        <v>527</v>
      </c>
      <c r="D40" s="1146"/>
      <c r="E40" s="1147"/>
      <c r="F40" s="36">
        <v>0.79</v>
      </c>
      <c r="G40" s="37">
        <v>0.61</v>
      </c>
      <c r="H40" s="37">
        <v>0.69</v>
      </c>
      <c r="I40" s="37">
        <v>0.92</v>
      </c>
      <c r="J40" s="38">
        <v>0.09</v>
      </c>
      <c r="K40" s="22"/>
      <c r="L40" s="22"/>
      <c r="M40" s="22"/>
      <c r="N40" s="22"/>
      <c r="O40" s="22"/>
      <c r="P40" s="22"/>
    </row>
    <row r="41" spans="1:16" ht="39" customHeight="1">
      <c r="A41" s="22"/>
      <c r="B41" s="35"/>
      <c r="C41" s="1145" t="s">
        <v>528</v>
      </c>
      <c r="D41" s="1146"/>
      <c r="E41" s="1147"/>
      <c r="F41" s="36">
        <v>0.01</v>
      </c>
      <c r="G41" s="37">
        <v>0.01</v>
      </c>
      <c r="H41" s="37">
        <v>0.02</v>
      </c>
      <c r="I41" s="37">
        <v>0.01</v>
      </c>
      <c r="J41" s="38">
        <v>0.01</v>
      </c>
      <c r="K41" s="22"/>
      <c r="L41" s="22"/>
      <c r="M41" s="22"/>
      <c r="N41" s="22"/>
      <c r="O41" s="22"/>
      <c r="P41" s="22"/>
    </row>
    <row r="42" spans="1:16" ht="39" customHeight="1">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530</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1285</v>
      </c>
      <c r="L45" s="60">
        <v>1603</v>
      </c>
      <c r="M45" s="60">
        <v>1583</v>
      </c>
      <c r="N45" s="60">
        <v>1590</v>
      </c>
      <c r="O45" s="61">
        <v>1478</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494</v>
      </c>
      <c r="L48" s="64">
        <v>466</v>
      </c>
      <c r="M48" s="64">
        <v>516</v>
      </c>
      <c r="N48" s="64">
        <v>480</v>
      </c>
      <c r="O48" s="65">
        <v>445</v>
      </c>
      <c r="P48" s="48"/>
      <c r="Q48" s="48"/>
      <c r="R48" s="48"/>
      <c r="S48" s="48"/>
      <c r="T48" s="48"/>
      <c r="U48" s="48"/>
    </row>
    <row r="49" spans="1:21" ht="30.75" customHeight="1">
      <c r="A49" s="48"/>
      <c r="B49" s="1163"/>
      <c r="C49" s="1164"/>
      <c r="D49" s="62"/>
      <c r="E49" s="1155" t="s">
        <v>16</v>
      </c>
      <c r="F49" s="1155"/>
      <c r="G49" s="1155"/>
      <c r="H49" s="1155"/>
      <c r="I49" s="1155"/>
      <c r="J49" s="1156"/>
      <c r="K49" s="63">
        <v>70</v>
      </c>
      <c r="L49" s="64">
        <v>61</v>
      </c>
      <c r="M49" s="64">
        <v>29</v>
      </c>
      <c r="N49" s="64">
        <v>13</v>
      </c>
      <c r="O49" s="65">
        <v>16</v>
      </c>
      <c r="P49" s="48"/>
      <c r="Q49" s="48"/>
      <c r="R49" s="48"/>
      <c r="S49" s="48"/>
      <c r="T49" s="48"/>
      <c r="U49" s="48"/>
    </row>
    <row r="50" spans="1:21" ht="30.75" customHeight="1">
      <c r="A50" s="48"/>
      <c r="B50" s="1163"/>
      <c r="C50" s="1164"/>
      <c r="D50" s="62"/>
      <c r="E50" s="1155" t="s">
        <v>17</v>
      </c>
      <c r="F50" s="1155"/>
      <c r="G50" s="1155"/>
      <c r="H50" s="1155"/>
      <c r="I50" s="1155"/>
      <c r="J50" s="1156"/>
      <c r="K50" s="63">
        <v>180</v>
      </c>
      <c r="L50" s="64">
        <v>58</v>
      </c>
      <c r="M50" s="64">
        <v>53</v>
      </c>
      <c r="N50" s="64">
        <v>54</v>
      </c>
      <c r="O50" s="65">
        <v>53</v>
      </c>
      <c r="P50" s="48"/>
      <c r="Q50" s="48"/>
      <c r="R50" s="48"/>
      <c r="S50" s="48"/>
      <c r="T50" s="48"/>
      <c r="U50" s="48"/>
    </row>
    <row r="51" spans="1:21" ht="30.75" customHeight="1">
      <c r="A51" s="48"/>
      <c r="B51" s="1165"/>
      <c r="C51" s="1166"/>
      <c r="D51" s="66"/>
      <c r="E51" s="1155" t="s">
        <v>18</v>
      </c>
      <c r="F51" s="1155"/>
      <c r="G51" s="1155"/>
      <c r="H51" s="1155"/>
      <c r="I51" s="1155"/>
      <c r="J51" s="1156"/>
      <c r="K51" s="63">
        <v>2</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1118</v>
      </c>
      <c r="L52" s="64">
        <v>1262</v>
      </c>
      <c r="M52" s="64">
        <v>1309</v>
      </c>
      <c r="N52" s="64">
        <v>1354</v>
      </c>
      <c r="O52" s="65">
        <v>1347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913</v>
      </c>
      <c r="L53" s="69">
        <v>926</v>
      </c>
      <c r="M53" s="69">
        <v>872</v>
      </c>
      <c r="N53" s="69">
        <v>783</v>
      </c>
      <c r="O53" s="70">
        <v>645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2016-04-23T06:00:17Z</cp:lastPrinted>
  <dcterms:created xsi:type="dcterms:W3CDTF">2016-02-15T00:39:17Z</dcterms:created>
  <dcterms:modified xsi:type="dcterms:W3CDTF">2016-05-04T01:42:31Z</dcterms:modified>
  <cp:category/>
</cp:coreProperties>
</file>