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U37" i="9"/>
  <c r="C37" i="9"/>
  <c r="CO36" i="9"/>
  <c r="C36" i="9"/>
  <c r="CO35" i="9"/>
  <c r="C35" i="9"/>
  <c r="CO34" i="9"/>
  <c r="BW34" i="9"/>
  <c r="BW35" i="9" s="1"/>
  <c r="BW36" i="9" s="1"/>
  <c r="BW37" i="9" s="1"/>
  <c r="BW38" i="9" s="1"/>
  <c r="C34" i="9"/>
  <c r="U34" i="9" s="1"/>
  <c r="U35" i="9" l="1"/>
  <c r="U36" i="9" s="1"/>
  <c r="AM34" i="9"/>
  <c r="AM35" i="9" s="1"/>
  <c r="AM36" i="9" s="1"/>
  <c r="AM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<sst xmlns="http://schemas.openxmlformats.org/spreadsheetml/2006/main" count="998" uniqueCount="541">
  <si>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</si>
  <si>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</si>
  <si>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</si>
  <si>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</si>
  <si>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</si>
  <si>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</si>
  <si>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</si>
  <si>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</si>
  <si>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</si>
  <si>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</si>
  <si>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</si>
  <si>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</si>
  <si>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</si>
  <si>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</si>
  <si>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</si>
  <si>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</si>
  <si>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</si>
  <si>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</si>
  <si>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</si>
  <si>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</si>
  <si>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</si>
  <si>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</si>
  <si>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</si>
  <si>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</si>
  <si>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</si>
  <si>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</si>
  <si>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</si>
  <si>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</si>
  <si>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</si>
  <si>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</si>
  <si>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</si>
  <si>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</si>
  <si>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</si>
  <si>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</si>
  <si>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</si>
  <si>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</si>
  <si>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</si>
  <si>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</si>
  <si>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</si>
  <si>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</si>
  <si>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</si>
  <si>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</si>
  <si>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</si>
  <si>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</si>
  <si>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</si>
  <si>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</si>
  <si>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</si>
  <si>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</si>
  <si>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</si>
  <si>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</si>
  <si>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</si>
  <si>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</si>
  <si>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</si>
  <si>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</si>
  <si>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</si>
  <si>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</si>
  <si>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</si>
  <si>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</si>
  <si>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</si>
  <si>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</si>
  <si>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</si>
  <si>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</si>
  <si>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</si>
  <si>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</si>
  <si>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</si>
  <si>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</si>
  <si>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</si>
  <si>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</si>
  <si>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</si>
  <si>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</si>
  <si>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</si>
  <si>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</si>
  <si>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</si>
  <si>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</si>
  <si>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</si>
  <si>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</si>
  <si>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</si>
  <si>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</si>
  <si>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</si>
  <si>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</si>
  <si>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</si>
  <si>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</si>
  <si>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涌谷町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</si>
  <si>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</si>
  <si>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</si>
  <si>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</si>
  <si>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</si>
  <si>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</si>
  <si>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</si>
  <si>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</si>
  <si>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</si>
  <si>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</si>
  <si>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</si>
  <si>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</si>
  <si>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</si>
  <si>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</si>
  <si>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</si>
  <si>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</si>
  <si>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</si>
  <si>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</si>
  <si>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</si>
  <si>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</si>
  <si>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</si>
  <si>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</si>
  <si>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</si>
  <si>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</si>
  <si>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</si>
  <si>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</si>
  <si>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</si>
  <si>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</si>
  <si>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</si>
  <si>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</si>
  <si>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</si>
  <si>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</si>
  <si>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</si>
  <si>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</si>
  <si>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</si>
  <si>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</si>
  <si>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</si>
  <si>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</si>
  <si>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</si>
  <si>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</si>
  <si>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</si>
  <si>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</si>
  <si>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</si>
  <si>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</si>
  <si>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</si>
  <si>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</si>
  <si>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</si>
  <si>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</si>
  <si>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</si>
  <si>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</si>
  <si>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</si>
  <si>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</si>
  <si>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</si>
  <si>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</si>
  <si>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</si>
  <si>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</si>
  <si>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</si>
  <si>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</si>
  <si>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</si>
  <si>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</si>
  <si>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</si>
  <si>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</si>
  <si>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</si>
  <si>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</si>
  <si>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</si>
  <si>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</si>
  <si>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</si>
  <si>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</si>
  <si>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</si>
  <si>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</si>
  <si>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</si>
  <si>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</si>
  <si>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</si>
  <si>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</si>
  <si>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</si>
  <si>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</si>
  <si>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</si>
  <si>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</si>
  <si>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</si>
  <si>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</si>
  <si>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</si>
  <si>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</si>
  <si>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</si>
  <si>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</si>
  <si>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</si>
  <si>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</si>
  <si>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</si>
  <si>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</si>
  <si>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</si>
  <si>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</si>
  <si>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</si>
  <si>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</si>
  <si>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</si>
  <si>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</si>
  <si>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</si>
  <si>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</si>
  <si>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</si>
  <si>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</si>
  <si>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</si>
  <si>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</si>
  <si>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</si>
  <si>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</si>
  <si>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</si>
  <si>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</si>
  <si>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</si>
  <si>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</si>
  <si>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</si>
  <si>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</si>
  <si>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</si>
  <si>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</si>
  <si>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</si>
  <si>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</si>
  <si>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宮城県涌谷町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</si>
  <si>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</si>
  <si>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</si>
  <si>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</si>
  <si>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</si>
  <si>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</si>
  <si>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</si>
  <si>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</si>
  <si>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</si>
  <si>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</si>
  <si>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</si>
  <si>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</si>
  <si>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</si>
  <si>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</si>
  <si>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</si>
  <si>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</si>
  <si>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</si>
  <si>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</si>
  <si>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</si>
  <si>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</si>
  <si>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</si>
  <si>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</si>
  <si>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</si>
  <si>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</si>
  <si>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</si>
  <si>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</si>
  <si>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</si>
  <si>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</si>
  <si>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</si>
  <si>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</si>
  <si>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</si>
  <si>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</si>
  <si>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</si>
  <si>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</si>
  <si>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</si>
  <si>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</si>
  <si>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</si>
  <si>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</si>
  <si>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</si>
  <si>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</si>
  <si>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</si>
  <si>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</si>
  <si>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</si>
  <si>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</si>
  <si>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</si>
  <si>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</si>
  <si>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</si>
  <si>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</si>
  <si>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</si>
  <si>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</si>
  <si>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</si>
  <si>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</si>
  <si>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</si>
  <si>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</si>
  <si>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</si>
  <si>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</si>
  <si>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</si>
  <si>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</si>
  <si>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</si>
  <si>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</si>
  <si>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</si>
  <si>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</si>
  <si>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</si>
  <si>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</si>
  <si>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</si>
  <si>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</si>
  <si>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</si>
  <si>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</si>
  <si>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</si>
  <si>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</si>
  <si>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</si>
  <si>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</si>
  <si>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</si>
  <si>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</si>
  <si>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</si>
  <si>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</si>
  <si>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</si>
  <si>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</si>
  <si>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</si>
  <si>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</si>
  <si>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</si>
  <si>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</si>
  <si>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</si>
  <si>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</si>
  <si>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</si>
  <si>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</si>
  <si>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</si>
  <si>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</si>
  <si>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</si>
  <si>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</si>
  <si>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</si>
  <si>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</si>
  <si>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</si>
  <si>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</si>
  <si>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</si>
  <si>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</si>
  <si>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</si>
  <si>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</si>
  <si>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</si>
  <si>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</si>
  <si>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</si>
  <si>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</si>
  <si>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</si>
  <si>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</si>
  <si>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</si>
  <si>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</si>
  <si>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</si>
  <si>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</si>
  <si>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</si>
  <si>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</si>
  <si>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</si>
  <si>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</si>
  <si>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</si>
  <si>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</si>
  <si>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</si>
  <si>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</si>
  <si>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</si>
  <si>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</si>
  <si>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</si>
  <si>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</si>
  <si>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</si>
  <si>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</si>
  <si>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</si>
  <si>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</si>
  <si>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</si>
  <si>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</si>
  <si>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</si>
  <si>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</si>
  <si>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</si>
  <si>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</si>
  <si>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</si>
  <si>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</si>
  <si>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</si>
  <si>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</si>
  <si>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</si>
  <si>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</si>
  <si>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</si>
  <si>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</si>
  <si>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</si>
  <si>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</si>
  <si>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</si>
  <si>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</si>
  <si>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</si>
  <si>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</si>
  <si>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</si>
  <si>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</si>
  <si>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</si>
  <si>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</si>
  <si>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</si>
  <si>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</si>
  <si>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宮城県涌谷町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</si>
  <si>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</si>
  <si>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</si>
  <si>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</si>
  <si>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</si>
  <si>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</si>
  <si>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</si>
  <si>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</si>
  <si>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</si>
  <si>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</si>
  <si>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</si>
  <si>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</si>
  <si>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</si>
  <si>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</si>
  <si>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</si>
  <si>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</si>
  <si>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</si>
  <si>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</si>
  <si>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</si>
  <si>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</si>
  <si>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</si>
  <si>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</si>
  <si>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</si>
  <si>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</si>
  <si>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</si>
  <si>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</si>
  <si>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</si>
  <si>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</si>
  <si>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</si>
  <si>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</si>
  <si>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</si>
  <si>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</si>
  <si>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</si>
  <si>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</si>
  <si>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</si>
  <si>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</si>
  <si>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後期高齢者医療保険事業勘定特別会計</t>
    <phoneticPr fontId="5"/>
  </si>
  <si>
    <t>国民健康保険病院事業会計</t>
    <phoneticPr fontId="5"/>
  </si>
  <si>
    <t>法適用企業</t>
    <phoneticPr fontId="5"/>
  </si>
  <si>
    <t>老人保健施設事業会計</t>
    <phoneticPr fontId="5"/>
  </si>
  <si>
    <t>訪問看護ステーション事業会計</t>
    <phoneticPr fontId="5"/>
  </si>
  <si>
    <t>水道事業会計</t>
    <phoneticPr fontId="5"/>
  </si>
  <si>
    <t>公共下水道事業特別会計</t>
    <phoneticPr fontId="5"/>
  </si>
  <si>
    <t>法非適用企業</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</si>
  <si>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</si>
  <si>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</si>
  <si>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</si>
  <si>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</si>
  <si>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</si>
  <si>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</si>
  <si>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</si>
  <si>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</si>
  <si>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</si>
  <si>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</si>
  <si>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</si>
  <si>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</si>
  <si>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</si>
  <si>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</si>
  <si>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</si>
  <si>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</si>
  <si>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</si>
  <si>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</si>
  <si>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</si>
  <si>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</si>
  <si>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</si>
  <si>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</si>
  <si>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</si>
  <si>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</si>
  <si>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</si>
  <si>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</si>
  <si>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</si>
  <si>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</si>
  <si>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</si>
  <si>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</si>
  <si>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</si>
  <si>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</si>
  <si>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</si>
  <si>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</si>
  <si>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</si>
  <si>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</si>
  <si>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</si>
  <si>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</si>
  <si>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</si>
  <si>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</si>
  <si>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</si>
  <si>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</si>
  <si>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</si>
  <si>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</si>
  <si>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</si>
  <si>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</si>
  <si>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</si>
  <si>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</si>
  <si>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</si>
  <si>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</si>
  <si>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</si>
  <si>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</si>
  <si>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</si>
  <si>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</si>
  <si>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</si>
  <si>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</si>
  <si>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</si>
  <si>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</si>
  <si>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</si>
  <si>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</si>
  <si>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</si>
  <si>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</si>
  <si>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</si>
  <si>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</si>
  <si>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</si>
  <si>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</si>
  <si>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</si>
  <si>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</si>
  <si>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</si>
  <si>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</si>
  <si>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</si>
  <si>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</si>
  <si>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</si>
  <si>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</si>
  <si>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</si>
  <si>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</si>
  <si>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</si>
  <si>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</si>
  <si>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</si>
  <si>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</si>
  <si>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</si>
  <si>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</si>
  <si>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</si>
  <si>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</si>
  <si>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</si>
  <si>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</si>
  <si>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</si>
  <si>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</si>
  <si>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</si>
  <si>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</si>
  <si>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</si>
  <si>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</si>
  <si>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</si>
  <si>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</si>
  <si>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</si>
  <si>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</si>
  <si>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</si>
  <si>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</si>
  <si>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</si>
  <si>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</si>
  <si>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</si>
  <si>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</si>
  <si>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</si>
  <si>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</si>
  <si>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</si>
  <si>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</si>
  <si>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</si>
  <si>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</si>
  <si>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</si>
  <si>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</si>
  <si>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</si>
  <si>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</si>
  <si>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</si>
  <si>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</si>
  <si>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</si>
  <si>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</si>
  <si>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</si>
  <si>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</si>
  <si>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</si>
  <si>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</si>
  <si>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</si>
  <si>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</si>
  <si>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</si>
  <si>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</si>
  <si>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</si>
  <si>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</si>
  <si>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</si>
  <si>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</si>
  <si>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</si>
  <si>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</si>
  <si>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</si>
  <si>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</si>
  <si>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</si>
  <si>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</si>
  <si>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0.00</t>
  </si>
  <si>
    <t>▲ 3.67</t>
  </si>
  <si>
    <t>水道事業会計</t>
  </si>
  <si>
    <t>国民健康保険病院事業会計</t>
  </si>
  <si>
    <t>老人保健施設事業会計</t>
  </si>
  <si>
    <t>一般会計</t>
  </si>
  <si>
    <t>国民健康保険事業勘定特別会計</t>
  </si>
  <si>
    <t>▲ 0.02</t>
  </si>
  <si>
    <t>訪問看護ステーション事業会計</t>
  </si>
  <si>
    <t>介護保険事業勘定特別会計</t>
  </si>
  <si>
    <t>公共下水道事業特別会計</t>
  </si>
  <si>
    <t>その他会計（赤字）</t>
  </si>
  <si>
    <t>その他会計（黒字）</t>
  </si>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</sst>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59829</c:v>
                </c:pt>
                <c:pt idx="2">
                  <c:v>70582</c:v>
                </c:pt>
                <c:pt idx="3">
                  <c:v>81990</c:v>
                </c:pt>
                <c:pt idx="4">
                  <c:v>87551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39223</c:v>
                </c:pt>
                <c:pt idx="1">
                  <c:v>7473</c:v>
                </c:pt>
                <c:pt idx="2">
                  <c:v>61091</c:v>
                </c:pt>
                <c:pt idx="3">
                  <c:v>51190</c:v>
                </c:pt>
                <c:pt idx="4">
                  <c:v>85799</c:v>
                </c:pt>
              </c:numCache>
            </c:numRef>
          </c:val>
          <c:smooth val="0"/>
        </c:ser>
        <c:dLbls>
          <c:showLegendKey val="0"/>
          <c:showVal val="0"/>
          <c:showCatName val="0"/>
          <c:showSerName val="0"/>
          <c:showPercent val="0"/>
          <c:showBubbleSize val="0"/>
        </c:dLbls>
        <c:marker val="1"/>
        <c:smooth val="0"/>
        <c:axId val="103193600"/>
        <c:axId val="103199872"/>
      </c:lineChart>
      <c:catAx>
        <c:axId val="103193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199872"/>
        <c:crosses val="autoZero"/>
        <c:auto val="1"/>
        <c:lblAlgn val="ctr"/>
        <c:lblOffset val="100"/>
        <c:tickLblSkip val="1"/>
        <c:tickMarkSkip val="1"/>
        <c:noMultiLvlLbl val="0"/>
      </c:catAx>
      <c:valAx>
        <c:axId val="1031998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193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3.2</c:v>
                </c:pt>
                <c:pt idx="1">
                  <c:v>3.9</c:v>
                </c:pt>
                <c:pt idx="2">
                  <c:v>6.77</c:v>
                </c:pt>
                <c:pt idx="3">
                  <c:v>4.5599999999999996</c:v>
                </c:pt>
                <c:pt idx="4">
                  <c:v>3.03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14.84</c:v>
                </c:pt>
                <c:pt idx="1">
                  <c:v>23.33</c:v>
                </c:pt>
                <c:pt idx="2">
                  <c:v>24.23</c:v>
                </c:pt>
                <c:pt idx="3">
                  <c:v>25.63</c:v>
                </c:pt>
                <c:pt idx="4">
                  <c:v>23.52</c:v>
                </c:pt>
              </c:numCache>
            </c:numRef>
          </c:val>
        </c:ser>
        <c:dLbls>
          <c:showLegendKey val="0"/>
          <c:showVal val="0"/>
          <c:showCatName val="0"/>
          <c:showSerName val="0"/>
          <c:showPercent val="0"/>
          <c:showBubbleSize val="0"/>
        </c:dLbls>
        <c:gapWidth val="250"/>
        <c:overlap val="100"/>
        <c:axId val="70847488"/>
        <c:axId val="70857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3.32</c:v>
                </c:pt>
                <c:pt idx="1">
                  <c:v>8.83</c:v>
                </c:pt>
                <c:pt idx="2">
                  <c:v>3.35</c:v>
                </c:pt>
                <c:pt idx="3">
                  <c:v>0</c:v>
                </c:pt>
                <c:pt idx="4">
                  <c:v>-3.67</c:v>
                </c:pt>
              </c:numCache>
            </c:numRef>
          </c:val>
          <c:smooth val="0"/>
        </c:ser>
        <c:dLbls>
          <c:showLegendKey val="0"/>
          <c:showVal val="0"/>
          <c:showCatName val="0"/>
          <c:showSerName val="0"/>
          <c:showPercent val="0"/>
          <c:showBubbleSize val="0"/>
        </c:dLbls>
        <c:marker val="1"/>
        <c:smooth val="0"/>
        <c:axId val="70847488"/>
        <c:axId val="70857856"/>
      </c:lineChart>
      <c:catAx>
        <c:axId val="7084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0857856"/>
        <c:crosses val="autoZero"/>
        <c:auto val="1"/>
        <c:lblAlgn val="ctr"/>
        <c:lblOffset val="100"/>
        <c:tickLblSkip val="1"/>
        <c:tickMarkSkip val="1"/>
        <c:noMultiLvlLbl val="0"/>
      </c:catAx>
      <c:valAx>
        <c:axId val="7085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84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0.94</c:v>
                </c:pt>
                <c:pt idx="2">
                  <c:v>#N/A</c:v>
                </c:pt>
                <c:pt idx="3">
                  <c:v>1.01</c:v>
                </c:pt>
                <c:pt idx="4">
                  <c:v>#N/A</c:v>
                </c:pt>
                <c:pt idx="5">
                  <c:v>0.88</c:v>
                </c:pt>
                <c:pt idx="6">
                  <c:v>#N/A</c:v>
                </c:pt>
                <c:pt idx="7">
                  <c:v>0.26</c:v>
                </c:pt>
                <c:pt idx="8">
                  <c:v>#N/A</c:v>
                </c:pt>
                <c:pt idx="9">
                  <c:v>0.22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0.21</c:v>
                </c:pt>
                <c:pt idx="2">
                  <c:v>#N/A</c:v>
                </c:pt>
                <c:pt idx="3">
                  <c:v>0.71</c:v>
                </c:pt>
                <c:pt idx="4">
                  <c:v>#N/A</c:v>
                </c:pt>
                <c:pt idx="5">
                  <c:v>0.36</c:v>
                </c:pt>
                <c:pt idx="6">
                  <c:v>#N/A</c:v>
                </c:pt>
                <c:pt idx="7">
                  <c:v>0.51</c:v>
                </c:pt>
                <c:pt idx="8">
                  <c:v>#N/A</c:v>
                </c:pt>
                <c:pt idx="9">
                  <c:v>0.28000000000000003</c:v>
                </c:pt>
              </c:numCache>
            </c:numRef>
          </c:val>
        </c:ser>
        <c:ser>
          <c:idx val="3"/>
          <c:order val="3"/>
          <c:tx>
            <c:strRef>
              <c:f>データシート!$A$30</c:f>
              <c:strCache>
                <c:ptCount val="1"/>
                <c:pt idx="0">
                  <c:v>介護保険事業勘定特別会計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0.48</c:v>
                </c:pt>
                <c:pt idx="2">
                  <c:v>#N/A</c:v>
                </c:pt>
                <c:pt idx="3">
                  <c:v>0.28999999999999998</c:v>
                </c:pt>
                <c:pt idx="4">
                  <c:v>#N/A</c:v>
                </c:pt>
                <c:pt idx="5">
                  <c:v>0.68</c:v>
                </c:pt>
                <c:pt idx="6">
                  <c:v>#N/A</c:v>
                </c:pt>
                <c:pt idx="7">
                  <c:v>0.66</c:v>
                </c:pt>
                <c:pt idx="8">
                  <c:v>#N/A</c:v>
                </c:pt>
                <c:pt idx="9">
                  <c:v>0.78</c:v>
                </c:pt>
              </c:numCache>
            </c:numRef>
          </c:val>
        </c:ser>
        <c:ser>
          <c:idx val="4"/>
          <c:order val="4"/>
          <c:tx>
            <c:strRef>
              <c:f>データシート!$A$31</c:f>
              <c:strCache>
                <c:ptCount val="1"/>
                <c:pt idx="0">
                  <c:v>訪問看護ステーション事業会計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1.61</c:v>
                </c:pt>
                <c:pt idx="2">
                  <c:v>#N/A</c:v>
                </c:pt>
                <c:pt idx="3">
                  <c:v>1.58</c:v>
                </c:pt>
                <c:pt idx="4">
                  <c:v>#N/A</c:v>
                </c:pt>
                <c:pt idx="5">
                  <c:v>1.79</c:v>
                </c:pt>
                <c:pt idx="6">
                  <c:v>#N/A</c:v>
                </c:pt>
                <c:pt idx="7">
                  <c:v>1.9</c:v>
                </c:pt>
                <c:pt idx="8">
                  <c:v>#N/A</c:v>
                </c:pt>
                <c:pt idx="9">
                  <c:v>2.04</c:v>
                </c:pt>
              </c:numCache>
            </c:numRef>
          </c:val>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0.02</c:v>
                </c:pt>
                <c:pt idx="1">
                  <c:v>#N/A</c:v>
                </c:pt>
                <c:pt idx="2">
                  <c:v>#N/A</c:v>
                </c:pt>
                <c:pt idx="3">
                  <c:v>1.08</c:v>
                </c:pt>
                <c:pt idx="4">
                  <c:v>#N/A</c:v>
                </c:pt>
                <c:pt idx="5">
                  <c:v>2.69</c:v>
                </c:pt>
                <c:pt idx="6">
                  <c:v>#N/A</c:v>
                </c:pt>
                <c:pt idx="7">
                  <c:v>1.57</c:v>
                </c:pt>
                <c:pt idx="8">
                  <c:v>#N/A</c:v>
                </c:pt>
                <c:pt idx="9">
                  <c:v>2.11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3.19</c:v>
                </c:pt>
                <c:pt idx="2">
                  <c:v>#N/A</c:v>
                </c:pt>
                <c:pt idx="3">
                  <c:v>3.9</c:v>
                </c:pt>
                <c:pt idx="4">
                  <c:v>#N/A</c:v>
                </c:pt>
                <c:pt idx="5">
                  <c:v>6.76</c:v>
                </c:pt>
                <c:pt idx="6">
                  <c:v>#N/A</c:v>
                </c:pt>
                <c:pt idx="7">
                  <c:v>4.55</c:v>
                </c:pt>
                <c:pt idx="8">
                  <c:v>#N/A</c:v>
                </c:pt>
                <c:pt idx="9">
                  <c:v>3.03</c:v>
                </c:pt>
              </c:numCache>
            </c:numRef>
          </c:val>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2.2999999999999998</c:v>
                </c:pt>
                <c:pt idx="2">
                  <c:v>#N/A</c:v>
                </c:pt>
                <c:pt idx="3">
                  <c:v>2.98</c:v>
                </c:pt>
                <c:pt idx="4">
                  <c:v>#N/A</c:v>
                </c:pt>
                <c:pt idx="5">
                  <c:v>2.84</c:v>
                </c:pt>
                <c:pt idx="6">
                  <c:v>#N/A</c:v>
                </c:pt>
                <c:pt idx="7">
                  <c:v>2.93</c:v>
                </c:pt>
                <c:pt idx="8">
                  <c:v>#N/A</c:v>
                </c:pt>
                <c:pt idx="9">
                  <c:v>3.27</c:v>
                </c:pt>
              </c:numCache>
            </c:numRef>
          </c:val>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10.24</c:v>
                </c:pt>
                <c:pt idx="2">
                  <c:v>#N/A</c:v>
                </c:pt>
                <c:pt idx="3">
                  <c:v>10.47</c:v>
                </c:pt>
                <c:pt idx="4">
                  <c:v>#N/A</c:v>
                </c:pt>
                <c:pt idx="5">
                  <c:v>9.56</c:v>
                </c:pt>
                <c:pt idx="6">
                  <c:v>#N/A</c:v>
                </c:pt>
                <c:pt idx="7">
                  <c:v>8.0500000000000007</c:v>
                </c:pt>
                <c:pt idx="8">
                  <c:v>#N/A</c:v>
                </c:pt>
                <c:pt idx="9">
                  <c:v>5.77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6.44</c:v>
                </c:pt>
                <c:pt idx="2">
                  <c:v>#N/A</c:v>
                </c:pt>
                <c:pt idx="3">
                  <c:v>5.6</c:v>
                </c:pt>
                <c:pt idx="4">
                  <c:v>#N/A</c:v>
                </c:pt>
                <c:pt idx="5">
                  <c:v>6.06</c:v>
                </c:pt>
                <c:pt idx="6">
                  <c:v>#N/A</c:v>
                </c:pt>
                <c:pt idx="7">
                  <c:v>6.14</c:v>
                </c:pt>
                <c:pt idx="8">
                  <c:v>#N/A</c:v>
                </c:pt>
                <c:pt idx="9">
                  <c:v>6.8</c:v>
                </c:pt>
              </c:numCache>
            </c:numRef>
          </c:val>
        </c:ser>
        <c:dLbls>
          <c:showLegendKey val="0"/>
          <c:showVal val="0"/>
          <c:showCatName val="0"/>
          <c:showSerName val="0"/>
          <c:showPercent val="0"/>
          <c:showBubbleSize val="0"/>
        </c:dLbls>
        <c:gapWidth val="150"/>
        <c:overlap val="100"/>
        <c:axId val="113407104"/>
        <c:axId val="113408640"/>
      </c:barChart>
      <c:catAx>
        <c:axId val="11340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408640"/>
        <c:crosses val="autoZero"/>
        <c:auto val="1"/>
        <c:lblAlgn val="ctr"/>
        <c:lblOffset val="100"/>
        <c:tickLblSkip val="1"/>
        <c:tickMarkSkip val="1"/>
        <c:noMultiLvlLbl val="0"/>
      </c:catAx>
      <c:valAx>
        <c:axId val="11340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07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749</c:v>
                </c:pt>
                <c:pt idx="5">
                  <c:v>724</c:v>
                </c:pt>
                <c:pt idx="8">
                  <c:v>738</c:v>
                </c:pt>
                <c:pt idx="11">
                  <c:v>792</c:v>
                </c:pt>
                <c:pt idx="14">
                  <c:v>833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147</c:v>
                </c:pt>
                <c:pt idx="3">
                  <c:v>116</c:v>
                </c:pt>
                <c:pt idx="6">
                  <c:v>99</c:v>
                </c:pt>
                <c:pt idx="9">
                  <c:v>126</c:v>
                </c:pt>
                <c:pt idx="12">
                  <c:v>144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425</c:v>
                </c:pt>
                <c:pt idx="3">
                  <c:v>351</c:v>
                </c:pt>
                <c:pt idx="6">
                  <c:v>358</c:v>
                </c:pt>
                <c:pt idx="9">
                  <c:v>342</c:v>
                </c:pt>
                <c:pt idx="12">
                  <c:v>370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676</c:v>
                </c:pt>
                <c:pt idx="3">
                  <c:v>679</c:v>
                </c:pt>
                <c:pt idx="6">
                  <c:v>647</c:v>
                </c:pt>
                <c:pt idx="9">
                  <c:v>682</c:v>
                </c:pt>
                <c:pt idx="12">
                  <c:v>691</c:v>
                </c:pt>
              </c:numCache>
            </c:numRef>
          </c:val>
        </c:ser>
        <c:dLbls>
          <c:showLegendKey val="0"/>
          <c:showVal val="0"/>
          <c:showCatName val="0"/>
          <c:showSerName val="0"/>
          <c:showPercent val="0"/>
          <c:showBubbleSize val="0"/>
        </c:dLbls>
        <c:gapWidth val="100"/>
        <c:overlap val="100"/>
        <c:axId val="116261248"/>
        <c:axId val="116263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503</c:v>
                </c:pt>
                <c:pt idx="2">
                  <c:v>#N/A</c:v>
                </c:pt>
                <c:pt idx="3">
                  <c:v>#N/A</c:v>
                </c:pt>
                <c:pt idx="4">
                  <c:v>425</c:v>
                </c:pt>
                <c:pt idx="5">
                  <c:v>#N/A</c:v>
                </c:pt>
                <c:pt idx="6">
                  <c:v>#N/A</c:v>
                </c:pt>
                <c:pt idx="7">
                  <c:v>369</c:v>
                </c:pt>
                <c:pt idx="8">
                  <c:v>#N/A</c:v>
                </c:pt>
                <c:pt idx="9">
                  <c:v>#N/A</c:v>
                </c:pt>
                <c:pt idx="10">
                  <c:v>361</c:v>
                </c:pt>
                <c:pt idx="11">
                  <c:v>#N/A</c:v>
                </c:pt>
                <c:pt idx="12">
                  <c:v>#N/A</c:v>
                </c:pt>
                <c:pt idx="13">
                  <c:v>375</c:v>
                </c:pt>
                <c:pt idx="14">
                  <c:v>#N/A</c:v>
                </c:pt>
              </c:numCache>
            </c:numRef>
          </c:val>
          <c:smooth val="0"/>
        </c:ser>
        <c:dLbls>
          <c:showLegendKey val="0"/>
          <c:showVal val="0"/>
          <c:showCatName val="0"/>
          <c:showSerName val="0"/>
          <c:showPercent val="0"/>
          <c:showBubbleSize val="0"/>
        </c:dLbls>
        <c:marker val="1"/>
        <c:smooth val="0"/>
        <c:axId val="116261248"/>
        <c:axId val="116263168"/>
      </c:lineChart>
      <c:catAx>
        <c:axId val="11626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63168"/>
        <c:crosses val="autoZero"/>
        <c:auto val="1"/>
        <c:lblAlgn val="ctr"/>
        <c:lblOffset val="100"/>
        <c:tickLblSkip val="1"/>
        <c:tickMarkSkip val="1"/>
        <c:noMultiLvlLbl val="0"/>
      </c:catAx>
      <c:valAx>
        <c:axId val="11626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6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8885</c:v>
                </c:pt>
                <c:pt idx="5">
                  <c:v>8702</c:v>
                </c:pt>
                <c:pt idx="8">
                  <c:v>8585</c:v>
                </c:pt>
                <c:pt idx="11">
                  <c:v>8419</c:v>
                </c:pt>
                <c:pt idx="14">
                  <c:v>8182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249</c:v>
                </c:pt>
                <c:pt idx="5">
                  <c:v>281</c:v>
                </c:pt>
                <c:pt idx="8">
                  <c:v>338</c:v>
                </c:pt>
                <c:pt idx="11">
                  <c:v>358</c:v>
                </c:pt>
                <c:pt idx="14">
                  <c:v>442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1384</c:v>
                </c:pt>
                <c:pt idx="5">
                  <c:v>1898</c:v>
                </c:pt>
                <c:pt idx="8">
                  <c:v>1950</c:v>
                </c:pt>
                <c:pt idx="11">
                  <c:v>2097</c:v>
                </c:pt>
                <c:pt idx="14">
                  <c:v>1972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740</c:v>
                </c:pt>
                <c:pt idx="3">
                  <c:v>699</c:v>
                </c:pt>
                <c:pt idx="6">
                  <c:v>604</c:v>
                </c:pt>
                <c:pt idx="9">
                  <c:v>522</c:v>
                </c:pt>
                <c:pt idx="12">
                  <c:v>375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552</c:v>
                </c:pt>
                <c:pt idx="3">
                  <c:v>543</c:v>
                </c:pt>
                <c:pt idx="6">
                  <c:v>558</c:v>
                </c:pt>
                <c:pt idx="9">
                  <c:v>774</c:v>
                </c:pt>
                <c:pt idx="12">
                  <c:v>975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6462</c:v>
                </c:pt>
                <c:pt idx="3">
                  <c:v>5705</c:v>
                </c:pt>
                <c:pt idx="6">
                  <c:v>5448</c:v>
                </c:pt>
                <c:pt idx="9">
                  <c:v>5082</c:v>
                </c:pt>
                <c:pt idx="12">
                  <c:v>5036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c:v>
                </c:pt>
                <c:pt idx="3">
                  <c:v>13</c:v>
                </c:pt>
                <c:pt idx="6">
                  <c:v>10</c:v>
                </c:pt>
                <c:pt idx="9">
                  <c:v>6</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6499</c:v>
                </c:pt>
                <c:pt idx="3">
                  <c:v>6327</c:v>
                </c:pt>
                <c:pt idx="6">
                  <c:v>6540</c:v>
                </c:pt>
                <c:pt idx="9">
                  <c:v>6552</c:v>
                </c:pt>
                <c:pt idx="12">
                  <c:v>6477</c:v>
                </c:pt>
              </c:numCache>
            </c:numRef>
          </c:val>
        </c:ser>
        <c:dLbls>
          <c:showLegendKey val="0"/>
          <c:showVal val="0"/>
          <c:showCatName val="0"/>
          <c:showSerName val="0"/>
          <c:showPercent val="0"/>
          <c:showBubbleSize val="0"/>
        </c:dLbls>
        <c:gapWidth val="100"/>
        <c:overlap val="100"/>
        <c:axId val="116377856"/>
        <c:axId val="113324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3751</c:v>
                </c:pt>
                <c:pt idx="2">
                  <c:v>#N/A</c:v>
                </c:pt>
                <c:pt idx="3">
                  <c:v>#N/A</c:v>
                </c:pt>
                <c:pt idx="4">
                  <c:v>2407</c:v>
                </c:pt>
                <c:pt idx="5">
                  <c:v>#N/A</c:v>
                </c:pt>
                <c:pt idx="6">
                  <c:v>#N/A</c:v>
                </c:pt>
                <c:pt idx="7">
                  <c:v>2287</c:v>
                </c:pt>
                <c:pt idx="8">
                  <c:v>#N/A</c:v>
                </c:pt>
                <c:pt idx="9">
                  <c:v>#N/A</c:v>
                </c:pt>
                <c:pt idx="10">
                  <c:v>2061</c:v>
                </c:pt>
                <c:pt idx="11">
                  <c:v>#N/A</c:v>
                </c:pt>
                <c:pt idx="12">
                  <c:v>#N/A</c:v>
                </c:pt>
                <c:pt idx="13">
                  <c:v>2270</c:v>
                </c:pt>
                <c:pt idx="14">
                  <c:v>#N/A</c:v>
                </c:pt>
              </c:numCache>
            </c:numRef>
          </c:val>
          <c:smooth val="0"/>
        </c:ser>
        <c:dLbls>
          <c:showLegendKey val="0"/>
          <c:showVal val="0"/>
          <c:showCatName val="0"/>
          <c:showSerName val="0"/>
          <c:showPercent val="0"/>
          <c:showBubbleSize val="0"/>
        </c:dLbls>
        <c:marker val="1"/>
        <c:smooth val="0"/>
        <c:axId val="116377856"/>
        <c:axId val="113324416"/>
      </c:lineChart>
      <c:catAx>
        <c:axId val="11637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324416"/>
        <c:crosses val="autoZero"/>
        <c:auto val="1"/>
        <c:lblAlgn val="ctr"/>
        <c:lblOffset val="100"/>
        <c:tickLblSkip val="1"/>
        <c:tickMarkSkip val="1"/>
        <c:noMultiLvlLbl val="0"/>
      </c:catAx>
      <c:valAx>
        <c:axId val="11332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7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17,168
17,120
82.16
8,455,627
8,119,879
145,860
4,806,410
6,476,516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・地方税においては、前年比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％の伸びとなっているものの、類似団体平均を大きく下回っている。平成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年度から低い数値で推移しており、財政力の脆弱化がうかがえる。財政力指数が低いということは、自主財源の割合が低いということでもある。本町の人口は減少が続いており、</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高齢化率については、</a:t>
          </a:r>
          <a:r>
            <a:rPr kumimoji="1" lang="en-US" altLang="ja-JP" sz="1100">
              <a:solidFill>
                <a:schemeClr val="dk1"/>
              </a:solidFill>
              <a:effectLst/>
              <a:latin typeface="+mn-lt"/>
              <a:ea typeface="+mn-ea"/>
              <a:cs typeface="+mn-cs"/>
            </a:rPr>
            <a:t>30.7</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日現在）</a:t>
          </a:r>
          <a:r>
            <a:rPr kumimoji="1" lang="ja-JP" altLang="en-US" sz="1100">
              <a:solidFill>
                <a:schemeClr val="dk1"/>
              </a:solidFill>
              <a:effectLst/>
              <a:latin typeface="+mn-lt"/>
              <a:ea typeface="+mn-ea"/>
              <a:cs typeface="+mn-cs"/>
            </a:rPr>
            <a:t>と上昇している</a:t>
          </a:r>
          <a:r>
            <a:rPr kumimoji="1" lang="ja-JP" altLang="ja-JP" sz="1100">
              <a:solidFill>
                <a:schemeClr val="dk1"/>
              </a:solidFill>
              <a:effectLst/>
              <a:latin typeface="+mn-lt"/>
              <a:ea typeface="+mn-ea"/>
              <a:cs typeface="+mn-cs"/>
            </a:rPr>
            <a:t>。総合計画の実現に向けて、若者定住対策を重点的に進めるとともに、町税の徴収強化とｺﾝﾋﾞﾆ対応収納の導入により納付環境改善による徴収率の向上を図る。</a:t>
          </a:r>
          <a:endParaRPr lang="ja-JP" altLang="ja-JP" sz="1400">
            <a:effectLst/>
          </a:endParaRPr>
        </a:p>
        <a:p>
          <a:r>
            <a:rPr kumimoji="1" lang="ja-JP" altLang="ja-JP" sz="1100">
              <a:solidFill>
                <a:schemeClr val="dk1"/>
              </a:solidFill>
              <a:effectLst/>
              <a:latin typeface="+mn-lt"/>
              <a:ea typeface="+mn-ea"/>
              <a:cs typeface="+mn-cs"/>
            </a:rPr>
            <a:t>また、建設事業については、総合計画や事業費及び事業内容を考慮した優先順位による年次計画の策定を図る。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2" name="直線コネクタ 61"/>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7" name="直線コネクタ 66"/>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8"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69" name="フローチャート : 判断 68"/>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0" name="直線コネクタ 69"/>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1" name="フローチャート : 判断 70"/>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72" name="テキスト ボックス 71"/>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135467</xdr:rowOff>
    </xdr:to>
    <xdr:cxnSp macro="">
      <xdr:nvCxnSpPr>
        <xdr:cNvPr id="73" name="直線コネクタ 72"/>
        <xdr:cNvCxnSpPr/>
      </xdr:nvCxnSpPr>
      <xdr:spPr>
        <a:xfrm>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115358</xdr:rowOff>
    </xdr:to>
    <xdr:cxnSp macro="">
      <xdr:nvCxnSpPr>
        <xdr:cNvPr id="76" name="直線コネクタ 75"/>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7" name="フローチャート :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79" name="フローチャート : 判断 78"/>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80" name="テキスト ボックス 79"/>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2" name="円/楕円 91"/>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3" name="テキスト ボックス 92"/>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値が低いほど、独自政策のために使える一般財源が多いことを示すが、当町においては</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年度に対して</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ポイントの増となり、財政の硬直化を表している。</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年度決算においては、</a:t>
          </a:r>
          <a:r>
            <a:rPr lang="ja-JP" altLang="en-US" sz="1100" b="0" i="0" baseline="0">
              <a:solidFill>
                <a:schemeClr val="dk1"/>
              </a:solidFill>
              <a:effectLst/>
              <a:latin typeface="+mn-lt"/>
              <a:ea typeface="+mn-ea"/>
              <a:cs typeface="+mn-cs"/>
            </a:rPr>
            <a:t>歳入で経常的一般財源が減額となった外、歳出においては物件費と補助費の伸びが大きかったため数値が上昇した。</a:t>
          </a:r>
          <a:r>
            <a:rPr lang="ja-JP" altLang="ja-JP" sz="1100" b="0" i="0" baseline="0">
              <a:solidFill>
                <a:schemeClr val="dk1"/>
              </a:solidFill>
              <a:effectLst/>
              <a:latin typeface="+mn-lt"/>
              <a:ea typeface="+mn-ea"/>
              <a:cs typeface="+mn-cs"/>
            </a:rPr>
            <a:t>これまで退職者の補充抑制や特別職及び一般職の人件費抑制など、経常経費の節減対策を施してきていたが、経常収支比率の改善に向けて今後</a:t>
          </a:r>
          <a:r>
            <a:rPr lang="ja-JP" altLang="en-US" sz="1100" b="0" i="0" baseline="0">
              <a:solidFill>
                <a:schemeClr val="dk1"/>
              </a:solidFill>
              <a:effectLst/>
              <a:latin typeface="+mn-lt"/>
              <a:ea typeface="+mn-ea"/>
              <a:cs typeface="+mn-cs"/>
            </a:rPr>
            <a:t>は税収を増やすための取り組みや事業</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見直し</a:t>
          </a:r>
          <a:r>
            <a:rPr lang="ja-JP" altLang="ja-JP" sz="1100" b="0" i="0" baseline="0">
              <a:solidFill>
                <a:schemeClr val="dk1"/>
              </a:solidFill>
              <a:effectLst/>
              <a:latin typeface="+mn-lt"/>
              <a:ea typeface="+mn-ea"/>
              <a:cs typeface="+mn-cs"/>
            </a:rPr>
            <a:t>に努め財政の健全化を図る。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43942</xdr:rowOff>
    </xdr:to>
    <xdr:cxnSp macro="">
      <xdr:nvCxnSpPr>
        <xdr:cNvPr id="123" name="直線コネクタ 122"/>
        <xdr:cNvCxnSpPr/>
      </xdr:nvCxnSpPr>
      <xdr:spPr>
        <a:xfrm flipV="1">
          <a:off x="4953000" y="10365486"/>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4"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5" name="直線コネクタ 124"/>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6"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7" name="直線コネクタ 126"/>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99568</xdr:rowOff>
    </xdr:from>
    <xdr:to>
      <xdr:col>7</xdr:col>
      <xdr:colOff>152400</xdr:colOff>
      <xdr:row>66</xdr:row>
      <xdr:rowOff>43942</xdr:rowOff>
    </xdr:to>
    <xdr:cxnSp macro="">
      <xdr:nvCxnSpPr>
        <xdr:cNvPr id="128" name="直線コネクタ 127"/>
        <xdr:cNvCxnSpPr/>
      </xdr:nvCxnSpPr>
      <xdr:spPr>
        <a:xfrm>
          <a:off x="4114800" y="1124381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154957</xdr:rowOff>
    </xdr:from>
    <xdr:ext cx="762000" cy="259045"/>
    <xdr:sp macro="" textlink="">
      <xdr:nvSpPr>
        <xdr:cNvPr id="129"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30" name="フローチャート : 判断 129"/>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5588</xdr:rowOff>
    </xdr:from>
    <xdr:to>
      <xdr:col>6</xdr:col>
      <xdr:colOff>0</xdr:colOff>
      <xdr:row>65</xdr:row>
      <xdr:rowOff>99568</xdr:rowOff>
    </xdr:to>
    <xdr:cxnSp macro="">
      <xdr:nvCxnSpPr>
        <xdr:cNvPr id="131" name="直線コネクタ 130"/>
        <xdr:cNvCxnSpPr/>
      </xdr:nvCxnSpPr>
      <xdr:spPr>
        <a:xfrm>
          <a:off x="3225800" y="1097838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2" name="フローチャート : 判断 131"/>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3" name="テキスト ボックス 132"/>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5588</xdr:rowOff>
    </xdr:from>
    <xdr:to>
      <xdr:col>4</xdr:col>
      <xdr:colOff>482600</xdr:colOff>
      <xdr:row>64</xdr:row>
      <xdr:rowOff>68326</xdr:rowOff>
    </xdr:to>
    <xdr:cxnSp macro="">
      <xdr:nvCxnSpPr>
        <xdr:cNvPr id="134" name="直線コネクタ 133"/>
        <xdr:cNvCxnSpPr/>
      </xdr:nvCxnSpPr>
      <xdr:spPr>
        <a:xfrm flipV="1">
          <a:off x="2336800" y="1097838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34544</xdr:rowOff>
    </xdr:from>
    <xdr:to>
      <xdr:col>3</xdr:col>
      <xdr:colOff>279400</xdr:colOff>
      <xdr:row>64</xdr:row>
      <xdr:rowOff>68326</xdr:rowOff>
    </xdr:to>
    <xdr:cxnSp macro="">
      <xdr:nvCxnSpPr>
        <xdr:cNvPr id="137" name="直線コネクタ 136"/>
        <xdr:cNvCxnSpPr/>
      </xdr:nvCxnSpPr>
      <xdr:spPr>
        <a:xfrm>
          <a:off x="1447800" y="110073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80518</xdr:rowOff>
    </xdr:from>
    <xdr:to>
      <xdr:col>3</xdr:col>
      <xdr:colOff>330200</xdr:colOff>
      <xdr:row>63</xdr:row>
      <xdr:rowOff>10668</xdr:rowOff>
    </xdr:to>
    <xdr:sp macro="" textlink="">
      <xdr:nvSpPr>
        <xdr:cNvPr id="138" name="フローチャート : 判断 137"/>
        <xdr:cNvSpPr/>
      </xdr:nvSpPr>
      <xdr:spPr>
        <a:xfrm>
          <a:off x="2286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20845</xdr:rowOff>
    </xdr:from>
    <xdr:ext cx="762000" cy="259045"/>
    <xdr:sp macro="" textlink="">
      <xdr:nvSpPr>
        <xdr:cNvPr id="139" name="テキスト ボックス 138"/>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3302</xdr:rowOff>
    </xdr:from>
    <xdr:to>
      <xdr:col>2</xdr:col>
      <xdr:colOff>127000</xdr:colOff>
      <xdr:row>62</xdr:row>
      <xdr:rowOff>104902</xdr:rowOff>
    </xdr:to>
    <xdr:sp macro="" textlink="">
      <xdr:nvSpPr>
        <xdr:cNvPr id="140" name="フローチャート : 判断 139"/>
        <xdr:cNvSpPr/>
      </xdr:nvSpPr>
      <xdr:spPr>
        <a:xfrm>
          <a:off x="13970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115079</xdr:rowOff>
    </xdr:from>
    <xdr:ext cx="762000" cy="259045"/>
    <xdr:sp macro="" textlink="">
      <xdr:nvSpPr>
        <xdr:cNvPr id="141" name="テキスト ボックス 140"/>
        <xdr:cNvSpPr txBox="1"/>
      </xdr:nvSpPr>
      <xdr:spPr>
        <a:xfrm>
          <a:off x="1066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164592</xdr:rowOff>
    </xdr:from>
    <xdr:to>
      <xdr:col>7</xdr:col>
      <xdr:colOff>203200</xdr:colOff>
      <xdr:row>66</xdr:row>
      <xdr:rowOff>94742</xdr:rowOff>
    </xdr:to>
    <xdr:sp macro="" textlink="">
      <xdr:nvSpPr>
        <xdr:cNvPr id="147" name="円/楕円 146"/>
        <xdr:cNvSpPr/>
      </xdr:nvSpPr>
      <xdr:spPr>
        <a:xfrm>
          <a:off x="49022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60469</xdr:rowOff>
    </xdr:from>
    <xdr:ext cx="762000" cy="259045"/>
    <xdr:sp macro="" textlink="">
      <xdr:nvSpPr>
        <xdr:cNvPr id="148" name="財政構造の弾力性該当値テキスト"/>
        <xdr:cNvSpPr txBox="1"/>
      </xdr:nvSpPr>
      <xdr:spPr>
        <a:xfrm>
          <a:off x="5041900" y="1120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48768</xdr:rowOff>
    </xdr:from>
    <xdr:to>
      <xdr:col>6</xdr:col>
      <xdr:colOff>50800</xdr:colOff>
      <xdr:row>65</xdr:row>
      <xdr:rowOff>150368</xdr:rowOff>
    </xdr:to>
    <xdr:sp macro="" textlink="">
      <xdr:nvSpPr>
        <xdr:cNvPr id="149" name="円/楕円 148"/>
        <xdr:cNvSpPr/>
      </xdr:nvSpPr>
      <xdr:spPr>
        <a:xfrm>
          <a:off x="4064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135145</xdr:rowOff>
    </xdr:from>
    <xdr:ext cx="736600" cy="259045"/>
    <xdr:sp macro="" textlink="">
      <xdr:nvSpPr>
        <xdr:cNvPr id="150" name="テキスト ボックス 149"/>
        <xdr:cNvSpPr txBox="1"/>
      </xdr:nvSpPr>
      <xdr:spPr>
        <a:xfrm>
          <a:off x="3733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126238</xdr:rowOff>
    </xdr:from>
    <xdr:to>
      <xdr:col>4</xdr:col>
      <xdr:colOff>533400</xdr:colOff>
      <xdr:row>64</xdr:row>
      <xdr:rowOff>56388</xdr:rowOff>
    </xdr:to>
    <xdr:sp macro="" textlink="">
      <xdr:nvSpPr>
        <xdr:cNvPr id="151" name="円/楕円 150"/>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41165</xdr:rowOff>
    </xdr:from>
    <xdr:ext cx="762000" cy="259045"/>
    <xdr:sp macro="" textlink="">
      <xdr:nvSpPr>
        <xdr:cNvPr id="152" name="テキスト ボックス 151"/>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17526</xdr:rowOff>
    </xdr:from>
    <xdr:to>
      <xdr:col>3</xdr:col>
      <xdr:colOff>330200</xdr:colOff>
      <xdr:row>64</xdr:row>
      <xdr:rowOff>119126</xdr:rowOff>
    </xdr:to>
    <xdr:sp macro="" textlink="">
      <xdr:nvSpPr>
        <xdr:cNvPr id="153" name="円/楕円 152"/>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54" name="テキスト ボックス 153"/>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55" name="円/楕円 154"/>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56" name="テキスト ボックス 155"/>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[126,333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年度決算においても、人件費・物件費等の合計額の人口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人あたりの金額が類似団体平均を下回った</a:t>
          </a:r>
          <a:r>
            <a:rPr kumimoji="1" lang="ja-JP" altLang="en-US" sz="1100">
              <a:solidFill>
                <a:schemeClr val="dk1"/>
              </a:solidFill>
              <a:effectLst/>
              <a:latin typeface="+mn-lt"/>
              <a:ea typeface="+mn-ea"/>
              <a:cs typeface="+mn-cs"/>
            </a:rPr>
            <a:t>が、人口の減少や物件費が伸びたことにより人口一人当たりの決算額としては増加した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今後の推移としては、第</a:t>
          </a:r>
          <a:r>
            <a:rPr kumimoji="1" lang="ja-JP" altLang="en-US" sz="1100">
              <a:solidFill>
                <a:schemeClr val="dk1"/>
              </a:solidFill>
              <a:effectLst/>
              <a:latin typeface="+mn-lt"/>
              <a:ea typeface="+mn-ea"/>
              <a:cs typeface="+mn-cs"/>
            </a:rPr>
            <a:t>四</a:t>
          </a:r>
          <a:r>
            <a:rPr kumimoji="1" lang="ja-JP" altLang="ja-JP" sz="1100">
              <a:solidFill>
                <a:schemeClr val="dk1"/>
              </a:solidFill>
              <a:effectLst/>
              <a:latin typeface="+mn-lt"/>
              <a:ea typeface="+mn-ea"/>
              <a:cs typeface="+mn-cs"/>
            </a:rPr>
            <a:t>次涌谷町行政改革大綱に基づき、業務の民間委託化を推進していることから委託料等（物件費）の上昇が見込まれる。これらも含め</a:t>
          </a:r>
          <a:r>
            <a:rPr kumimoji="1" lang="ja-JP" altLang="en-US" sz="1100">
              <a:solidFill>
                <a:schemeClr val="dk1"/>
              </a:solidFill>
              <a:effectLst/>
              <a:latin typeface="+mn-lt"/>
              <a:ea typeface="+mn-ea"/>
              <a:cs typeface="+mn-cs"/>
            </a:rPr>
            <a:t>単なる性質のシフトにとどまることなく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経費を</a:t>
          </a:r>
          <a:r>
            <a:rPr kumimoji="1" lang="ja-JP" altLang="ja-JP" sz="1100">
              <a:solidFill>
                <a:schemeClr val="dk1"/>
              </a:solidFill>
              <a:effectLst/>
              <a:latin typeface="+mn-lt"/>
              <a:ea typeface="+mn-ea"/>
              <a:cs typeface="+mn-cs"/>
            </a:rPr>
            <a:t>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19727</xdr:rowOff>
    </xdr:from>
    <xdr:to>
      <xdr:col>7</xdr:col>
      <xdr:colOff>152400</xdr:colOff>
      <xdr:row>89</xdr:row>
      <xdr:rowOff>131815</xdr:rowOff>
    </xdr:to>
    <xdr:cxnSp macro="">
      <xdr:nvCxnSpPr>
        <xdr:cNvPr id="187" name="直線コネクタ 186"/>
        <xdr:cNvCxnSpPr/>
      </xdr:nvCxnSpPr>
      <xdr:spPr>
        <a:xfrm flipV="1">
          <a:off x="4953000" y="13907177"/>
          <a:ext cx="0" cy="1483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103892</xdr:rowOff>
    </xdr:from>
    <xdr:ext cx="762000" cy="259045"/>
    <xdr:sp macro="" textlink="">
      <xdr:nvSpPr>
        <xdr:cNvPr id="188" name="人件費・物件費等の状況最小値テキスト"/>
        <xdr:cNvSpPr txBox="1"/>
      </xdr:nvSpPr>
      <xdr:spPr>
        <a:xfrm>
          <a:off x="5041900" y="1536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955,952</a:t>
          </a:r>
          <a:endParaRPr kumimoji="1" lang="ja-JP" altLang="en-US" sz="1000" b="1">
            <a:latin typeface="ＭＳ Ｐゴシック"/>
          </a:endParaRPr>
        </a:p>
      </xdr:txBody>
    </xdr:sp>
    <xdr:clientData/>
  </xdr:oneCellAnchor>
  <xdr:twoCellAnchor>
    <xdr:from>
      <xdr:col>7</xdr:col>
      <xdr:colOff>63500</xdr:colOff>
      <xdr:row>89</xdr:row>
      <xdr:rowOff>131815</xdr:rowOff>
    </xdr:from>
    <xdr:to>
      <xdr:col>7</xdr:col>
      <xdr:colOff>241300</xdr:colOff>
      <xdr:row>89</xdr:row>
      <xdr:rowOff>131815</xdr:rowOff>
    </xdr:to>
    <xdr:cxnSp macro="">
      <xdr:nvCxnSpPr>
        <xdr:cNvPr id="189" name="直線コネクタ 188"/>
        <xdr:cNvCxnSpPr/>
      </xdr:nvCxnSpPr>
      <xdr:spPr>
        <a:xfrm>
          <a:off x="4864100" y="153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106104</xdr:rowOff>
    </xdr:from>
    <xdr:ext cx="762000" cy="259045"/>
    <xdr:sp macro="" textlink="">
      <xdr:nvSpPr>
        <xdr:cNvPr id="190" name="人件費・物件費等の状況最大値テキスト"/>
        <xdr:cNvSpPr txBox="1"/>
      </xdr:nvSpPr>
      <xdr:spPr>
        <a:xfrm>
          <a:off x="5041900" y="136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95,130</a:t>
          </a:r>
          <a:endParaRPr kumimoji="1" lang="ja-JP" altLang="en-US" sz="1000" b="1">
            <a:latin typeface="ＭＳ Ｐゴシック"/>
          </a:endParaRPr>
        </a:p>
      </xdr:txBody>
    </xdr:sp>
    <xdr:clientData/>
  </xdr:oneCellAnchor>
  <xdr:twoCellAnchor>
    <xdr:from>
      <xdr:col>7</xdr:col>
      <xdr:colOff>63500</xdr:colOff>
      <xdr:row>81</xdr:row>
      <xdr:rowOff>19727</xdr:rowOff>
    </xdr:from>
    <xdr:to>
      <xdr:col>7</xdr:col>
      <xdr:colOff>241300</xdr:colOff>
      <xdr:row>81</xdr:row>
      <xdr:rowOff>19727</xdr:rowOff>
    </xdr:to>
    <xdr:cxnSp macro="">
      <xdr:nvCxnSpPr>
        <xdr:cNvPr id="191" name="直線コネクタ 190"/>
        <xdr:cNvCxnSpPr/>
      </xdr:nvCxnSpPr>
      <xdr:spPr>
        <a:xfrm>
          <a:off x="4864100" y="1390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67976</xdr:rowOff>
    </xdr:from>
    <xdr:to>
      <xdr:col>7</xdr:col>
      <xdr:colOff>152400</xdr:colOff>
      <xdr:row>81</xdr:row>
      <xdr:rowOff>73509</xdr:rowOff>
    </xdr:to>
    <xdr:cxnSp macro="">
      <xdr:nvCxnSpPr>
        <xdr:cNvPr id="192" name="直線コネクタ 191"/>
        <xdr:cNvCxnSpPr/>
      </xdr:nvCxnSpPr>
      <xdr:spPr>
        <a:xfrm>
          <a:off x="4114800" y="13955426"/>
          <a:ext cx="8382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166763</xdr:rowOff>
    </xdr:from>
    <xdr:ext cx="762000" cy="259045"/>
    <xdr:sp macro="" textlink="">
      <xdr:nvSpPr>
        <xdr:cNvPr id="193" name="人件費・物件費等の状況平均値テキスト"/>
        <xdr:cNvSpPr txBox="1"/>
      </xdr:nvSpPr>
      <xdr:spPr>
        <a:xfrm>
          <a:off x="5041900" y="14054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23236</xdr:rowOff>
    </xdr:from>
    <xdr:to>
      <xdr:col>7</xdr:col>
      <xdr:colOff>203200</xdr:colOff>
      <xdr:row>82</xdr:row>
      <xdr:rowOff>124836</xdr:rowOff>
    </xdr:to>
    <xdr:sp macro="" textlink="">
      <xdr:nvSpPr>
        <xdr:cNvPr id="194" name="フローチャート : 判断 193"/>
        <xdr:cNvSpPr/>
      </xdr:nvSpPr>
      <xdr:spPr>
        <a:xfrm>
          <a:off x="4902200" y="140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67976</xdr:rowOff>
    </xdr:from>
    <xdr:to>
      <xdr:col>6</xdr:col>
      <xdr:colOff>0</xdr:colOff>
      <xdr:row>81</xdr:row>
      <xdr:rowOff>97287</xdr:rowOff>
    </xdr:to>
    <xdr:cxnSp macro="">
      <xdr:nvCxnSpPr>
        <xdr:cNvPr id="195" name="直線コネクタ 194"/>
        <xdr:cNvCxnSpPr/>
      </xdr:nvCxnSpPr>
      <xdr:spPr>
        <a:xfrm flipV="1">
          <a:off x="3225800" y="13955426"/>
          <a:ext cx="8890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93219</xdr:rowOff>
    </xdr:from>
    <xdr:to>
      <xdr:col>6</xdr:col>
      <xdr:colOff>50800</xdr:colOff>
      <xdr:row>82</xdr:row>
      <xdr:rowOff>23369</xdr:rowOff>
    </xdr:to>
    <xdr:sp macro="" textlink="">
      <xdr:nvSpPr>
        <xdr:cNvPr id="196" name="フローチャート : 判断 195"/>
        <xdr:cNvSpPr/>
      </xdr:nvSpPr>
      <xdr:spPr>
        <a:xfrm>
          <a:off x="40640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8146</xdr:rowOff>
    </xdr:from>
    <xdr:ext cx="736600" cy="259045"/>
    <xdr:sp macro="" textlink="">
      <xdr:nvSpPr>
        <xdr:cNvPr id="197" name="テキスト ボックス 196"/>
        <xdr:cNvSpPr txBox="1"/>
      </xdr:nvSpPr>
      <xdr:spPr>
        <a:xfrm>
          <a:off x="3733800" y="140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97287</xdr:rowOff>
    </xdr:from>
    <xdr:to>
      <xdr:col>4</xdr:col>
      <xdr:colOff>482600</xdr:colOff>
      <xdr:row>81</xdr:row>
      <xdr:rowOff>144962</xdr:rowOff>
    </xdr:to>
    <xdr:cxnSp macro="">
      <xdr:nvCxnSpPr>
        <xdr:cNvPr id="198" name="直線コネクタ 197"/>
        <xdr:cNvCxnSpPr/>
      </xdr:nvCxnSpPr>
      <xdr:spPr>
        <a:xfrm flipV="1">
          <a:off x="2336800" y="13984737"/>
          <a:ext cx="889000" cy="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74186</xdr:rowOff>
    </xdr:from>
    <xdr:to>
      <xdr:col>4</xdr:col>
      <xdr:colOff>533400</xdr:colOff>
      <xdr:row>82</xdr:row>
      <xdr:rowOff>4336</xdr:rowOff>
    </xdr:to>
    <xdr:sp macro="" textlink="">
      <xdr:nvSpPr>
        <xdr:cNvPr id="199" name="フローチャート : 判断 198"/>
        <xdr:cNvSpPr/>
      </xdr:nvSpPr>
      <xdr:spPr>
        <a:xfrm>
          <a:off x="3175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160563</xdr:rowOff>
    </xdr:from>
    <xdr:ext cx="762000" cy="259045"/>
    <xdr:sp macro="" textlink="">
      <xdr:nvSpPr>
        <xdr:cNvPr id="200" name="テキスト ボックス 199"/>
        <xdr:cNvSpPr txBox="1"/>
      </xdr:nvSpPr>
      <xdr:spPr>
        <a:xfrm>
          <a:off x="2844800" y="1404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61334</xdr:rowOff>
    </xdr:from>
    <xdr:to>
      <xdr:col>3</xdr:col>
      <xdr:colOff>279400</xdr:colOff>
      <xdr:row>81</xdr:row>
      <xdr:rowOff>144962</xdr:rowOff>
    </xdr:to>
    <xdr:cxnSp macro="">
      <xdr:nvCxnSpPr>
        <xdr:cNvPr id="201" name="直線コネクタ 200"/>
        <xdr:cNvCxnSpPr/>
      </xdr:nvCxnSpPr>
      <xdr:spPr>
        <a:xfrm>
          <a:off x="1447800" y="13948784"/>
          <a:ext cx="889000" cy="8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63391</xdr:rowOff>
    </xdr:from>
    <xdr:to>
      <xdr:col>3</xdr:col>
      <xdr:colOff>330200</xdr:colOff>
      <xdr:row>81</xdr:row>
      <xdr:rowOff>164991</xdr:rowOff>
    </xdr:to>
    <xdr:sp macro="" textlink="">
      <xdr:nvSpPr>
        <xdr:cNvPr id="202" name="フローチャート : 判断 201"/>
        <xdr:cNvSpPr/>
      </xdr:nvSpPr>
      <xdr:spPr>
        <a:xfrm>
          <a:off x="2286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3718</xdr:rowOff>
    </xdr:from>
    <xdr:ext cx="762000" cy="259045"/>
    <xdr:sp macro="" textlink="">
      <xdr:nvSpPr>
        <xdr:cNvPr id="203" name="テキスト ボックス 202"/>
        <xdr:cNvSpPr txBox="1"/>
      </xdr:nvSpPr>
      <xdr:spPr>
        <a:xfrm>
          <a:off x="1955800" y="1371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26355</xdr:rowOff>
    </xdr:from>
    <xdr:to>
      <xdr:col>2</xdr:col>
      <xdr:colOff>127000</xdr:colOff>
      <xdr:row>81</xdr:row>
      <xdr:rowOff>127955</xdr:rowOff>
    </xdr:to>
    <xdr:sp macro="" textlink="">
      <xdr:nvSpPr>
        <xdr:cNvPr id="204" name="フローチャート : 判断 203"/>
        <xdr:cNvSpPr/>
      </xdr:nvSpPr>
      <xdr:spPr>
        <a:xfrm>
          <a:off x="1397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112732</xdr:rowOff>
    </xdr:from>
    <xdr:ext cx="762000" cy="259045"/>
    <xdr:sp macro="" textlink="">
      <xdr:nvSpPr>
        <xdr:cNvPr id="205" name="テキスト ボックス 204"/>
        <xdr:cNvSpPr txBox="1"/>
      </xdr:nvSpPr>
      <xdr:spPr>
        <a:xfrm>
          <a:off x="1066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22709</xdr:rowOff>
    </xdr:from>
    <xdr:to>
      <xdr:col>7</xdr:col>
      <xdr:colOff>203200</xdr:colOff>
      <xdr:row>81</xdr:row>
      <xdr:rowOff>124309</xdr:rowOff>
    </xdr:to>
    <xdr:sp macro="" textlink="">
      <xdr:nvSpPr>
        <xdr:cNvPr id="211" name="円/楕円 210"/>
        <xdr:cNvSpPr/>
      </xdr:nvSpPr>
      <xdr:spPr>
        <a:xfrm>
          <a:off x="4902200" y="139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115436</xdr:rowOff>
    </xdr:from>
    <xdr:ext cx="762000" cy="259045"/>
    <xdr:sp macro="" textlink="">
      <xdr:nvSpPr>
        <xdr:cNvPr id="212" name="人件費・物件費等の状況該当値テキスト"/>
        <xdr:cNvSpPr txBox="1"/>
      </xdr:nvSpPr>
      <xdr:spPr>
        <a:xfrm>
          <a:off x="5041900" y="1383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126,333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17176</xdr:rowOff>
    </xdr:from>
    <xdr:to>
      <xdr:col>6</xdr:col>
      <xdr:colOff>50800</xdr:colOff>
      <xdr:row>81</xdr:row>
      <xdr:rowOff>118776</xdr:rowOff>
    </xdr:to>
    <xdr:sp macro="" textlink="">
      <xdr:nvSpPr>
        <xdr:cNvPr id="213" name="円/楕円 212"/>
        <xdr:cNvSpPr/>
      </xdr:nvSpPr>
      <xdr:spPr>
        <a:xfrm>
          <a:off x="4064000" y="139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128953</xdr:rowOff>
    </xdr:from>
    <xdr:ext cx="736600" cy="259045"/>
    <xdr:sp macro="" textlink="">
      <xdr:nvSpPr>
        <xdr:cNvPr id="214" name="テキスト ボックス 213"/>
        <xdr:cNvSpPr txBox="1"/>
      </xdr:nvSpPr>
      <xdr:spPr>
        <a:xfrm>
          <a:off x="3733800" y="13673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123,123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46487</xdr:rowOff>
    </xdr:from>
    <xdr:to>
      <xdr:col>4</xdr:col>
      <xdr:colOff>533400</xdr:colOff>
      <xdr:row>81</xdr:row>
      <xdr:rowOff>148087</xdr:rowOff>
    </xdr:to>
    <xdr:sp macro="" textlink="">
      <xdr:nvSpPr>
        <xdr:cNvPr id="215" name="円/楕円 214"/>
        <xdr:cNvSpPr/>
      </xdr:nvSpPr>
      <xdr:spPr>
        <a:xfrm>
          <a:off x="3175000" y="1393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158264</xdr:rowOff>
    </xdr:from>
    <xdr:ext cx="762000" cy="259045"/>
    <xdr:sp macro="" textlink="">
      <xdr:nvSpPr>
        <xdr:cNvPr id="216" name="テキスト ボックス 215"/>
        <xdr:cNvSpPr txBox="1"/>
      </xdr:nvSpPr>
      <xdr:spPr>
        <a:xfrm>
          <a:off x="2844800" y="1370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140,129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94162</xdr:rowOff>
    </xdr:from>
    <xdr:to>
      <xdr:col>3</xdr:col>
      <xdr:colOff>330200</xdr:colOff>
      <xdr:row>82</xdr:row>
      <xdr:rowOff>24312</xdr:rowOff>
    </xdr:to>
    <xdr:sp macro="" textlink="">
      <xdr:nvSpPr>
        <xdr:cNvPr id="217" name="円/楕円 216"/>
        <xdr:cNvSpPr/>
      </xdr:nvSpPr>
      <xdr:spPr>
        <a:xfrm>
          <a:off x="2286000" y="1398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9089</xdr:rowOff>
    </xdr:from>
    <xdr:ext cx="762000" cy="259045"/>
    <xdr:sp macro="" textlink="">
      <xdr:nvSpPr>
        <xdr:cNvPr id="218" name="テキスト ボックス 217"/>
        <xdr:cNvSpPr txBox="1"/>
      </xdr:nvSpPr>
      <xdr:spPr>
        <a:xfrm>
          <a:off x="1955800" y="1406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10534</xdr:rowOff>
    </xdr:from>
    <xdr:to>
      <xdr:col>2</xdr:col>
      <xdr:colOff>127000</xdr:colOff>
      <xdr:row>81</xdr:row>
      <xdr:rowOff>112134</xdr:rowOff>
    </xdr:to>
    <xdr:sp macro="" textlink="">
      <xdr:nvSpPr>
        <xdr:cNvPr id="219" name="円/楕円 218"/>
        <xdr:cNvSpPr/>
      </xdr:nvSpPr>
      <xdr:spPr>
        <a:xfrm>
          <a:off x="1397000" y="138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122311</xdr:rowOff>
    </xdr:from>
    <xdr:ext cx="762000" cy="259045"/>
    <xdr:sp macro="" textlink="">
      <xdr:nvSpPr>
        <xdr:cNvPr id="220" name="テキスト ボックス 219"/>
        <xdr:cNvSpPr txBox="1"/>
      </xdr:nvSpPr>
      <xdr:spPr>
        <a:xfrm>
          <a:off x="1066800" y="1366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従来から、低い水準で推移して</a:t>
          </a:r>
          <a:r>
            <a:rPr kumimoji="1" lang="ja-JP" altLang="en-US" sz="1100" b="0" i="0" baseline="0">
              <a:solidFill>
                <a:schemeClr val="dk1"/>
              </a:solidFill>
              <a:effectLst/>
              <a:latin typeface="+mn-lt"/>
              <a:ea typeface="+mn-ea"/>
              <a:cs typeface="+mn-cs"/>
            </a:rPr>
            <a:t>おり、若干上昇したものの、</a:t>
          </a:r>
          <a:r>
            <a:rPr kumimoji="1" lang="ja-JP" altLang="ja-JP" sz="1100" b="0" i="0" baseline="0">
              <a:solidFill>
                <a:schemeClr val="dk1"/>
              </a:solidFill>
              <a:effectLst/>
              <a:latin typeface="+mn-lt"/>
              <a:ea typeface="+mn-ea"/>
              <a:cs typeface="+mn-cs"/>
            </a:rPr>
            <a:t>今回も全国平均を下回り、類似団体の中でも低水準である。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今後も、引き続き給与水準の適正化に努める。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87</xdr:row>
      <xdr:rowOff>148468</xdr:rowOff>
    </xdr:to>
    <xdr:cxnSp macro="">
      <xdr:nvCxnSpPr>
        <xdr:cNvPr id="251" name="直線コネクタ 250"/>
        <xdr:cNvCxnSpPr/>
      </xdr:nvCxnSpPr>
      <xdr:spPr>
        <a:xfrm flipV="1">
          <a:off x="17018000" y="13961534"/>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120545</xdr:rowOff>
    </xdr:from>
    <xdr:ext cx="762000" cy="259045"/>
    <xdr:sp macro="" textlink="">
      <xdr:nvSpPr>
        <xdr:cNvPr id="252" name="給与水準   （国との比較）最小値テキスト"/>
        <xdr:cNvSpPr txBox="1"/>
      </xdr:nvSpPr>
      <xdr:spPr>
        <a:xfrm>
          <a:off x="17106900" y="1503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148468</xdr:rowOff>
    </xdr:from>
    <xdr:to>
      <xdr:col>24</xdr:col>
      <xdr:colOff>647700</xdr:colOff>
      <xdr:row>87</xdr:row>
      <xdr:rowOff>148468</xdr:rowOff>
    </xdr:to>
    <xdr:cxnSp macro="">
      <xdr:nvCxnSpPr>
        <xdr:cNvPr id="253" name="直線コネクタ 252"/>
        <xdr:cNvCxnSpPr/>
      </xdr:nvCxnSpPr>
      <xdr:spPr>
        <a:xfrm>
          <a:off x="16929100" y="150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130629</xdr:rowOff>
    </xdr:from>
    <xdr:to>
      <xdr:col>24</xdr:col>
      <xdr:colOff>558800</xdr:colOff>
      <xdr:row>81</xdr:row>
      <xdr:rowOff>74084</xdr:rowOff>
    </xdr:to>
    <xdr:cxnSp macro="">
      <xdr:nvCxnSpPr>
        <xdr:cNvPr id="256" name="直線コネクタ 255"/>
        <xdr:cNvCxnSpPr/>
      </xdr:nvCxnSpPr>
      <xdr:spPr>
        <a:xfrm>
          <a:off x="16179800" y="13846629"/>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130629</xdr:rowOff>
    </xdr:from>
    <xdr:to>
      <xdr:col>23</xdr:col>
      <xdr:colOff>406400</xdr:colOff>
      <xdr:row>85</xdr:row>
      <xdr:rowOff>112184</xdr:rowOff>
    </xdr:to>
    <xdr:cxnSp macro="">
      <xdr:nvCxnSpPr>
        <xdr:cNvPr id="259" name="直線コネクタ 258"/>
        <xdr:cNvCxnSpPr/>
      </xdr:nvCxnSpPr>
      <xdr:spPr>
        <a:xfrm flipV="1">
          <a:off x="15290800" y="13846629"/>
          <a:ext cx="889000" cy="8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37495</xdr:rowOff>
    </xdr:from>
    <xdr:to>
      <xdr:col>23</xdr:col>
      <xdr:colOff>457200</xdr:colOff>
      <xdr:row>84</xdr:row>
      <xdr:rowOff>139095</xdr:rowOff>
    </xdr:to>
    <xdr:sp macro="" textlink="">
      <xdr:nvSpPr>
        <xdr:cNvPr id="260" name="フローチャート : 判断 259"/>
        <xdr:cNvSpPr/>
      </xdr:nvSpPr>
      <xdr:spPr>
        <a:xfrm>
          <a:off x="161290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61" name="テキスト ボックス 260"/>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85</xdr:row>
      <xdr:rowOff>146655</xdr:rowOff>
    </xdr:to>
    <xdr:cxnSp macro="">
      <xdr:nvCxnSpPr>
        <xdr:cNvPr id="262" name="直線コネクタ 261"/>
        <xdr:cNvCxnSpPr/>
      </xdr:nvCxnSpPr>
      <xdr:spPr>
        <a:xfrm flipV="1">
          <a:off x="14401800" y="146854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65012</xdr:rowOff>
    </xdr:from>
    <xdr:to>
      <xdr:col>22</xdr:col>
      <xdr:colOff>254000</xdr:colOff>
      <xdr:row>89</xdr:row>
      <xdr:rowOff>166612</xdr:rowOff>
    </xdr:to>
    <xdr:sp macro="" textlink="">
      <xdr:nvSpPr>
        <xdr:cNvPr id="263" name="フローチャート : 判断 262"/>
        <xdr:cNvSpPr/>
      </xdr:nvSpPr>
      <xdr:spPr>
        <a:xfrm>
          <a:off x="15240000" y="1532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151389</xdr:rowOff>
    </xdr:from>
    <xdr:ext cx="762000" cy="259045"/>
    <xdr:sp macro="" textlink="">
      <xdr:nvSpPr>
        <xdr:cNvPr id="264" name="テキスト ボックス 263"/>
        <xdr:cNvSpPr txBox="1"/>
      </xdr:nvSpPr>
      <xdr:spPr>
        <a:xfrm>
          <a:off x="14909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50195</xdr:rowOff>
    </xdr:from>
    <xdr:to>
      <xdr:col>21</xdr:col>
      <xdr:colOff>0</xdr:colOff>
      <xdr:row>85</xdr:row>
      <xdr:rowOff>146655</xdr:rowOff>
    </xdr:to>
    <xdr:cxnSp macro="">
      <xdr:nvCxnSpPr>
        <xdr:cNvPr id="265" name="直線コネクタ 264"/>
        <xdr:cNvCxnSpPr/>
      </xdr:nvCxnSpPr>
      <xdr:spPr>
        <a:xfrm>
          <a:off x="13512800" y="13766195"/>
          <a:ext cx="889000" cy="9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6" name="フローチャート : 判断 265"/>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7" name="テキスト ボックス 266"/>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8" name="フローチャート : 判断 267"/>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69" name="テキスト ボックス 268"/>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23284</xdr:rowOff>
    </xdr:from>
    <xdr:to>
      <xdr:col>24</xdr:col>
      <xdr:colOff>609600</xdr:colOff>
      <xdr:row>81</xdr:row>
      <xdr:rowOff>124884</xdr:rowOff>
    </xdr:to>
    <xdr:sp macro="" textlink="">
      <xdr:nvSpPr>
        <xdr:cNvPr id="275" name="円/楕円 274"/>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116011</xdr:rowOff>
    </xdr:from>
    <xdr:ext cx="762000" cy="259045"/>
    <xdr:sp macro="" textlink="">
      <xdr:nvSpPr>
        <xdr:cNvPr id="276" name="給与水準   （国との比較）該当値テキスト"/>
        <xdr:cNvSpPr txBox="1"/>
      </xdr:nvSpPr>
      <xdr:spPr>
        <a:xfrm>
          <a:off x="17106900" y="1383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79829</xdr:rowOff>
    </xdr:from>
    <xdr:to>
      <xdr:col>23</xdr:col>
      <xdr:colOff>457200</xdr:colOff>
      <xdr:row>81</xdr:row>
      <xdr:rowOff>9979</xdr:rowOff>
    </xdr:to>
    <xdr:sp macro="" textlink="">
      <xdr:nvSpPr>
        <xdr:cNvPr id="277" name="円/楕円 276"/>
        <xdr:cNvSpPr/>
      </xdr:nvSpPr>
      <xdr:spPr>
        <a:xfrm>
          <a:off x="16129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20156</xdr:rowOff>
    </xdr:from>
    <xdr:ext cx="736600" cy="259045"/>
    <xdr:sp macro="" textlink="">
      <xdr:nvSpPr>
        <xdr:cNvPr id="278" name="テキスト ボックス 277"/>
        <xdr:cNvSpPr txBox="1"/>
      </xdr:nvSpPr>
      <xdr:spPr>
        <a:xfrm>
          <a:off x="15798800" y="1356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61384</xdr:rowOff>
    </xdr:from>
    <xdr:to>
      <xdr:col>22</xdr:col>
      <xdr:colOff>254000</xdr:colOff>
      <xdr:row>85</xdr:row>
      <xdr:rowOff>162984</xdr:rowOff>
    </xdr:to>
    <xdr:sp macro="" textlink="">
      <xdr:nvSpPr>
        <xdr:cNvPr id="279" name="円/楕円 278"/>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1711</xdr:rowOff>
    </xdr:from>
    <xdr:ext cx="762000" cy="259045"/>
    <xdr:sp macro="" textlink="">
      <xdr:nvSpPr>
        <xdr:cNvPr id="280" name="テキスト ボックス 27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95855</xdr:rowOff>
    </xdr:from>
    <xdr:to>
      <xdr:col>21</xdr:col>
      <xdr:colOff>50800</xdr:colOff>
      <xdr:row>86</xdr:row>
      <xdr:rowOff>26005</xdr:rowOff>
    </xdr:to>
    <xdr:sp macro="" textlink="">
      <xdr:nvSpPr>
        <xdr:cNvPr id="281" name="円/楕円 280"/>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36182</xdr:rowOff>
    </xdr:from>
    <xdr:ext cx="762000" cy="259045"/>
    <xdr:sp macro="" textlink="">
      <xdr:nvSpPr>
        <xdr:cNvPr id="282" name="テキスト ボックス 281"/>
        <xdr:cNvSpPr txBox="1"/>
      </xdr:nvSpPr>
      <xdr:spPr>
        <a:xfrm>
          <a:off x="14020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170845</xdr:rowOff>
    </xdr:from>
    <xdr:to>
      <xdr:col>19</xdr:col>
      <xdr:colOff>533400</xdr:colOff>
      <xdr:row>80</xdr:row>
      <xdr:rowOff>100995</xdr:rowOff>
    </xdr:to>
    <xdr:sp macro="" textlink="">
      <xdr:nvSpPr>
        <xdr:cNvPr id="283" name="円/楕円 282"/>
        <xdr:cNvSpPr/>
      </xdr:nvSpPr>
      <xdr:spPr>
        <a:xfrm>
          <a:off x="13462000" y="137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111172</xdr:rowOff>
    </xdr:from>
    <xdr:ext cx="762000" cy="259045"/>
    <xdr:sp macro="" textlink="">
      <xdr:nvSpPr>
        <xdr:cNvPr id="284" name="テキスト ボックス 283"/>
        <xdr:cNvSpPr txBox="1"/>
      </xdr:nvSpPr>
      <xdr:spPr>
        <a:xfrm>
          <a:off x="13131800" y="1348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類似団体平均並みの水準となっている。定員適正化計画においては、公営企業部門も含めた</a:t>
          </a:r>
          <a:r>
            <a:rPr kumimoji="1" lang="en-US" altLang="ja-JP" sz="1100" b="0" i="0" baseline="0">
              <a:solidFill>
                <a:schemeClr val="dk1"/>
              </a:solidFill>
              <a:effectLst/>
              <a:latin typeface="+mn-lt"/>
              <a:ea typeface="+mn-ea"/>
              <a:cs typeface="+mn-cs"/>
            </a:rPr>
            <a:t>H26</a:t>
          </a:r>
          <a:r>
            <a:rPr kumimoji="1" lang="ja-JP" altLang="ja-JP" sz="1100" b="0" i="0" baseline="0">
              <a:solidFill>
                <a:schemeClr val="dk1"/>
              </a:solidFill>
              <a:effectLst/>
              <a:latin typeface="+mn-lt"/>
              <a:ea typeface="+mn-ea"/>
              <a:cs typeface="+mn-cs"/>
            </a:rPr>
            <a:t>年度の総職員数を、</a:t>
          </a:r>
          <a:r>
            <a:rPr kumimoji="1" lang="en-US" altLang="ja-JP" sz="1100" b="0" i="0" baseline="0">
              <a:solidFill>
                <a:schemeClr val="dk1"/>
              </a:solidFill>
              <a:effectLst/>
              <a:latin typeface="+mn-lt"/>
              <a:ea typeface="+mn-ea"/>
              <a:cs typeface="+mn-cs"/>
            </a:rPr>
            <a:t>310</a:t>
          </a:r>
          <a:r>
            <a:rPr kumimoji="1" lang="ja-JP" altLang="ja-JP" sz="1100" b="0" i="0" baseline="0">
              <a:solidFill>
                <a:schemeClr val="dk1"/>
              </a:solidFill>
              <a:effectLst/>
              <a:latin typeface="+mn-lt"/>
              <a:ea typeface="+mn-ea"/>
              <a:cs typeface="+mn-cs"/>
            </a:rPr>
            <a:t>人としていた</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実績として</a:t>
          </a:r>
          <a:r>
            <a:rPr kumimoji="1" lang="ja-JP" altLang="en-US" sz="1100" b="0" i="0" baseline="0">
              <a:solidFill>
                <a:schemeClr val="dk1"/>
              </a:solidFill>
              <a:effectLst/>
              <a:latin typeface="+mn-lt"/>
              <a:ea typeface="+mn-ea"/>
              <a:cs typeface="+mn-cs"/>
            </a:rPr>
            <a:t>は、普通会計部門では</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人の増でしたが、公営企業分で</a:t>
          </a:r>
          <a:r>
            <a:rPr kumimoji="1" lang="en-US" altLang="ja-JP" sz="1100" b="0" i="0" baseline="0">
              <a:solidFill>
                <a:schemeClr val="dk1"/>
              </a:solidFill>
              <a:effectLst/>
              <a:latin typeface="+mn-lt"/>
              <a:ea typeface="+mn-ea"/>
              <a:cs typeface="+mn-cs"/>
            </a:rPr>
            <a:t>18</a:t>
          </a:r>
          <a:r>
            <a:rPr kumimoji="1" lang="ja-JP" altLang="en-US" sz="1100" b="0" i="0" baseline="0">
              <a:solidFill>
                <a:schemeClr val="dk1"/>
              </a:solidFill>
              <a:effectLst/>
              <a:latin typeface="+mn-lt"/>
              <a:ea typeface="+mn-ea"/>
              <a:cs typeface="+mn-cs"/>
            </a:rPr>
            <a:t>人の増があり、総職員数で前回比較</a:t>
          </a:r>
          <a:r>
            <a:rPr kumimoji="1" lang="en-US" altLang="ja-JP" sz="1100" b="0" i="0" baseline="0">
              <a:solidFill>
                <a:schemeClr val="dk1"/>
              </a:solidFill>
              <a:effectLst/>
              <a:latin typeface="+mn-lt"/>
              <a:ea typeface="+mn-ea"/>
              <a:cs typeface="+mn-cs"/>
            </a:rPr>
            <a:t>18</a:t>
          </a:r>
          <a:r>
            <a:rPr kumimoji="1" lang="ja-JP" altLang="en-US" sz="1100" b="0" i="0" baseline="0">
              <a:solidFill>
                <a:schemeClr val="dk1"/>
              </a:solidFill>
              <a:effectLst/>
              <a:latin typeface="+mn-lt"/>
              <a:ea typeface="+mn-ea"/>
              <a:cs typeface="+mn-cs"/>
            </a:rPr>
            <a:t>人増の</a:t>
          </a:r>
          <a:r>
            <a:rPr kumimoji="1" lang="en-US" altLang="ja-JP" sz="1100" b="0" i="0" baseline="0">
              <a:solidFill>
                <a:schemeClr val="dk1"/>
              </a:solidFill>
              <a:effectLst/>
              <a:latin typeface="+mn-lt"/>
              <a:ea typeface="+mn-ea"/>
              <a:cs typeface="+mn-cs"/>
            </a:rPr>
            <a:t>320</a:t>
          </a:r>
          <a:r>
            <a:rPr kumimoji="1" lang="ja-JP" altLang="en-US" sz="1100" b="0" i="0" baseline="0">
              <a:solidFill>
                <a:schemeClr val="dk1"/>
              </a:solidFill>
              <a:effectLst/>
              <a:latin typeface="+mn-lt"/>
              <a:ea typeface="+mn-ea"/>
              <a:cs typeface="+mn-cs"/>
            </a:rPr>
            <a:t>人であり、計画目標数より</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人の増員となっている。これは町立病院部門の経営安定化のために職員を増員したためである。</a:t>
          </a:r>
          <a:r>
            <a:rPr kumimoji="1" lang="ja-JP" altLang="ja-JP" sz="1100" b="0" i="0" baseline="0">
              <a:solidFill>
                <a:schemeClr val="dk1"/>
              </a:solidFill>
              <a:effectLst/>
              <a:latin typeface="+mn-lt"/>
              <a:ea typeface="+mn-ea"/>
              <a:cs typeface="+mn-cs"/>
            </a:rPr>
            <a:t>引き続き、退職者数の推移</a:t>
          </a:r>
          <a:r>
            <a:rPr kumimoji="1" lang="ja-JP" altLang="en-US" sz="1100" b="0" i="0" baseline="0">
              <a:solidFill>
                <a:schemeClr val="dk1"/>
              </a:solidFill>
              <a:effectLst/>
              <a:latin typeface="+mn-lt"/>
              <a:ea typeface="+mn-ea"/>
              <a:cs typeface="+mn-cs"/>
            </a:rPr>
            <a:t>、再任用制度の活用なども考慮するとともに行財政運営も見据えた</a:t>
          </a:r>
          <a:r>
            <a:rPr kumimoji="1" lang="ja-JP" altLang="ja-JP" sz="1100" b="0" i="0" baseline="0">
              <a:solidFill>
                <a:schemeClr val="dk1"/>
              </a:solidFill>
              <a:effectLst/>
              <a:latin typeface="+mn-lt"/>
              <a:ea typeface="+mn-ea"/>
              <a:cs typeface="+mn-cs"/>
            </a:rPr>
            <a:t>適正な定員</a:t>
          </a:r>
          <a:r>
            <a:rPr kumimoji="1" lang="ja-JP" altLang="en-US" sz="1100" b="0" i="0" baseline="0">
              <a:solidFill>
                <a:schemeClr val="dk1"/>
              </a:solidFill>
              <a:effectLst/>
              <a:latin typeface="+mn-lt"/>
              <a:ea typeface="+mn-ea"/>
              <a:cs typeface="+mn-cs"/>
            </a:rPr>
            <a:t>について検証しながら、定員</a:t>
          </a:r>
          <a:r>
            <a:rPr kumimoji="1" lang="ja-JP" altLang="ja-JP" sz="1100" b="0" i="0" baseline="0">
              <a:solidFill>
                <a:schemeClr val="dk1"/>
              </a:solidFill>
              <a:effectLst/>
              <a:latin typeface="+mn-lt"/>
              <a:ea typeface="+mn-ea"/>
              <a:cs typeface="+mn-cs"/>
            </a:rPr>
            <a:t>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66</xdr:row>
      <xdr:rowOff>40322</xdr:rowOff>
    </xdr:to>
    <xdr:cxnSp macro="">
      <xdr:nvCxnSpPr>
        <xdr:cNvPr id="314" name="直線コネクタ 313"/>
        <xdr:cNvCxnSpPr/>
      </xdr:nvCxnSpPr>
      <xdr:spPr>
        <a:xfrm flipV="1">
          <a:off x="17018000" y="10095230"/>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5"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6" name="直線コネクタ 315"/>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7"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8" name="直線コネクタ 317"/>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141499</xdr:rowOff>
    </xdr:from>
    <xdr:to>
      <xdr:col>24</xdr:col>
      <xdr:colOff>558800</xdr:colOff>
      <xdr:row>62</xdr:row>
      <xdr:rowOff>16298</xdr:rowOff>
    </xdr:to>
    <xdr:cxnSp macro="">
      <xdr:nvCxnSpPr>
        <xdr:cNvPr id="319" name="直線コネクタ 318"/>
        <xdr:cNvCxnSpPr/>
      </xdr:nvCxnSpPr>
      <xdr:spPr>
        <a:xfrm>
          <a:off x="16179800" y="10599949"/>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8696</xdr:rowOff>
    </xdr:from>
    <xdr:ext cx="762000" cy="259045"/>
    <xdr:sp macro="" textlink="">
      <xdr:nvSpPr>
        <xdr:cNvPr id="320"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163619</xdr:rowOff>
    </xdr:from>
    <xdr:to>
      <xdr:col>24</xdr:col>
      <xdr:colOff>609600</xdr:colOff>
      <xdr:row>61</xdr:row>
      <xdr:rowOff>93769</xdr:rowOff>
    </xdr:to>
    <xdr:sp macro="" textlink="">
      <xdr:nvSpPr>
        <xdr:cNvPr id="321" name="フローチャート : 判断 320"/>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91229</xdr:rowOff>
    </xdr:from>
    <xdr:to>
      <xdr:col>23</xdr:col>
      <xdr:colOff>406400</xdr:colOff>
      <xdr:row>61</xdr:row>
      <xdr:rowOff>141499</xdr:rowOff>
    </xdr:to>
    <xdr:cxnSp macro="">
      <xdr:nvCxnSpPr>
        <xdr:cNvPr id="322" name="直線コネクタ 321"/>
        <xdr:cNvCxnSpPr/>
      </xdr:nvCxnSpPr>
      <xdr:spPr>
        <a:xfrm>
          <a:off x="15290800" y="10549679"/>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4233</xdr:rowOff>
    </xdr:from>
    <xdr:to>
      <xdr:col>23</xdr:col>
      <xdr:colOff>457200</xdr:colOff>
      <xdr:row>61</xdr:row>
      <xdr:rowOff>105833</xdr:rowOff>
    </xdr:to>
    <xdr:sp macro="" textlink="">
      <xdr:nvSpPr>
        <xdr:cNvPr id="323" name="フローチャート : 判断 322"/>
        <xdr:cNvSpPr/>
      </xdr:nvSpPr>
      <xdr:spPr>
        <a:xfrm>
          <a:off x="16129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116010</xdr:rowOff>
    </xdr:from>
    <xdr:ext cx="736600" cy="259045"/>
    <xdr:sp macro="" textlink="">
      <xdr:nvSpPr>
        <xdr:cNvPr id="324" name="テキスト ボックス 323"/>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87206</xdr:rowOff>
    </xdr:from>
    <xdr:to>
      <xdr:col>22</xdr:col>
      <xdr:colOff>203200</xdr:colOff>
      <xdr:row>61</xdr:row>
      <xdr:rowOff>91229</xdr:rowOff>
    </xdr:to>
    <xdr:cxnSp macro="">
      <xdr:nvCxnSpPr>
        <xdr:cNvPr id="325" name="直線コネクタ 324"/>
        <xdr:cNvCxnSpPr/>
      </xdr:nvCxnSpPr>
      <xdr:spPr>
        <a:xfrm>
          <a:off x="14401800" y="105456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12277</xdr:rowOff>
    </xdr:from>
    <xdr:to>
      <xdr:col>22</xdr:col>
      <xdr:colOff>254000</xdr:colOff>
      <xdr:row>61</xdr:row>
      <xdr:rowOff>113877</xdr:rowOff>
    </xdr:to>
    <xdr:sp macro="" textlink="">
      <xdr:nvSpPr>
        <xdr:cNvPr id="326" name="フローチャート : 判断 325"/>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124054</xdr:rowOff>
    </xdr:from>
    <xdr:ext cx="762000" cy="259045"/>
    <xdr:sp macro="" textlink="">
      <xdr:nvSpPr>
        <xdr:cNvPr id="327" name="テキスト ボックス 326"/>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87206</xdr:rowOff>
    </xdr:from>
    <xdr:to>
      <xdr:col>21</xdr:col>
      <xdr:colOff>0</xdr:colOff>
      <xdr:row>61</xdr:row>
      <xdr:rowOff>99271</xdr:rowOff>
    </xdr:to>
    <xdr:cxnSp macro="">
      <xdr:nvCxnSpPr>
        <xdr:cNvPr id="328" name="直線コネクタ 327"/>
        <xdr:cNvCxnSpPr/>
      </xdr:nvCxnSpPr>
      <xdr:spPr>
        <a:xfrm flipV="1">
          <a:off x="13512800" y="105456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161607</xdr:rowOff>
    </xdr:from>
    <xdr:to>
      <xdr:col>21</xdr:col>
      <xdr:colOff>50800</xdr:colOff>
      <xdr:row>61</xdr:row>
      <xdr:rowOff>91757</xdr:rowOff>
    </xdr:to>
    <xdr:sp macro="" textlink="">
      <xdr:nvSpPr>
        <xdr:cNvPr id="329" name="フローチャート : 判断 328"/>
        <xdr:cNvSpPr/>
      </xdr:nvSpPr>
      <xdr:spPr>
        <a:xfrm>
          <a:off x="14351000" y="104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101934</xdr:rowOff>
    </xdr:from>
    <xdr:ext cx="762000" cy="259045"/>
    <xdr:sp macro="" textlink="">
      <xdr:nvSpPr>
        <xdr:cNvPr id="330" name="テキスト ボックス 329"/>
        <xdr:cNvSpPr txBox="1"/>
      </xdr:nvSpPr>
      <xdr:spPr>
        <a:xfrm>
          <a:off x="14020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1" name="フローチャート : 判断 330"/>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138871</xdr:rowOff>
    </xdr:from>
    <xdr:ext cx="762000" cy="259045"/>
    <xdr:sp macro="" textlink="">
      <xdr:nvSpPr>
        <xdr:cNvPr id="332" name="テキスト ボックス 331"/>
        <xdr:cNvSpPr txBox="1"/>
      </xdr:nvSpPr>
      <xdr:spPr>
        <a:xfrm>
          <a:off x="13131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136948</xdr:rowOff>
    </xdr:from>
    <xdr:to>
      <xdr:col>24</xdr:col>
      <xdr:colOff>609600</xdr:colOff>
      <xdr:row>62</xdr:row>
      <xdr:rowOff>67098</xdr:rowOff>
    </xdr:to>
    <xdr:sp macro="" textlink="">
      <xdr:nvSpPr>
        <xdr:cNvPr id="338" name="円/楕円 337"/>
        <xdr:cNvSpPr/>
      </xdr:nvSpPr>
      <xdr:spPr>
        <a:xfrm>
          <a:off x="169672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109025</xdr:rowOff>
    </xdr:from>
    <xdr:ext cx="762000" cy="259045"/>
    <xdr:sp macro="" textlink="">
      <xdr:nvSpPr>
        <xdr:cNvPr id="339" name="定員管理の状況該当値テキスト"/>
        <xdr:cNvSpPr txBox="1"/>
      </xdr:nvSpPr>
      <xdr:spPr>
        <a:xfrm>
          <a:off x="17106900" y="1056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90699</xdr:rowOff>
    </xdr:from>
    <xdr:to>
      <xdr:col>23</xdr:col>
      <xdr:colOff>457200</xdr:colOff>
      <xdr:row>62</xdr:row>
      <xdr:rowOff>20849</xdr:rowOff>
    </xdr:to>
    <xdr:sp macro="" textlink="">
      <xdr:nvSpPr>
        <xdr:cNvPr id="340" name="円/楕円 339"/>
        <xdr:cNvSpPr/>
      </xdr:nvSpPr>
      <xdr:spPr>
        <a:xfrm>
          <a:off x="16129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5626</xdr:rowOff>
    </xdr:from>
    <xdr:ext cx="736600" cy="259045"/>
    <xdr:sp macro="" textlink="">
      <xdr:nvSpPr>
        <xdr:cNvPr id="341" name="テキスト ボックス 340"/>
        <xdr:cNvSpPr txBox="1"/>
      </xdr:nvSpPr>
      <xdr:spPr>
        <a:xfrm>
          <a:off x="15798800" y="1063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40429</xdr:rowOff>
    </xdr:from>
    <xdr:to>
      <xdr:col>22</xdr:col>
      <xdr:colOff>254000</xdr:colOff>
      <xdr:row>61</xdr:row>
      <xdr:rowOff>142029</xdr:rowOff>
    </xdr:to>
    <xdr:sp macro="" textlink="">
      <xdr:nvSpPr>
        <xdr:cNvPr id="342" name="円/楕円 341"/>
        <xdr:cNvSpPr/>
      </xdr:nvSpPr>
      <xdr:spPr>
        <a:xfrm>
          <a:off x="15240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126806</xdr:rowOff>
    </xdr:from>
    <xdr:ext cx="762000" cy="259045"/>
    <xdr:sp macro="" textlink="">
      <xdr:nvSpPr>
        <xdr:cNvPr id="343" name="テキスト ボックス 342"/>
        <xdr:cNvSpPr txBox="1"/>
      </xdr:nvSpPr>
      <xdr:spPr>
        <a:xfrm>
          <a:off x="14909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36406</xdr:rowOff>
    </xdr:from>
    <xdr:to>
      <xdr:col>21</xdr:col>
      <xdr:colOff>50800</xdr:colOff>
      <xdr:row>61</xdr:row>
      <xdr:rowOff>138006</xdr:rowOff>
    </xdr:to>
    <xdr:sp macro="" textlink="">
      <xdr:nvSpPr>
        <xdr:cNvPr id="344" name="円/楕円 343"/>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122783</xdr:rowOff>
    </xdr:from>
    <xdr:ext cx="762000" cy="259045"/>
    <xdr:sp macro="" textlink="">
      <xdr:nvSpPr>
        <xdr:cNvPr id="345" name="テキスト ボックス 344"/>
        <xdr:cNvSpPr txBox="1"/>
      </xdr:nvSpPr>
      <xdr:spPr>
        <a:xfrm>
          <a:off x="14020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48471</xdr:rowOff>
    </xdr:from>
    <xdr:to>
      <xdr:col>19</xdr:col>
      <xdr:colOff>533400</xdr:colOff>
      <xdr:row>61</xdr:row>
      <xdr:rowOff>150071</xdr:rowOff>
    </xdr:to>
    <xdr:sp macro="" textlink="">
      <xdr:nvSpPr>
        <xdr:cNvPr id="346" name="円/楕円 345"/>
        <xdr:cNvSpPr/>
      </xdr:nvSpPr>
      <xdr:spPr>
        <a:xfrm>
          <a:off x="13462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160248</xdr:rowOff>
    </xdr:from>
    <xdr:ext cx="762000" cy="259045"/>
    <xdr:sp macro="" textlink="">
      <xdr:nvSpPr>
        <xdr:cNvPr id="347" name="テキスト ボックス 346"/>
        <xdr:cNvSpPr txBox="1"/>
      </xdr:nvSpPr>
      <xdr:spPr>
        <a:xfrm>
          <a:off x="13131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類似団体平均をやや下回っており、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年度に対して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ﾎﾟｲﾝﾄ減となった。</a:t>
          </a:r>
          <a:endParaRPr lang="ja-JP" altLang="ja-JP" sz="1400">
            <a:effectLst/>
          </a:endParaRPr>
        </a:p>
        <a:p>
          <a:r>
            <a:rPr kumimoji="1" lang="ja-JP" altLang="ja-JP" sz="1100">
              <a:solidFill>
                <a:schemeClr val="dk1"/>
              </a:solidFill>
              <a:effectLst/>
              <a:latin typeface="+mn-lt"/>
              <a:ea typeface="+mn-ea"/>
              <a:cs typeface="+mn-cs"/>
            </a:rPr>
            <a:t>元利償還金で対前年</a:t>
          </a:r>
          <a:r>
            <a:rPr kumimoji="1" lang="en-US" altLang="ja-JP" sz="1100">
              <a:solidFill>
                <a:schemeClr val="dk1"/>
              </a:solidFill>
              <a:effectLst/>
              <a:latin typeface="+mn-lt"/>
              <a:ea typeface="+mn-ea"/>
              <a:cs typeface="+mn-cs"/>
            </a:rPr>
            <a:t>8,540</a:t>
          </a:r>
          <a:r>
            <a:rPr kumimoji="1" lang="ja-JP" altLang="ja-JP" sz="1100">
              <a:solidFill>
                <a:schemeClr val="dk1"/>
              </a:solidFill>
              <a:effectLst/>
              <a:latin typeface="+mn-lt"/>
              <a:ea typeface="+mn-ea"/>
              <a:cs typeface="+mn-cs"/>
            </a:rPr>
            <a:t>千円の増、一部事務組合等の起こした地方債に充てたと認められる補助金又は負担金で対前年</a:t>
          </a:r>
          <a:r>
            <a:rPr kumimoji="1" lang="en-US" altLang="ja-JP" sz="1100">
              <a:solidFill>
                <a:schemeClr val="dk1"/>
              </a:solidFill>
              <a:effectLst/>
              <a:latin typeface="+mn-lt"/>
              <a:ea typeface="+mn-ea"/>
              <a:cs typeface="+mn-cs"/>
            </a:rPr>
            <a:t>17,939</a:t>
          </a:r>
          <a:r>
            <a:rPr kumimoji="1" lang="ja-JP" altLang="ja-JP" sz="1100">
              <a:solidFill>
                <a:schemeClr val="dk1"/>
              </a:solidFill>
              <a:effectLst/>
              <a:latin typeface="+mn-lt"/>
              <a:ea typeface="+mn-ea"/>
              <a:cs typeface="+mn-cs"/>
            </a:rPr>
            <a:t>千円の増、公営企業債の償還の財源に充てたと認められる繰入金で対前年</a:t>
          </a:r>
          <a:r>
            <a:rPr kumimoji="1" lang="en-US" altLang="ja-JP" sz="1100">
              <a:solidFill>
                <a:schemeClr val="dk1"/>
              </a:solidFill>
              <a:effectLst/>
              <a:latin typeface="+mn-lt"/>
              <a:ea typeface="+mn-ea"/>
              <a:cs typeface="+mn-cs"/>
            </a:rPr>
            <a:t>28,293</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増となり単年度では</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ﾎﾟｲﾝﾄ増となったものの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３カ年平均で算出することから、</a:t>
          </a:r>
          <a:r>
            <a:rPr kumimoji="1" lang="ja-JP" altLang="ja-JP" sz="1100">
              <a:solidFill>
                <a:schemeClr val="dk1"/>
              </a:solidFill>
              <a:effectLst/>
              <a:latin typeface="+mn-lt"/>
              <a:ea typeface="+mn-ea"/>
              <a:cs typeface="+mn-cs"/>
            </a:rPr>
            <a:t>今年度において実質公債費比率が大きくならなかったものと考えられ</a:t>
          </a:r>
          <a:r>
            <a:rPr kumimoji="1" lang="ja-JP" altLang="en-US" sz="1100">
              <a:solidFill>
                <a:schemeClr val="dk1"/>
              </a:solidFill>
              <a:effectLst/>
              <a:latin typeface="+mn-lt"/>
              <a:ea typeface="+mn-ea"/>
              <a:cs typeface="+mn-cs"/>
            </a:rPr>
            <a:t>る。今後は上昇傾向にあることから、</a:t>
          </a:r>
          <a:r>
            <a:rPr kumimoji="1" lang="ja-JP" altLang="ja-JP" sz="1100">
              <a:solidFill>
                <a:schemeClr val="dk1"/>
              </a:solidFill>
              <a:effectLst/>
              <a:latin typeface="+mn-lt"/>
              <a:ea typeface="+mn-ea"/>
              <a:cs typeface="+mn-cs"/>
            </a:rPr>
            <a:t>地方債の計画的な発行</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4" name="直線コネクタ 363"/>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5" name="テキスト ボックス 364"/>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8" name="直線コネクタ 367"/>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9" name="テキスト ボックス 368"/>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2" name="直線コネクタ 371"/>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3" name="テキスト ボックス 372"/>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6" name="直線コネクタ 375"/>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7" name="テキスト ボックス 376"/>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44</xdr:row>
      <xdr:rowOff>134938</xdr:rowOff>
    </xdr:to>
    <xdr:cxnSp macro="">
      <xdr:nvCxnSpPr>
        <xdr:cNvPr id="381" name="直線コネクタ 380"/>
        <xdr:cNvCxnSpPr/>
      </xdr:nvCxnSpPr>
      <xdr:spPr>
        <a:xfrm flipV="1">
          <a:off x="17018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107015</xdr:rowOff>
    </xdr:from>
    <xdr:ext cx="762000" cy="259045"/>
    <xdr:sp macro="" textlink="">
      <xdr:nvSpPr>
        <xdr:cNvPr id="382" name="公債費負担の状況最小値テキスト"/>
        <xdr:cNvSpPr txBox="1"/>
      </xdr:nvSpPr>
      <xdr:spPr>
        <a:xfrm>
          <a:off x="17106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24</xdr:col>
      <xdr:colOff>469900</xdr:colOff>
      <xdr:row>44</xdr:row>
      <xdr:rowOff>134938</xdr:rowOff>
    </xdr:from>
    <xdr:to>
      <xdr:col>24</xdr:col>
      <xdr:colOff>647700</xdr:colOff>
      <xdr:row>44</xdr:row>
      <xdr:rowOff>134938</xdr:rowOff>
    </xdr:to>
    <xdr:cxnSp macro="">
      <xdr:nvCxnSpPr>
        <xdr:cNvPr id="383" name="直線コネクタ 382"/>
        <xdr:cNvCxnSpPr/>
      </xdr:nvCxnSpPr>
      <xdr:spPr>
        <a:xfrm>
          <a:off x="16929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84"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85" name="直線コネクタ 384"/>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66675</xdr:rowOff>
    </xdr:to>
    <xdr:cxnSp macro="">
      <xdr:nvCxnSpPr>
        <xdr:cNvPr id="386" name="直線コネクタ 385"/>
        <xdr:cNvCxnSpPr/>
      </xdr:nvCxnSpPr>
      <xdr:spPr>
        <a:xfrm flipV="1">
          <a:off x="16179800" y="68643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18115</xdr:rowOff>
    </xdr:from>
    <xdr:ext cx="762000" cy="259045"/>
    <xdr:sp macro="" textlink="">
      <xdr:nvSpPr>
        <xdr:cNvPr id="387" name="公債費負担の状況平均値テキスト"/>
        <xdr:cNvSpPr txBox="1"/>
      </xdr:nvSpPr>
      <xdr:spPr>
        <a:xfrm>
          <a:off x="17106900" y="687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46038</xdr:rowOff>
    </xdr:from>
    <xdr:to>
      <xdr:col>24</xdr:col>
      <xdr:colOff>609600</xdr:colOff>
      <xdr:row>40</xdr:row>
      <xdr:rowOff>147638</xdr:rowOff>
    </xdr:to>
    <xdr:sp macro="" textlink="">
      <xdr:nvSpPr>
        <xdr:cNvPr id="388" name="フローチャート : 判断 387"/>
        <xdr:cNvSpPr/>
      </xdr:nvSpPr>
      <xdr:spPr>
        <a:xfrm>
          <a:off x="169672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66675</xdr:rowOff>
    </xdr:from>
    <xdr:to>
      <xdr:col>23</xdr:col>
      <xdr:colOff>406400</xdr:colOff>
      <xdr:row>41</xdr:row>
      <xdr:rowOff>46038</xdr:rowOff>
    </xdr:to>
    <xdr:cxnSp macro="">
      <xdr:nvCxnSpPr>
        <xdr:cNvPr id="389" name="直線コネクタ 388"/>
        <xdr:cNvCxnSpPr/>
      </xdr:nvCxnSpPr>
      <xdr:spPr>
        <a:xfrm flipV="1">
          <a:off x="15290800" y="692467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166688</xdr:rowOff>
    </xdr:from>
    <xdr:to>
      <xdr:col>23</xdr:col>
      <xdr:colOff>457200</xdr:colOff>
      <xdr:row>41</xdr:row>
      <xdr:rowOff>96838</xdr:rowOff>
    </xdr:to>
    <xdr:sp macro="" textlink="">
      <xdr:nvSpPr>
        <xdr:cNvPr id="390" name="フローチャート : 判断 389"/>
        <xdr:cNvSpPr/>
      </xdr:nvSpPr>
      <xdr:spPr>
        <a:xfrm>
          <a:off x="16129000" y="702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391" name="テキスト ボックス 390"/>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46038</xdr:rowOff>
    </xdr:from>
    <xdr:to>
      <xdr:col>22</xdr:col>
      <xdr:colOff>203200</xdr:colOff>
      <xdr:row>42</xdr:row>
      <xdr:rowOff>25400</xdr:rowOff>
    </xdr:to>
    <xdr:cxnSp macro="">
      <xdr:nvCxnSpPr>
        <xdr:cNvPr id="392" name="直線コネクタ 391"/>
        <xdr:cNvCxnSpPr/>
      </xdr:nvCxnSpPr>
      <xdr:spPr>
        <a:xfrm flipV="1">
          <a:off x="14401800" y="707548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130969</xdr:rowOff>
    </xdr:from>
    <xdr:to>
      <xdr:col>22</xdr:col>
      <xdr:colOff>254000</xdr:colOff>
      <xdr:row>42</xdr:row>
      <xdr:rowOff>61119</xdr:rowOff>
    </xdr:to>
    <xdr:sp macro="" textlink="">
      <xdr:nvSpPr>
        <xdr:cNvPr id="393" name="フローチャート : 判断 392"/>
        <xdr:cNvSpPr/>
      </xdr:nvSpPr>
      <xdr:spPr>
        <a:xfrm>
          <a:off x="15240000" y="716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45896</xdr:rowOff>
    </xdr:from>
    <xdr:ext cx="762000" cy="259045"/>
    <xdr:sp macro="" textlink="">
      <xdr:nvSpPr>
        <xdr:cNvPr id="394" name="テキスト ボックス 393"/>
        <xdr:cNvSpPr txBox="1"/>
      </xdr:nvSpPr>
      <xdr:spPr>
        <a:xfrm>
          <a:off x="14909800" y="724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161131</xdr:rowOff>
    </xdr:to>
    <xdr:cxnSp macro="">
      <xdr:nvCxnSpPr>
        <xdr:cNvPr id="395" name="直線コネクタ 394"/>
        <xdr:cNvCxnSpPr/>
      </xdr:nvCxnSpPr>
      <xdr:spPr>
        <a:xfrm flipV="1">
          <a:off x="13512800" y="7226300"/>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125413</xdr:rowOff>
    </xdr:from>
    <xdr:to>
      <xdr:col>21</xdr:col>
      <xdr:colOff>50800</xdr:colOff>
      <xdr:row>43</xdr:row>
      <xdr:rowOff>55563</xdr:rowOff>
    </xdr:to>
    <xdr:sp macro="" textlink="">
      <xdr:nvSpPr>
        <xdr:cNvPr id="396" name="フローチャート : 判断 395"/>
        <xdr:cNvSpPr/>
      </xdr:nvSpPr>
      <xdr:spPr>
        <a:xfrm>
          <a:off x="14351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40340</xdr:rowOff>
    </xdr:from>
    <xdr:ext cx="762000" cy="259045"/>
    <xdr:sp macro="" textlink="">
      <xdr:nvSpPr>
        <xdr:cNvPr id="397" name="テキスト ボックス 396"/>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8731</xdr:rowOff>
    </xdr:from>
    <xdr:to>
      <xdr:col>19</xdr:col>
      <xdr:colOff>533400</xdr:colOff>
      <xdr:row>44</xdr:row>
      <xdr:rowOff>110331</xdr:rowOff>
    </xdr:to>
    <xdr:sp macro="" textlink="">
      <xdr:nvSpPr>
        <xdr:cNvPr id="398" name="フローチャート : 判断 397"/>
        <xdr:cNvSpPr/>
      </xdr:nvSpPr>
      <xdr:spPr>
        <a:xfrm>
          <a:off x="13462000" y="755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95108</xdr:rowOff>
    </xdr:from>
    <xdr:ext cx="762000" cy="259045"/>
    <xdr:sp macro="" textlink="">
      <xdr:nvSpPr>
        <xdr:cNvPr id="399" name="テキスト ボックス 398"/>
        <xdr:cNvSpPr txBox="1"/>
      </xdr:nvSpPr>
      <xdr:spPr>
        <a:xfrm>
          <a:off x="13131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405" name="円/楕円 404"/>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406"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15875</xdr:rowOff>
    </xdr:from>
    <xdr:to>
      <xdr:col>23</xdr:col>
      <xdr:colOff>457200</xdr:colOff>
      <xdr:row>40</xdr:row>
      <xdr:rowOff>117475</xdr:rowOff>
    </xdr:to>
    <xdr:sp macro="" textlink="">
      <xdr:nvSpPr>
        <xdr:cNvPr id="407" name="円/楕円 406"/>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408" name="テキスト ボックス 407"/>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166688</xdr:rowOff>
    </xdr:from>
    <xdr:to>
      <xdr:col>22</xdr:col>
      <xdr:colOff>254000</xdr:colOff>
      <xdr:row>41</xdr:row>
      <xdr:rowOff>96838</xdr:rowOff>
    </xdr:to>
    <xdr:sp macro="" textlink="">
      <xdr:nvSpPr>
        <xdr:cNvPr id="409" name="円/楕円 408"/>
        <xdr:cNvSpPr/>
      </xdr:nvSpPr>
      <xdr:spPr>
        <a:xfrm>
          <a:off x="15240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107015</xdr:rowOff>
    </xdr:from>
    <xdr:ext cx="762000" cy="259045"/>
    <xdr:sp macro="" textlink="">
      <xdr:nvSpPr>
        <xdr:cNvPr id="410" name="テキスト ボックス 409"/>
        <xdr:cNvSpPr txBox="1"/>
      </xdr:nvSpPr>
      <xdr:spPr>
        <a:xfrm>
          <a:off x="14909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11" name="円/楕円 410"/>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412" name="テキスト ボックス 41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110331</xdr:rowOff>
    </xdr:from>
    <xdr:to>
      <xdr:col>19</xdr:col>
      <xdr:colOff>533400</xdr:colOff>
      <xdr:row>43</xdr:row>
      <xdr:rowOff>40481</xdr:rowOff>
    </xdr:to>
    <xdr:sp macro="" textlink="">
      <xdr:nvSpPr>
        <xdr:cNvPr id="413" name="円/楕円 412"/>
        <xdr:cNvSpPr/>
      </xdr:nvSpPr>
      <xdr:spPr>
        <a:xfrm>
          <a:off x="13462000" y="73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50658</xdr:rowOff>
    </xdr:from>
    <xdr:ext cx="762000" cy="259045"/>
    <xdr:sp macro="" textlink="">
      <xdr:nvSpPr>
        <xdr:cNvPr id="414" name="テキスト ボックス 413"/>
        <xdr:cNvSpPr txBox="1"/>
      </xdr:nvSpPr>
      <xdr:spPr>
        <a:xfrm>
          <a:off x="13131800" y="708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ﾎﾟｲﾝﾄ上回っている。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は、将来負担額について、組合負担等見込額は増となったものの、他の項目はすべて減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が、基金残高の減少や人口減少等に伴う標準財政規模の減により、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ﾎﾟｲﾝﾄ</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。今後も計画的な地方債の発行等に努める必要がある。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117808</xdr:rowOff>
    </xdr:to>
    <xdr:cxnSp macro="">
      <xdr:nvCxnSpPr>
        <xdr:cNvPr id="445" name="直線コネクタ 444"/>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89885</xdr:rowOff>
    </xdr:from>
    <xdr:ext cx="762000" cy="259045"/>
    <xdr:sp macro="" textlink="">
      <xdr:nvSpPr>
        <xdr:cNvPr id="446"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22</xdr:row>
      <xdr:rowOff>117808</xdr:rowOff>
    </xdr:from>
    <xdr:to>
      <xdr:col>24</xdr:col>
      <xdr:colOff>647700</xdr:colOff>
      <xdr:row>22</xdr:row>
      <xdr:rowOff>117808</xdr:rowOff>
    </xdr:to>
    <xdr:cxnSp macro="">
      <xdr:nvCxnSpPr>
        <xdr:cNvPr id="447" name="直線コネクタ 446"/>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156029</xdr:rowOff>
    </xdr:from>
    <xdr:to>
      <xdr:col>24</xdr:col>
      <xdr:colOff>558800</xdr:colOff>
      <xdr:row>17</xdr:row>
      <xdr:rowOff>50074</xdr:rowOff>
    </xdr:to>
    <xdr:cxnSp macro="">
      <xdr:nvCxnSpPr>
        <xdr:cNvPr id="450" name="直線コネクタ 449"/>
        <xdr:cNvCxnSpPr/>
      </xdr:nvCxnSpPr>
      <xdr:spPr>
        <a:xfrm>
          <a:off x="16179800" y="2899229"/>
          <a:ext cx="8382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170258</xdr:rowOff>
    </xdr:from>
    <xdr:ext cx="762000" cy="259045"/>
    <xdr:sp macro="" textlink="">
      <xdr:nvSpPr>
        <xdr:cNvPr id="451" name="将来負担の状況平均値テキスト"/>
        <xdr:cNvSpPr txBox="1"/>
      </xdr:nvSpPr>
      <xdr:spPr>
        <a:xfrm>
          <a:off x="17106900" y="25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153731</xdr:rowOff>
    </xdr:from>
    <xdr:to>
      <xdr:col>24</xdr:col>
      <xdr:colOff>609600</xdr:colOff>
      <xdr:row>16</xdr:row>
      <xdr:rowOff>83881</xdr:rowOff>
    </xdr:to>
    <xdr:sp macro="" textlink="">
      <xdr:nvSpPr>
        <xdr:cNvPr id="452" name="フローチャート : 判断 451"/>
        <xdr:cNvSpPr/>
      </xdr:nvSpPr>
      <xdr:spPr>
        <a:xfrm>
          <a:off x="169672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156029</xdr:rowOff>
    </xdr:from>
    <xdr:to>
      <xdr:col>23</xdr:col>
      <xdr:colOff>406400</xdr:colOff>
      <xdr:row>17</xdr:row>
      <xdr:rowOff>60416</xdr:rowOff>
    </xdr:to>
    <xdr:cxnSp macro="">
      <xdr:nvCxnSpPr>
        <xdr:cNvPr id="453" name="直線コネクタ 452"/>
        <xdr:cNvCxnSpPr/>
      </xdr:nvCxnSpPr>
      <xdr:spPr>
        <a:xfrm flipV="1">
          <a:off x="15290800" y="289922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28242</xdr:rowOff>
    </xdr:from>
    <xdr:to>
      <xdr:col>23</xdr:col>
      <xdr:colOff>457200</xdr:colOff>
      <xdr:row>16</xdr:row>
      <xdr:rowOff>129842</xdr:rowOff>
    </xdr:to>
    <xdr:sp macro="" textlink="">
      <xdr:nvSpPr>
        <xdr:cNvPr id="454" name="フローチャート : 判断 453"/>
        <xdr:cNvSpPr/>
      </xdr:nvSpPr>
      <xdr:spPr>
        <a:xfrm>
          <a:off x="16129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140019</xdr:rowOff>
    </xdr:from>
    <xdr:ext cx="736600" cy="259045"/>
    <xdr:sp macro="" textlink="">
      <xdr:nvSpPr>
        <xdr:cNvPr id="455" name="テキスト ボックス 454"/>
        <xdr:cNvSpPr txBox="1"/>
      </xdr:nvSpPr>
      <xdr:spPr>
        <a:xfrm>
          <a:off x="15798800" y="2540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60416</xdr:rowOff>
    </xdr:from>
    <xdr:to>
      <xdr:col>22</xdr:col>
      <xdr:colOff>203200</xdr:colOff>
      <xdr:row>17</xdr:row>
      <xdr:rowOff>81099</xdr:rowOff>
    </xdr:to>
    <xdr:cxnSp macro="">
      <xdr:nvCxnSpPr>
        <xdr:cNvPr id="456" name="直線コネクタ 455"/>
        <xdr:cNvCxnSpPr/>
      </xdr:nvCxnSpPr>
      <xdr:spPr>
        <a:xfrm flipV="1">
          <a:off x="14401800" y="29750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85695</xdr:rowOff>
    </xdr:from>
    <xdr:to>
      <xdr:col>22</xdr:col>
      <xdr:colOff>254000</xdr:colOff>
      <xdr:row>17</xdr:row>
      <xdr:rowOff>15845</xdr:rowOff>
    </xdr:to>
    <xdr:sp macro="" textlink="">
      <xdr:nvSpPr>
        <xdr:cNvPr id="457" name="フローチャート : 判断 456"/>
        <xdr:cNvSpPr/>
      </xdr:nvSpPr>
      <xdr:spPr>
        <a:xfrm>
          <a:off x="15240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26022</xdr:rowOff>
    </xdr:from>
    <xdr:ext cx="762000" cy="259045"/>
    <xdr:sp macro="" textlink="">
      <xdr:nvSpPr>
        <xdr:cNvPr id="458" name="テキスト ボックス 457"/>
        <xdr:cNvSpPr txBox="1"/>
      </xdr:nvSpPr>
      <xdr:spPr>
        <a:xfrm>
          <a:off x="14909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81099</xdr:rowOff>
    </xdr:from>
    <xdr:to>
      <xdr:col>21</xdr:col>
      <xdr:colOff>0</xdr:colOff>
      <xdr:row>19</xdr:row>
      <xdr:rowOff>101298</xdr:rowOff>
    </xdr:to>
    <xdr:cxnSp macro="">
      <xdr:nvCxnSpPr>
        <xdr:cNvPr id="459" name="直線コネクタ 458"/>
        <xdr:cNvCxnSpPr/>
      </xdr:nvCxnSpPr>
      <xdr:spPr>
        <a:xfrm flipV="1">
          <a:off x="13512800" y="2995749"/>
          <a:ext cx="889000" cy="36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46385</xdr:rowOff>
    </xdr:from>
    <xdr:to>
      <xdr:col>21</xdr:col>
      <xdr:colOff>50800</xdr:colOff>
      <xdr:row>17</xdr:row>
      <xdr:rowOff>147985</xdr:rowOff>
    </xdr:to>
    <xdr:sp macro="" textlink="">
      <xdr:nvSpPr>
        <xdr:cNvPr id="460" name="フローチャート : 判断 459"/>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132762</xdr:rowOff>
    </xdr:from>
    <xdr:ext cx="762000" cy="259045"/>
    <xdr:sp macro="" textlink="">
      <xdr:nvSpPr>
        <xdr:cNvPr id="461" name="テキスト ボックス 460"/>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150707</xdr:rowOff>
    </xdr:from>
    <xdr:to>
      <xdr:col>19</xdr:col>
      <xdr:colOff>533400</xdr:colOff>
      <xdr:row>19</xdr:row>
      <xdr:rowOff>80857</xdr:rowOff>
    </xdr:to>
    <xdr:sp macro="" textlink="">
      <xdr:nvSpPr>
        <xdr:cNvPr id="462" name="フローチャート : 判断 461"/>
        <xdr:cNvSpPr/>
      </xdr:nvSpPr>
      <xdr:spPr>
        <a:xfrm>
          <a:off x="13462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91034</xdr:rowOff>
    </xdr:from>
    <xdr:ext cx="762000" cy="259045"/>
    <xdr:sp macro="" textlink="">
      <xdr:nvSpPr>
        <xdr:cNvPr id="463" name="テキスト ボックス 462"/>
        <xdr:cNvSpPr txBox="1"/>
      </xdr:nvSpPr>
      <xdr:spPr>
        <a:xfrm>
          <a:off x="13131800" y="300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170724</xdr:rowOff>
    </xdr:from>
    <xdr:to>
      <xdr:col>24</xdr:col>
      <xdr:colOff>609600</xdr:colOff>
      <xdr:row>17</xdr:row>
      <xdr:rowOff>100874</xdr:rowOff>
    </xdr:to>
    <xdr:sp macro="" textlink="">
      <xdr:nvSpPr>
        <xdr:cNvPr id="469" name="円/楕円 468"/>
        <xdr:cNvSpPr/>
      </xdr:nvSpPr>
      <xdr:spPr>
        <a:xfrm>
          <a:off x="169672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142801</xdr:rowOff>
    </xdr:from>
    <xdr:ext cx="762000" cy="259045"/>
    <xdr:sp macro="" textlink="">
      <xdr:nvSpPr>
        <xdr:cNvPr id="470" name="将来負担の状況該当値テキスト"/>
        <xdr:cNvSpPr txBox="1"/>
      </xdr:nvSpPr>
      <xdr:spPr>
        <a:xfrm>
          <a:off x="17106900" y="288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105229</xdr:rowOff>
    </xdr:from>
    <xdr:to>
      <xdr:col>23</xdr:col>
      <xdr:colOff>457200</xdr:colOff>
      <xdr:row>17</xdr:row>
      <xdr:rowOff>35379</xdr:rowOff>
    </xdr:to>
    <xdr:sp macro="" textlink="">
      <xdr:nvSpPr>
        <xdr:cNvPr id="471" name="円/楕円 470"/>
        <xdr:cNvSpPr/>
      </xdr:nvSpPr>
      <xdr:spPr>
        <a:xfrm>
          <a:off x="16129000" y="2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20156</xdr:rowOff>
    </xdr:from>
    <xdr:ext cx="736600" cy="259045"/>
    <xdr:sp macro="" textlink="">
      <xdr:nvSpPr>
        <xdr:cNvPr id="472" name="テキスト ボックス 471"/>
        <xdr:cNvSpPr txBox="1"/>
      </xdr:nvSpPr>
      <xdr:spPr>
        <a:xfrm>
          <a:off x="15798800" y="293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9616</xdr:rowOff>
    </xdr:from>
    <xdr:to>
      <xdr:col>22</xdr:col>
      <xdr:colOff>254000</xdr:colOff>
      <xdr:row>17</xdr:row>
      <xdr:rowOff>111216</xdr:rowOff>
    </xdr:to>
    <xdr:sp macro="" textlink="">
      <xdr:nvSpPr>
        <xdr:cNvPr id="473" name="円/楕円 472"/>
        <xdr:cNvSpPr/>
      </xdr:nvSpPr>
      <xdr:spPr>
        <a:xfrm>
          <a:off x="15240000" y="29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95993</xdr:rowOff>
    </xdr:from>
    <xdr:ext cx="762000" cy="259045"/>
    <xdr:sp macro="" textlink="">
      <xdr:nvSpPr>
        <xdr:cNvPr id="474" name="テキスト ボックス 473"/>
        <xdr:cNvSpPr txBox="1"/>
      </xdr:nvSpPr>
      <xdr:spPr>
        <a:xfrm>
          <a:off x="14909800" y="301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30299</xdr:rowOff>
    </xdr:from>
    <xdr:to>
      <xdr:col>21</xdr:col>
      <xdr:colOff>50800</xdr:colOff>
      <xdr:row>17</xdr:row>
      <xdr:rowOff>131899</xdr:rowOff>
    </xdr:to>
    <xdr:sp macro="" textlink="">
      <xdr:nvSpPr>
        <xdr:cNvPr id="475" name="円/楕円 474"/>
        <xdr:cNvSpPr/>
      </xdr:nvSpPr>
      <xdr:spPr>
        <a:xfrm>
          <a:off x="14351000" y="29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142076</xdr:rowOff>
    </xdr:from>
    <xdr:ext cx="762000" cy="259045"/>
    <xdr:sp macro="" textlink="">
      <xdr:nvSpPr>
        <xdr:cNvPr id="476" name="テキスト ボックス 475"/>
        <xdr:cNvSpPr txBox="1"/>
      </xdr:nvSpPr>
      <xdr:spPr>
        <a:xfrm>
          <a:off x="14020800" y="271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50498</xdr:rowOff>
    </xdr:from>
    <xdr:to>
      <xdr:col>19</xdr:col>
      <xdr:colOff>533400</xdr:colOff>
      <xdr:row>19</xdr:row>
      <xdr:rowOff>152098</xdr:rowOff>
    </xdr:to>
    <xdr:sp macro="" textlink="">
      <xdr:nvSpPr>
        <xdr:cNvPr id="477" name="円/楕円 476"/>
        <xdr:cNvSpPr/>
      </xdr:nvSpPr>
      <xdr:spPr>
        <a:xfrm>
          <a:off x="13462000" y="33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136875</xdr:rowOff>
    </xdr:from>
    <xdr:ext cx="762000" cy="259045"/>
    <xdr:sp macro="" textlink="">
      <xdr:nvSpPr>
        <xdr:cNvPr id="478" name="テキスト ボックス 477"/>
        <xdr:cNvSpPr txBox="1"/>
      </xdr:nvSpPr>
      <xdr:spPr>
        <a:xfrm>
          <a:off x="13131800" y="339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17,168
17,120
82.16
8,455,627
8,119,879
145,860
4,806,410
6,476,516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56.7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類似団体平均と比較して職員数が多いため、平成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年度から若干改善してはいるものの、人件費に係る経常収支比率は高くなっている。これは当町の地理的要因で幼稚園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園と保育所の運営を行っているためであり、行政ｻｰﾋﾞｽの提供方法の差異によるものではあるが、新規採用職員の抑制や退職者不補充等今後も新規採用職員の計画的な補充や事務の効率化を推進し、適正な定員管理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133350</xdr:rowOff>
    </xdr:from>
    <xdr:to>
      <xdr:col>7</xdr:col>
      <xdr:colOff>15875</xdr:colOff>
      <xdr:row>42</xdr:row>
      <xdr:rowOff>38100</xdr:rowOff>
    </xdr:to>
    <xdr:cxnSp macro="">
      <xdr:nvCxnSpPr>
        <xdr:cNvPr id="59" name="直線コネクタ 58"/>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0"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1" name="直線コネクタ 60"/>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62"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133350</xdr:rowOff>
    </xdr:from>
    <xdr:to>
      <xdr:col>7</xdr:col>
      <xdr:colOff>104775</xdr:colOff>
      <xdr:row>33</xdr:row>
      <xdr:rowOff>133350</xdr:rowOff>
    </xdr:to>
    <xdr:cxnSp macro="">
      <xdr:nvCxnSpPr>
        <xdr:cNvPr id="63" name="直線コネクタ 62"/>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76200</xdr:rowOff>
    </xdr:from>
    <xdr:to>
      <xdr:col>7</xdr:col>
      <xdr:colOff>15875</xdr:colOff>
      <xdr:row>40</xdr:row>
      <xdr:rowOff>101600</xdr:rowOff>
    </xdr:to>
    <xdr:cxnSp macro="">
      <xdr:nvCxnSpPr>
        <xdr:cNvPr id="64" name="直線コネクタ 63"/>
        <xdr:cNvCxnSpPr/>
      </xdr:nvCxnSpPr>
      <xdr:spPr>
        <a:xfrm flipV="1">
          <a:off x="3987800" y="6934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5"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12700</xdr:rowOff>
    </xdr:from>
    <xdr:to>
      <xdr:col>7</xdr:col>
      <xdr:colOff>66675</xdr:colOff>
      <xdr:row>38</xdr:row>
      <xdr:rowOff>114300</xdr:rowOff>
    </xdr:to>
    <xdr:sp macro="" textlink="">
      <xdr:nvSpPr>
        <xdr:cNvPr id="66" name="フローチャート : 判断 65"/>
        <xdr:cNvSpPr/>
      </xdr:nvSpPr>
      <xdr:spPr>
        <a:xfrm>
          <a:off x="47752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101600</xdr:rowOff>
    </xdr:from>
    <xdr:to>
      <xdr:col>5</xdr:col>
      <xdr:colOff>549275</xdr:colOff>
      <xdr:row>40</xdr:row>
      <xdr:rowOff>139700</xdr:rowOff>
    </xdr:to>
    <xdr:cxnSp macro="">
      <xdr:nvCxnSpPr>
        <xdr:cNvPr id="67" name="直線コネクタ 66"/>
        <xdr:cNvCxnSpPr/>
      </xdr:nvCxnSpPr>
      <xdr:spPr>
        <a:xfrm flipV="1">
          <a:off x="3098800" y="695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8" name="フローチャート : 判断 67"/>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99077</xdr:rowOff>
    </xdr:from>
    <xdr:ext cx="736600" cy="259045"/>
    <xdr:sp macro="" textlink="">
      <xdr:nvSpPr>
        <xdr:cNvPr id="69" name="テキスト ボックス 68"/>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139700</xdr:rowOff>
    </xdr:from>
    <xdr:to>
      <xdr:col>4</xdr:col>
      <xdr:colOff>346075</xdr:colOff>
      <xdr:row>41</xdr:row>
      <xdr:rowOff>31750</xdr:rowOff>
    </xdr:to>
    <xdr:cxnSp macro="">
      <xdr:nvCxnSpPr>
        <xdr:cNvPr id="70" name="直線コネクタ 69"/>
        <xdr:cNvCxnSpPr/>
      </xdr:nvCxnSpPr>
      <xdr:spPr>
        <a:xfrm flipV="1">
          <a:off x="2209800" y="699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1" name="フローチャート : 判断 70"/>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2" name="テキスト ボックス 71"/>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31750</xdr:rowOff>
    </xdr:from>
    <xdr:to>
      <xdr:col>3</xdr:col>
      <xdr:colOff>142875</xdr:colOff>
      <xdr:row>41</xdr:row>
      <xdr:rowOff>95250</xdr:rowOff>
    </xdr:to>
    <xdr:cxnSp macro="">
      <xdr:nvCxnSpPr>
        <xdr:cNvPr id="73" name="直線コネクタ 72"/>
        <xdr:cNvCxnSpPr/>
      </xdr:nvCxnSpPr>
      <xdr:spPr>
        <a:xfrm flipV="1">
          <a:off x="1320800" y="706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165100</xdr:rowOff>
    </xdr:from>
    <xdr:to>
      <xdr:col>3</xdr:col>
      <xdr:colOff>193675</xdr:colOff>
      <xdr:row>39</xdr:row>
      <xdr:rowOff>95250</xdr:rowOff>
    </xdr:to>
    <xdr:sp macro="" textlink="">
      <xdr:nvSpPr>
        <xdr:cNvPr id="74" name="フローチャート : 判断 73"/>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63500</xdr:rowOff>
    </xdr:from>
    <xdr:to>
      <xdr:col>1</xdr:col>
      <xdr:colOff>676275</xdr:colOff>
      <xdr:row>38</xdr:row>
      <xdr:rowOff>165100</xdr:rowOff>
    </xdr:to>
    <xdr:sp macro="" textlink="">
      <xdr:nvSpPr>
        <xdr:cNvPr id="76" name="フローチャート : 判断 75"/>
        <xdr:cNvSpPr/>
      </xdr:nvSpPr>
      <xdr:spPr>
        <a:xfrm>
          <a:off x="1270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3827</xdr:rowOff>
    </xdr:from>
    <xdr:ext cx="762000" cy="259045"/>
    <xdr:sp macro="" textlink="">
      <xdr:nvSpPr>
        <xdr:cNvPr id="77" name="テキスト ボックス 76"/>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25400</xdr:rowOff>
    </xdr:from>
    <xdr:to>
      <xdr:col>7</xdr:col>
      <xdr:colOff>66675</xdr:colOff>
      <xdr:row>40</xdr:row>
      <xdr:rowOff>127000</xdr:rowOff>
    </xdr:to>
    <xdr:sp macro="" textlink="">
      <xdr:nvSpPr>
        <xdr:cNvPr id="83" name="円/楕円 82"/>
        <xdr:cNvSpPr/>
      </xdr:nvSpPr>
      <xdr:spPr>
        <a:xfrm>
          <a:off x="47752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168927</xdr:rowOff>
    </xdr:from>
    <xdr:ext cx="762000" cy="259045"/>
    <xdr:sp macro="" textlink="">
      <xdr:nvSpPr>
        <xdr:cNvPr id="84" name="人件費該当値テキスト"/>
        <xdr:cNvSpPr txBox="1"/>
      </xdr:nvSpPr>
      <xdr:spPr>
        <a:xfrm>
          <a:off x="4914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50800</xdr:rowOff>
    </xdr:from>
    <xdr:to>
      <xdr:col>5</xdr:col>
      <xdr:colOff>600075</xdr:colOff>
      <xdr:row>40</xdr:row>
      <xdr:rowOff>152400</xdr:rowOff>
    </xdr:to>
    <xdr:sp macro="" textlink="">
      <xdr:nvSpPr>
        <xdr:cNvPr id="85" name="円/楕円 84"/>
        <xdr:cNvSpPr/>
      </xdr:nvSpPr>
      <xdr:spPr>
        <a:xfrm>
          <a:off x="3937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137177</xdr:rowOff>
    </xdr:from>
    <xdr:ext cx="736600" cy="259045"/>
    <xdr:sp macro="" textlink="">
      <xdr:nvSpPr>
        <xdr:cNvPr id="86" name="テキスト ボックス 85"/>
        <xdr:cNvSpPr txBox="1"/>
      </xdr:nvSpPr>
      <xdr:spPr>
        <a:xfrm>
          <a:off x="3606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88900</xdr:rowOff>
    </xdr:from>
    <xdr:to>
      <xdr:col>4</xdr:col>
      <xdr:colOff>396875</xdr:colOff>
      <xdr:row>41</xdr:row>
      <xdr:rowOff>19050</xdr:rowOff>
    </xdr:to>
    <xdr:sp macro="" textlink="">
      <xdr:nvSpPr>
        <xdr:cNvPr id="87" name="円/楕円 86"/>
        <xdr:cNvSpPr/>
      </xdr:nvSpPr>
      <xdr:spPr>
        <a:xfrm>
          <a:off x="3048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3827</xdr:rowOff>
    </xdr:from>
    <xdr:ext cx="762000" cy="259045"/>
    <xdr:sp macro="" textlink="">
      <xdr:nvSpPr>
        <xdr:cNvPr id="88" name="テキスト ボックス 87"/>
        <xdr:cNvSpPr txBox="1"/>
      </xdr:nvSpPr>
      <xdr:spPr>
        <a:xfrm>
          <a:off x="2717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152400</xdr:rowOff>
    </xdr:from>
    <xdr:to>
      <xdr:col>3</xdr:col>
      <xdr:colOff>193675</xdr:colOff>
      <xdr:row>41</xdr:row>
      <xdr:rowOff>82550</xdr:rowOff>
    </xdr:to>
    <xdr:sp macro="" textlink="">
      <xdr:nvSpPr>
        <xdr:cNvPr id="89" name="円/楕円 88"/>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67327</xdr:rowOff>
    </xdr:from>
    <xdr:ext cx="762000" cy="259045"/>
    <xdr:sp macro="" textlink="">
      <xdr:nvSpPr>
        <xdr:cNvPr id="90" name="テキスト ボックス 89"/>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44450</xdr:rowOff>
    </xdr:from>
    <xdr:to>
      <xdr:col>1</xdr:col>
      <xdr:colOff>676275</xdr:colOff>
      <xdr:row>41</xdr:row>
      <xdr:rowOff>146050</xdr:rowOff>
    </xdr:to>
    <xdr:sp macro="" textlink="">
      <xdr:nvSpPr>
        <xdr:cNvPr id="91" name="円/楕円 90"/>
        <xdr:cNvSpPr/>
      </xdr:nvSpPr>
      <xdr:spPr>
        <a:xfrm>
          <a:off x="1270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130827</xdr:rowOff>
    </xdr:from>
    <xdr:ext cx="762000" cy="259045"/>
    <xdr:sp macro="" textlink="">
      <xdr:nvSpPr>
        <xdr:cNvPr id="92" name="テキスト ボックス 91"/>
        <xdr:cNvSpPr txBox="1"/>
      </xdr:nvSpPr>
      <xdr:spPr>
        <a:xfrm>
          <a:off x="939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類似団体平均を</a:t>
          </a:r>
          <a:r>
            <a:rPr kumimoji="1" lang="en-US" altLang="ja-JP" sz="1100">
              <a:latin typeface="ＭＳ Ｐゴシック"/>
            </a:rPr>
            <a:t>1.6</a:t>
          </a:r>
          <a:r>
            <a:rPr kumimoji="1" lang="ja-JP" altLang="en-US" sz="1100">
              <a:latin typeface="ＭＳ Ｐゴシック"/>
            </a:rPr>
            <a:t>ﾎﾟｲﾝﾄ下回ってはいるが、業務の外部委託を進めていることから年々増加している。</a:t>
          </a:r>
          <a:r>
            <a:rPr kumimoji="1" lang="ja-JP" altLang="ja-JP" sz="1100">
              <a:solidFill>
                <a:schemeClr val="dk1"/>
              </a:solidFill>
              <a:effectLst/>
              <a:latin typeface="+mn-lt"/>
              <a:ea typeface="+mn-ea"/>
              <a:cs typeface="+mn-cs"/>
            </a:rPr>
            <a:t>今後においては、財政を圧迫しないよう適正化を図ることが必要である。</a:t>
          </a:r>
          <a:endParaRPr lang="ja-JP" altLang="ja-JP" sz="1400">
            <a:effectLst/>
          </a:endParaRP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104140</xdr:rowOff>
    </xdr:from>
    <xdr:to>
      <xdr:col>24</xdr:col>
      <xdr:colOff>31750</xdr:colOff>
      <xdr:row>21</xdr:row>
      <xdr:rowOff>85090</xdr:rowOff>
    </xdr:to>
    <xdr:cxnSp macro="">
      <xdr:nvCxnSpPr>
        <xdr:cNvPr id="118" name="直線コネクタ 117"/>
        <xdr:cNvCxnSpPr/>
      </xdr:nvCxnSpPr>
      <xdr:spPr>
        <a:xfrm flipV="1">
          <a:off x="16510000" y="21615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57167</xdr:rowOff>
    </xdr:from>
    <xdr:ext cx="762000" cy="259045"/>
    <xdr:sp macro="" textlink="">
      <xdr:nvSpPr>
        <xdr:cNvPr id="119"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21</xdr:row>
      <xdr:rowOff>85090</xdr:rowOff>
    </xdr:from>
    <xdr:to>
      <xdr:col>24</xdr:col>
      <xdr:colOff>120650</xdr:colOff>
      <xdr:row>21</xdr:row>
      <xdr:rowOff>85090</xdr:rowOff>
    </xdr:to>
    <xdr:cxnSp macro="">
      <xdr:nvCxnSpPr>
        <xdr:cNvPr id="120" name="直線コネクタ 119"/>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96520</xdr:rowOff>
    </xdr:from>
    <xdr:to>
      <xdr:col>24</xdr:col>
      <xdr:colOff>31750</xdr:colOff>
      <xdr:row>15</xdr:row>
      <xdr:rowOff>62230</xdr:rowOff>
    </xdr:to>
    <xdr:cxnSp macro="">
      <xdr:nvCxnSpPr>
        <xdr:cNvPr id="123" name="直線コネクタ 122"/>
        <xdr:cNvCxnSpPr/>
      </xdr:nvCxnSpPr>
      <xdr:spPr>
        <a:xfrm>
          <a:off x="15671800" y="24968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4"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5" name="フローチャート : 判断 124"/>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161290</xdr:rowOff>
    </xdr:from>
    <xdr:to>
      <xdr:col>22</xdr:col>
      <xdr:colOff>565150</xdr:colOff>
      <xdr:row>14</xdr:row>
      <xdr:rowOff>96520</xdr:rowOff>
    </xdr:to>
    <xdr:cxnSp macro="">
      <xdr:nvCxnSpPr>
        <xdr:cNvPr id="126" name="直線コネクタ 125"/>
        <xdr:cNvCxnSpPr/>
      </xdr:nvCxnSpPr>
      <xdr:spPr>
        <a:xfrm>
          <a:off x="14782800" y="239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27" name="フローチャート : 判断 126"/>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28" name="テキスト ボックス 127"/>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161290</xdr:rowOff>
    </xdr:from>
    <xdr:to>
      <xdr:col>21</xdr:col>
      <xdr:colOff>361950</xdr:colOff>
      <xdr:row>14</xdr:row>
      <xdr:rowOff>35560</xdr:rowOff>
    </xdr:to>
    <xdr:cxnSp macro="">
      <xdr:nvCxnSpPr>
        <xdr:cNvPr id="129" name="直線コネクタ 128"/>
        <xdr:cNvCxnSpPr/>
      </xdr:nvCxnSpPr>
      <xdr:spPr>
        <a:xfrm flipV="1">
          <a:off x="13893800" y="239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26670</xdr:rowOff>
    </xdr:from>
    <xdr:to>
      <xdr:col>21</xdr:col>
      <xdr:colOff>412750</xdr:colOff>
      <xdr:row>15</xdr:row>
      <xdr:rowOff>128270</xdr:rowOff>
    </xdr:to>
    <xdr:sp macro="" textlink="">
      <xdr:nvSpPr>
        <xdr:cNvPr id="130" name="フローチャート : 判断 129"/>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113047</xdr:rowOff>
    </xdr:from>
    <xdr:ext cx="762000" cy="259045"/>
    <xdr:sp macro="" textlink="">
      <xdr:nvSpPr>
        <xdr:cNvPr id="131" name="テキスト ボックス 130"/>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xdr:rowOff>
    </xdr:from>
    <xdr:to>
      <xdr:col>20</xdr:col>
      <xdr:colOff>158750</xdr:colOff>
      <xdr:row>14</xdr:row>
      <xdr:rowOff>35560</xdr:rowOff>
    </xdr:to>
    <xdr:cxnSp macro="">
      <xdr:nvCxnSpPr>
        <xdr:cNvPr id="132" name="直線コネクタ 131"/>
        <xdr:cNvCxnSpPr/>
      </xdr:nvCxnSpPr>
      <xdr:spPr>
        <a:xfrm>
          <a:off x="13004800" y="240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3" name="フローチャート : 判断 132"/>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34" name="テキスト ボックス 133"/>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35" name="フローチャート : 判断 134"/>
        <xdr:cNvSpPr/>
      </xdr:nvSpPr>
      <xdr:spPr>
        <a:xfrm>
          <a:off x="12954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6367</xdr:rowOff>
    </xdr:from>
    <xdr:ext cx="762000" cy="259045"/>
    <xdr:sp macro="" textlink="">
      <xdr:nvSpPr>
        <xdr:cNvPr id="136" name="テキスト ボックス 135"/>
        <xdr:cNvSpPr txBox="1"/>
      </xdr:nvSpPr>
      <xdr:spPr>
        <a:xfrm>
          <a:off x="12623800" y="25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2" name="円/楕円 141"/>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3"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45720</xdr:rowOff>
    </xdr:from>
    <xdr:to>
      <xdr:col>22</xdr:col>
      <xdr:colOff>615950</xdr:colOff>
      <xdr:row>14</xdr:row>
      <xdr:rowOff>147320</xdr:rowOff>
    </xdr:to>
    <xdr:sp macro="" textlink="">
      <xdr:nvSpPr>
        <xdr:cNvPr id="144" name="円/楕円 143"/>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157497</xdr:rowOff>
    </xdr:from>
    <xdr:ext cx="736600" cy="259045"/>
    <xdr:sp macro="" textlink="">
      <xdr:nvSpPr>
        <xdr:cNvPr id="145" name="テキスト ボックス 144"/>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110490</xdr:rowOff>
    </xdr:from>
    <xdr:to>
      <xdr:col>21</xdr:col>
      <xdr:colOff>412750</xdr:colOff>
      <xdr:row>14</xdr:row>
      <xdr:rowOff>40640</xdr:rowOff>
    </xdr:to>
    <xdr:sp macro="" textlink="">
      <xdr:nvSpPr>
        <xdr:cNvPr id="146" name="円/楕円 145"/>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50817</xdr:rowOff>
    </xdr:from>
    <xdr:ext cx="762000" cy="259045"/>
    <xdr:sp macro="" textlink="">
      <xdr:nvSpPr>
        <xdr:cNvPr id="147" name="テキスト ボックス 146"/>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156210</xdr:rowOff>
    </xdr:from>
    <xdr:to>
      <xdr:col>20</xdr:col>
      <xdr:colOff>209550</xdr:colOff>
      <xdr:row>14</xdr:row>
      <xdr:rowOff>86360</xdr:rowOff>
    </xdr:to>
    <xdr:sp macro="" textlink="">
      <xdr:nvSpPr>
        <xdr:cNvPr id="148" name="円/楕円 147"/>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96537</xdr:rowOff>
    </xdr:from>
    <xdr:ext cx="762000" cy="259045"/>
    <xdr:sp macro="" textlink="">
      <xdr:nvSpPr>
        <xdr:cNvPr id="149" name="テキスト ボックス 148"/>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125730</xdr:rowOff>
    </xdr:from>
    <xdr:to>
      <xdr:col>19</xdr:col>
      <xdr:colOff>6350</xdr:colOff>
      <xdr:row>14</xdr:row>
      <xdr:rowOff>55880</xdr:rowOff>
    </xdr:to>
    <xdr:sp macro="" textlink="">
      <xdr:nvSpPr>
        <xdr:cNvPr id="150" name="円/楕円 149"/>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66057</xdr:rowOff>
    </xdr:from>
    <xdr:ext cx="762000" cy="259045"/>
    <xdr:sp macro="" textlink="">
      <xdr:nvSpPr>
        <xdr:cNvPr id="151" name="テキスト ボックス 150"/>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児童手当や老人保護措置費で減額となったものの、保育所経費や障害者自立支援経費で増</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年々比率が上昇していることから、今後においては、財政を圧迫しないよう適正化を図ることが必要である。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102507</xdr:rowOff>
    </xdr:to>
    <xdr:cxnSp macro="">
      <xdr:nvCxnSpPr>
        <xdr:cNvPr id="181" name="直線コネクタ 180"/>
        <xdr:cNvCxnSpPr/>
      </xdr:nvCxnSpPr>
      <xdr:spPr>
        <a:xfrm flipV="1">
          <a:off x="4826000" y="90260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151493</xdr:rowOff>
    </xdr:from>
    <xdr:to>
      <xdr:col>7</xdr:col>
      <xdr:colOff>15875</xdr:colOff>
      <xdr:row>60</xdr:row>
      <xdr:rowOff>45357</xdr:rowOff>
    </xdr:to>
    <xdr:cxnSp macro="">
      <xdr:nvCxnSpPr>
        <xdr:cNvPr id="186" name="直線コネクタ 185"/>
        <xdr:cNvCxnSpPr/>
      </xdr:nvCxnSpPr>
      <xdr:spPr>
        <a:xfrm>
          <a:off x="3987800" y="10267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86178</xdr:rowOff>
    </xdr:from>
    <xdr:to>
      <xdr:col>5</xdr:col>
      <xdr:colOff>549275</xdr:colOff>
      <xdr:row>59</xdr:row>
      <xdr:rowOff>151493</xdr:rowOff>
    </xdr:to>
    <xdr:cxnSp macro="">
      <xdr:nvCxnSpPr>
        <xdr:cNvPr id="189" name="直線コネクタ 188"/>
        <xdr:cNvCxnSpPr/>
      </xdr:nvCxnSpPr>
      <xdr:spPr>
        <a:xfrm>
          <a:off x="3098800" y="10201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61685</xdr:rowOff>
    </xdr:from>
    <xdr:to>
      <xdr:col>4</xdr:col>
      <xdr:colOff>346075</xdr:colOff>
      <xdr:row>59</xdr:row>
      <xdr:rowOff>86178</xdr:rowOff>
    </xdr:to>
    <xdr:cxnSp macro="">
      <xdr:nvCxnSpPr>
        <xdr:cNvPr id="192" name="直線コネクタ 191"/>
        <xdr:cNvCxnSpPr/>
      </xdr:nvCxnSpPr>
      <xdr:spPr>
        <a:xfrm>
          <a:off x="2209800" y="100057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102507</xdr:rowOff>
    </xdr:from>
    <xdr:to>
      <xdr:col>3</xdr:col>
      <xdr:colOff>142875</xdr:colOff>
      <xdr:row>58</xdr:row>
      <xdr:rowOff>61685</xdr:rowOff>
    </xdr:to>
    <xdr:cxnSp macro="">
      <xdr:nvCxnSpPr>
        <xdr:cNvPr id="195" name="直線コネクタ 194"/>
        <xdr:cNvCxnSpPr/>
      </xdr:nvCxnSpPr>
      <xdr:spPr>
        <a:xfrm>
          <a:off x="1320800" y="9875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196" name="フローチャート : 判断 195"/>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197" name="テキスト ボックス 196"/>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198" name="フローチャート :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199" name="テキスト ボックス 198"/>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166007</xdr:rowOff>
    </xdr:from>
    <xdr:to>
      <xdr:col>7</xdr:col>
      <xdr:colOff>66675</xdr:colOff>
      <xdr:row>60</xdr:row>
      <xdr:rowOff>96157</xdr:rowOff>
    </xdr:to>
    <xdr:sp macro="" textlink="">
      <xdr:nvSpPr>
        <xdr:cNvPr id="205" name="円/楕円 204"/>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138084</xdr:rowOff>
    </xdr:from>
    <xdr:ext cx="762000" cy="259045"/>
    <xdr:sp macro="" textlink="">
      <xdr:nvSpPr>
        <xdr:cNvPr id="206"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100693</xdr:rowOff>
    </xdr:from>
    <xdr:to>
      <xdr:col>5</xdr:col>
      <xdr:colOff>600075</xdr:colOff>
      <xdr:row>60</xdr:row>
      <xdr:rowOff>30843</xdr:rowOff>
    </xdr:to>
    <xdr:sp macro="" textlink="">
      <xdr:nvSpPr>
        <xdr:cNvPr id="207" name="円/楕円 206"/>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15620</xdr:rowOff>
    </xdr:from>
    <xdr:ext cx="736600" cy="259045"/>
    <xdr:sp macro="" textlink="">
      <xdr:nvSpPr>
        <xdr:cNvPr id="208" name="テキスト ボックス 207"/>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35378</xdr:rowOff>
    </xdr:from>
    <xdr:to>
      <xdr:col>4</xdr:col>
      <xdr:colOff>396875</xdr:colOff>
      <xdr:row>59</xdr:row>
      <xdr:rowOff>136978</xdr:rowOff>
    </xdr:to>
    <xdr:sp macro="" textlink="">
      <xdr:nvSpPr>
        <xdr:cNvPr id="209" name="円/楕円 208"/>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121755</xdr:rowOff>
    </xdr:from>
    <xdr:ext cx="762000" cy="259045"/>
    <xdr:sp macro="" textlink="">
      <xdr:nvSpPr>
        <xdr:cNvPr id="210" name="テキスト ボックス 209"/>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xdr:rowOff>
    </xdr:from>
    <xdr:to>
      <xdr:col>3</xdr:col>
      <xdr:colOff>193675</xdr:colOff>
      <xdr:row>58</xdr:row>
      <xdr:rowOff>112485</xdr:rowOff>
    </xdr:to>
    <xdr:sp macro="" textlink="">
      <xdr:nvSpPr>
        <xdr:cNvPr id="211" name="円/楕円 210"/>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212" name="テキスト ボックス 211"/>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51707</xdr:rowOff>
    </xdr:from>
    <xdr:to>
      <xdr:col>1</xdr:col>
      <xdr:colOff>676275</xdr:colOff>
      <xdr:row>57</xdr:row>
      <xdr:rowOff>153307</xdr:rowOff>
    </xdr:to>
    <xdr:sp macro="" textlink="">
      <xdr:nvSpPr>
        <xdr:cNvPr id="213" name="円/楕円 212"/>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138084</xdr:rowOff>
    </xdr:from>
    <xdr:ext cx="762000" cy="259045"/>
    <xdr:sp macro="" textlink="">
      <xdr:nvSpPr>
        <xdr:cNvPr id="214" name="テキスト ボックス 213"/>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に係る経常収支比率が類似団体平均を上回っているのは、繰出金の増加が主な要因である。これまでに整備してきた下水道施設の維持管理経費としての繰出金、国民健康保険事業、介護保険事業等特別会計への繰出金についても増加している。各会計ともに健全化を推進し、税収を主な財源とする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31750</xdr:rowOff>
    </xdr:to>
    <xdr:cxnSp macro="">
      <xdr:nvCxnSpPr>
        <xdr:cNvPr id="242" name="直線コネクタ 241"/>
        <xdr:cNvCxnSpPr/>
      </xdr:nvCxnSpPr>
      <xdr:spPr>
        <a:xfrm flipV="1">
          <a:off x="16510000" y="93243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111760</xdr:rowOff>
    </xdr:from>
    <xdr:to>
      <xdr:col>24</xdr:col>
      <xdr:colOff>31750</xdr:colOff>
      <xdr:row>59</xdr:row>
      <xdr:rowOff>16510</xdr:rowOff>
    </xdr:to>
    <xdr:cxnSp macro="">
      <xdr:nvCxnSpPr>
        <xdr:cNvPr id="247" name="直線コネクタ 246"/>
        <xdr:cNvCxnSpPr/>
      </xdr:nvCxnSpPr>
      <xdr:spPr>
        <a:xfrm>
          <a:off x="15671800" y="100558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48"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49" name="フローチャート : 判断 248"/>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153670</xdr:rowOff>
    </xdr:from>
    <xdr:to>
      <xdr:col>22</xdr:col>
      <xdr:colOff>565150</xdr:colOff>
      <xdr:row>58</xdr:row>
      <xdr:rowOff>111760</xdr:rowOff>
    </xdr:to>
    <xdr:cxnSp macro="">
      <xdr:nvCxnSpPr>
        <xdr:cNvPr id="250" name="直線コネクタ 249"/>
        <xdr:cNvCxnSpPr/>
      </xdr:nvCxnSpPr>
      <xdr:spPr>
        <a:xfrm>
          <a:off x="14782800" y="99263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11430</xdr:rowOff>
    </xdr:from>
    <xdr:to>
      <xdr:col>22</xdr:col>
      <xdr:colOff>615950</xdr:colOff>
      <xdr:row>57</xdr:row>
      <xdr:rowOff>113030</xdr:rowOff>
    </xdr:to>
    <xdr:sp macro="" textlink="">
      <xdr:nvSpPr>
        <xdr:cNvPr id="251" name="フローチャート : 判断 250"/>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123207</xdr:rowOff>
    </xdr:from>
    <xdr:ext cx="736600" cy="259045"/>
    <xdr:sp macro="" textlink="">
      <xdr:nvSpPr>
        <xdr:cNvPr id="252" name="テキスト ボックス 251"/>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57</xdr:row>
      <xdr:rowOff>153670</xdr:rowOff>
    </xdr:to>
    <xdr:cxnSp macro="">
      <xdr:nvCxnSpPr>
        <xdr:cNvPr id="253" name="直線コネクタ 252"/>
        <xdr:cNvCxnSpPr/>
      </xdr:nvCxnSpPr>
      <xdr:spPr>
        <a:xfrm>
          <a:off x="13893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115587</xdr:rowOff>
    </xdr:from>
    <xdr:ext cx="762000" cy="259045"/>
    <xdr:sp macro="" textlink="">
      <xdr:nvSpPr>
        <xdr:cNvPr id="255" name="テキスト ボックス 254"/>
        <xdr:cNvSpPr txBox="1"/>
      </xdr:nvSpPr>
      <xdr:spPr>
        <a:xfrm>
          <a:off x="14401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57</xdr:row>
      <xdr:rowOff>168910</xdr:rowOff>
    </xdr:to>
    <xdr:cxnSp macro="">
      <xdr:nvCxnSpPr>
        <xdr:cNvPr id="256" name="直線コネクタ 255"/>
        <xdr:cNvCxnSpPr/>
      </xdr:nvCxnSpPr>
      <xdr:spPr>
        <a:xfrm flipV="1">
          <a:off x="13004800" y="991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58" name="テキスト ボックス 257"/>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59" name="フローチャート : 判断 258"/>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0" name="テキスト ボックス 259"/>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137160</xdr:rowOff>
    </xdr:from>
    <xdr:to>
      <xdr:col>24</xdr:col>
      <xdr:colOff>82550</xdr:colOff>
      <xdr:row>59</xdr:row>
      <xdr:rowOff>67310</xdr:rowOff>
    </xdr:to>
    <xdr:sp macro="" textlink="">
      <xdr:nvSpPr>
        <xdr:cNvPr id="266" name="円/楕円 265"/>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109237</xdr:rowOff>
    </xdr:from>
    <xdr:ext cx="762000" cy="259045"/>
    <xdr:sp macro="" textlink="">
      <xdr:nvSpPr>
        <xdr:cNvPr id="267"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60960</xdr:rowOff>
    </xdr:from>
    <xdr:to>
      <xdr:col>22</xdr:col>
      <xdr:colOff>615950</xdr:colOff>
      <xdr:row>58</xdr:row>
      <xdr:rowOff>162560</xdr:rowOff>
    </xdr:to>
    <xdr:sp macro="" textlink="">
      <xdr:nvSpPr>
        <xdr:cNvPr id="268" name="円/楕円 267"/>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147337</xdr:rowOff>
    </xdr:from>
    <xdr:ext cx="736600" cy="259045"/>
    <xdr:sp macro="" textlink="">
      <xdr:nvSpPr>
        <xdr:cNvPr id="269" name="テキスト ボックス 268"/>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102870</xdr:rowOff>
    </xdr:from>
    <xdr:to>
      <xdr:col>21</xdr:col>
      <xdr:colOff>412750</xdr:colOff>
      <xdr:row>58</xdr:row>
      <xdr:rowOff>33020</xdr:rowOff>
    </xdr:to>
    <xdr:sp macro="" textlink="">
      <xdr:nvSpPr>
        <xdr:cNvPr id="270" name="円/楕円 269"/>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17797</xdr:rowOff>
    </xdr:from>
    <xdr:ext cx="762000" cy="259045"/>
    <xdr:sp macro="" textlink="">
      <xdr:nvSpPr>
        <xdr:cNvPr id="271" name="テキスト ボックス 270"/>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72" name="円/楕円 271"/>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73" name="テキスト ボックス 272"/>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4" name="円/楕円 273"/>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5" name="テキスト ボックス 274"/>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補助費に係る経常収支比率は類似団体平均を</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ﾎﾟｲﾝﾄ上回っている。補助費等については一部事務組合に対する負担金と各種団体への補助金が主なものである。当町においては平成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年度に町単独補助制度について補助金等交付・見直し基準を策定し、これに基づき補助金制度の改正を行い、補助金の</a:t>
          </a:r>
          <a:r>
            <a:rPr kumimoji="1" lang="ja-JP" altLang="en-US" sz="1100">
              <a:solidFill>
                <a:schemeClr val="dk1"/>
              </a:solidFill>
              <a:effectLst/>
              <a:latin typeface="+mn-lt"/>
              <a:ea typeface="+mn-ea"/>
              <a:cs typeface="+mn-cs"/>
            </a:rPr>
            <a:t>見直し</a:t>
          </a:r>
          <a:r>
            <a:rPr kumimoji="1" lang="ja-JP" altLang="ja-JP" sz="1100">
              <a:solidFill>
                <a:schemeClr val="dk1"/>
              </a:solidFill>
              <a:effectLst/>
              <a:latin typeface="+mn-lt"/>
              <a:ea typeface="+mn-ea"/>
              <a:cs typeface="+mn-cs"/>
            </a:rPr>
            <a:t>に努めている</a:t>
          </a:r>
          <a:r>
            <a:rPr kumimoji="1" lang="ja-JP" altLang="en-US" sz="1100">
              <a:solidFill>
                <a:schemeClr val="dk1"/>
              </a:solidFill>
              <a:effectLst/>
              <a:latin typeface="+mn-lt"/>
              <a:ea typeface="+mn-ea"/>
              <a:cs typeface="+mn-cs"/>
            </a:rPr>
            <a:t>が、一部事務組合負担金が増加したことにより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ﾎﾟｲﾝﾄ上昇した。</a:t>
          </a:r>
          <a:endParaRPr lang="ja-JP" altLang="ja-JP" sz="1400">
            <a:effectLst/>
          </a:endParaRPr>
        </a:p>
        <a:p>
          <a:r>
            <a:rPr kumimoji="1" lang="ja-JP" altLang="ja-JP" sz="1100">
              <a:solidFill>
                <a:schemeClr val="dk1"/>
              </a:solidFill>
              <a:effectLst/>
              <a:latin typeface="+mn-lt"/>
              <a:ea typeface="+mn-ea"/>
              <a:cs typeface="+mn-cs"/>
            </a:rPr>
            <a:t>今後も経常収支比率の改善を図る。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165100</xdr:rowOff>
    </xdr:to>
    <xdr:cxnSp macro="">
      <xdr:nvCxnSpPr>
        <xdr:cNvPr id="303" name="直線コネクタ 302"/>
        <xdr:cNvCxnSpPr/>
      </xdr:nvCxnSpPr>
      <xdr:spPr>
        <a:xfrm flipV="1">
          <a:off x="16510000" y="58724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137177</xdr:rowOff>
    </xdr:from>
    <xdr:ext cx="762000" cy="259045"/>
    <xdr:sp macro="" textlink="">
      <xdr:nvSpPr>
        <xdr:cNvPr id="30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40</xdr:row>
      <xdr:rowOff>165100</xdr:rowOff>
    </xdr:from>
    <xdr:to>
      <xdr:col>24</xdr:col>
      <xdr:colOff>120650</xdr:colOff>
      <xdr:row>40</xdr:row>
      <xdr:rowOff>165100</xdr:rowOff>
    </xdr:to>
    <xdr:cxnSp macro="">
      <xdr:nvCxnSpPr>
        <xdr:cNvPr id="305" name="直線コネクタ 30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6"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7" name="直線コネクタ 306"/>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130810</xdr:rowOff>
    </xdr:from>
    <xdr:to>
      <xdr:col>24</xdr:col>
      <xdr:colOff>31750</xdr:colOff>
      <xdr:row>39</xdr:row>
      <xdr:rowOff>153670</xdr:rowOff>
    </xdr:to>
    <xdr:cxnSp macro="">
      <xdr:nvCxnSpPr>
        <xdr:cNvPr id="308" name="直線コネクタ 307"/>
        <xdr:cNvCxnSpPr/>
      </xdr:nvCxnSpPr>
      <xdr:spPr>
        <a:xfrm>
          <a:off x="15671800" y="6817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50817</xdr:rowOff>
    </xdr:from>
    <xdr:ext cx="762000" cy="259045"/>
    <xdr:sp macro="" textlink="">
      <xdr:nvSpPr>
        <xdr:cNvPr id="309" name="補助費等平均値テキスト"/>
        <xdr:cNvSpPr txBox="1"/>
      </xdr:nvSpPr>
      <xdr:spPr>
        <a:xfrm>
          <a:off x="16598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10" name="フローチャート : 判断 309"/>
        <xdr:cNvSpPr/>
      </xdr:nvSpPr>
      <xdr:spPr>
        <a:xfrm>
          <a:off x="16459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104140</xdr:rowOff>
    </xdr:from>
    <xdr:to>
      <xdr:col>22</xdr:col>
      <xdr:colOff>565150</xdr:colOff>
      <xdr:row>39</xdr:row>
      <xdr:rowOff>130810</xdr:rowOff>
    </xdr:to>
    <xdr:cxnSp macro="">
      <xdr:nvCxnSpPr>
        <xdr:cNvPr id="311" name="直線コネクタ 310"/>
        <xdr:cNvCxnSpPr/>
      </xdr:nvCxnSpPr>
      <xdr:spPr>
        <a:xfrm>
          <a:off x="14782800" y="66192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41910</xdr:rowOff>
    </xdr:from>
    <xdr:to>
      <xdr:col>22</xdr:col>
      <xdr:colOff>615950</xdr:colOff>
      <xdr:row>37</xdr:row>
      <xdr:rowOff>143510</xdr:rowOff>
    </xdr:to>
    <xdr:sp macro="" textlink="">
      <xdr:nvSpPr>
        <xdr:cNvPr id="312" name="フローチャート : 判断 311"/>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153687</xdr:rowOff>
    </xdr:from>
    <xdr:ext cx="736600" cy="259045"/>
    <xdr:sp macro="" textlink="">
      <xdr:nvSpPr>
        <xdr:cNvPr id="313" name="テキスト ボックス 312"/>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38</xdr:row>
      <xdr:rowOff>149860</xdr:rowOff>
    </xdr:to>
    <xdr:cxnSp macro="">
      <xdr:nvCxnSpPr>
        <xdr:cNvPr id="314" name="直線コネクタ 313"/>
        <xdr:cNvCxnSpPr/>
      </xdr:nvCxnSpPr>
      <xdr:spPr>
        <a:xfrm flipV="1">
          <a:off x="13893800" y="661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26670</xdr:rowOff>
    </xdr:from>
    <xdr:to>
      <xdr:col>21</xdr:col>
      <xdr:colOff>412750</xdr:colOff>
      <xdr:row>37</xdr:row>
      <xdr:rowOff>128270</xdr:rowOff>
    </xdr:to>
    <xdr:sp macro="" textlink="">
      <xdr:nvSpPr>
        <xdr:cNvPr id="315" name="フローチャート : 判断 314"/>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138447</xdr:rowOff>
    </xdr:from>
    <xdr:ext cx="762000" cy="259045"/>
    <xdr:sp macro="" textlink="">
      <xdr:nvSpPr>
        <xdr:cNvPr id="316" name="テキスト ボックス 315"/>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38</xdr:row>
      <xdr:rowOff>149860</xdr:rowOff>
    </xdr:to>
    <xdr:cxnSp macro="">
      <xdr:nvCxnSpPr>
        <xdr:cNvPr id="317" name="直線コネクタ 316"/>
        <xdr:cNvCxnSpPr/>
      </xdr:nvCxnSpPr>
      <xdr:spPr>
        <a:xfrm>
          <a:off x="13004800" y="661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19050</xdr:rowOff>
    </xdr:from>
    <xdr:to>
      <xdr:col>20</xdr:col>
      <xdr:colOff>209550</xdr:colOff>
      <xdr:row>37</xdr:row>
      <xdr:rowOff>120650</xdr:rowOff>
    </xdr:to>
    <xdr:sp macro="" textlink="">
      <xdr:nvSpPr>
        <xdr:cNvPr id="318" name="フローチャート : 判断 317"/>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130827</xdr:rowOff>
    </xdr:from>
    <xdr:ext cx="762000" cy="259045"/>
    <xdr:sp macro="" textlink="">
      <xdr:nvSpPr>
        <xdr:cNvPr id="319" name="テキスト ボックス 318"/>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102870</xdr:rowOff>
    </xdr:from>
    <xdr:to>
      <xdr:col>24</xdr:col>
      <xdr:colOff>82550</xdr:colOff>
      <xdr:row>40</xdr:row>
      <xdr:rowOff>33020</xdr:rowOff>
    </xdr:to>
    <xdr:sp macro="" textlink="">
      <xdr:nvSpPr>
        <xdr:cNvPr id="327" name="円/楕円 326"/>
        <xdr:cNvSpPr/>
      </xdr:nvSpPr>
      <xdr:spPr>
        <a:xfrm>
          <a:off x="16459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74947</xdr:rowOff>
    </xdr:from>
    <xdr:ext cx="762000" cy="259045"/>
    <xdr:sp macro="" textlink="">
      <xdr:nvSpPr>
        <xdr:cNvPr id="328" name="補助費等該当値テキスト"/>
        <xdr:cNvSpPr txBox="1"/>
      </xdr:nvSpPr>
      <xdr:spPr>
        <a:xfrm>
          <a:off x="16598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80010</xdr:rowOff>
    </xdr:from>
    <xdr:to>
      <xdr:col>22</xdr:col>
      <xdr:colOff>615950</xdr:colOff>
      <xdr:row>40</xdr:row>
      <xdr:rowOff>10160</xdr:rowOff>
    </xdr:to>
    <xdr:sp macro="" textlink="">
      <xdr:nvSpPr>
        <xdr:cNvPr id="329" name="円/楕円 328"/>
        <xdr:cNvSpPr/>
      </xdr:nvSpPr>
      <xdr:spPr>
        <a:xfrm>
          <a:off x="15621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166387</xdr:rowOff>
    </xdr:from>
    <xdr:ext cx="736600" cy="259045"/>
    <xdr:sp macro="" textlink="">
      <xdr:nvSpPr>
        <xdr:cNvPr id="330" name="テキスト ボックス 329"/>
        <xdr:cNvSpPr txBox="1"/>
      </xdr:nvSpPr>
      <xdr:spPr>
        <a:xfrm>
          <a:off x="15290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53340</xdr:rowOff>
    </xdr:from>
    <xdr:to>
      <xdr:col>21</xdr:col>
      <xdr:colOff>412750</xdr:colOff>
      <xdr:row>38</xdr:row>
      <xdr:rowOff>154940</xdr:rowOff>
    </xdr:to>
    <xdr:sp macro="" textlink="">
      <xdr:nvSpPr>
        <xdr:cNvPr id="331" name="円/楕円 330"/>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139717</xdr:rowOff>
    </xdr:from>
    <xdr:ext cx="762000" cy="259045"/>
    <xdr:sp macro="" textlink="">
      <xdr:nvSpPr>
        <xdr:cNvPr id="332" name="テキスト ボックス 331"/>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99060</xdr:rowOff>
    </xdr:from>
    <xdr:to>
      <xdr:col>20</xdr:col>
      <xdr:colOff>209550</xdr:colOff>
      <xdr:row>39</xdr:row>
      <xdr:rowOff>29210</xdr:rowOff>
    </xdr:to>
    <xdr:sp macro="" textlink="">
      <xdr:nvSpPr>
        <xdr:cNvPr id="333" name="円/楕円 332"/>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13987</xdr:rowOff>
    </xdr:from>
    <xdr:ext cx="762000" cy="259045"/>
    <xdr:sp macro="" textlink="">
      <xdr:nvSpPr>
        <xdr:cNvPr id="334" name="テキスト ボックス 333"/>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35" name="円/楕円 334"/>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36" name="テキスト ボックス 335"/>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公債費に係る経常収支比率は類似団体平均を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ﾎﾟｲﾝﾄ下回っている。平成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年に公債費の償還ﾋﾟｰｸが過ぎ減少となったものではあるが、今後も厳しい財政運営が予想されるため、引き続き計画的な地方債の発行に努める。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33274</xdr:rowOff>
    </xdr:from>
    <xdr:to>
      <xdr:col>7</xdr:col>
      <xdr:colOff>15875</xdr:colOff>
      <xdr:row>81</xdr:row>
      <xdr:rowOff>143002</xdr:rowOff>
    </xdr:to>
    <xdr:cxnSp macro="">
      <xdr:nvCxnSpPr>
        <xdr:cNvPr id="362" name="直線コネクタ 361"/>
        <xdr:cNvCxnSpPr/>
      </xdr:nvCxnSpPr>
      <xdr:spPr>
        <a:xfrm flipV="1">
          <a:off x="4826000" y="12549124"/>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3"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4" name="直線コネクタ 363"/>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119651</xdr:rowOff>
    </xdr:from>
    <xdr:ext cx="762000" cy="259045"/>
    <xdr:sp macro="" textlink="">
      <xdr:nvSpPr>
        <xdr:cNvPr id="365" name="公債費最大値テキスト"/>
        <xdr:cNvSpPr txBox="1"/>
      </xdr:nvSpPr>
      <xdr:spPr>
        <a:xfrm>
          <a:off x="4914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612775</xdr:colOff>
      <xdr:row>73</xdr:row>
      <xdr:rowOff>33274</xdr:rowOff>
    </xdr:from>
    <xdr:to>
      <xdr:col>7</xdr:col>
      <xdr:colOff>104775</xdr:colOff>
      <xdr:row>73</xdr:row>
      <xdr:rowOff>33274</xdr:rowOff>
    </xdr:to>
    <xdr:cxnSp macro="">
      <xdr:nvCxnSpPr>
        <xdr:cNvPr id="366" name="直線コネクタ 365"/>
        <xdr:cNvCxnSpPr/>
      </xdr:nvCxnSpPr>
      <xdr:spPr>
        <a:xfrm>
          <a:off x="4737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74422</xdr:rowOff>
    </xdr:from>
    <xdr:to>
      <xdr:col>7</xdr:col>
      <xdr:colOff>15875</xdr:colOff>
      <xdr:row>75</xdr:row>
      <xdr:rowOff>92710</xdr:rowOff>
    </xdr:to>
    <xdr:cxnSp macro="">
      <xdr:nvCxnSpPr>
        <xdr:cNvPr id="367" name="直線コネクタ 366"/>
        <xdr:cNvCxnSpPr/>
      </xdr:nvCxnSpPr>
      <xdr:spPr>
        <a:xfrm>
          <a:off x="3987800" y="12933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123714</xdr:rowOff>
    </xdr:from>
    <xdr:ext cx="762000" cy="259045"/>
    <xdr:sp macro="" textlink="">
      <xdr:nvSpPr>
        <xdr:cNvPr id="368" name="公債費平均値テキスト"/>
        <xdr:cNvSpPr txBox="1"/>
      </xdr:nvSpPr>
      <xdr:spPr>
        <a:xfrm>
          <a:off x="4914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69" name="フローチャート : 判断 368"/>
        <xdr:cNvSpPr/>
      </xdr:nvSpPr>
      <xdr:spPr>
        <a:xfrm>
          <a:off x="4775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19558</xdr:rowOff>
    </xdr:from>
    <xdr:to>
      <xdr:col>5</xdr:col>
      <xdr:colOff>549275</xdr:colOff>
      <xdr:row>75</xdr:row>
      <xdr:rowOff>74422</xdr:rowOff>
    </xdr:to>
    <xdr:cxnSp macro="">
      <xdr:nvCxnSpPr>
        <xdr:cNvPr id="370" name="直線コネクタ 369"/>
        <xdr:cNvCxnSpPr/>
      </xdr:nvCxnSpPr>
      <xdr:spPr>
        <a:xfrm>
          <a:off x="3098800" y="12878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25908</xdr:rowOff>
    </xdr:from>
    <xdr:to>
      <xdr:col>5</xdr:col>
      <xdr:colOff>600075</xdr:colOff>
      <xdr:row>76</xdr:row>
      <xdr:rowOff>127508</xdr:rowOff>
    </xdr:to>
    <xdr:sp macro="" textlink="">
      <xdr:nvSpPr>
        <xdr:cNvPr id="371" name="フローチャート : 判断 370"/>
        <xdr:cNvSpPr/>
      </xdr:nvSpPr>
      <xdr:spPr>
        <a:xfrm>
          <a:off x="3937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112285</xdr:rowOff>
    </xdr:from>
    <xdr:ext cx="736600" cy="259045"/>
    <xdr:sp macro="" textlink="">
      <xdr:nvSpPr>
        <xdr:cNvPr id="372" name="テキスト ボックス 371"/>
        <xdr:cNvSpPr txBox="1"/>
      </xdr:nvSpPr>
      <xdr:spPr>
        <a:xfrm>
          <a:off x="3606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19558</xdr:rowOff>
    </xdr:from>
    <xdr:to>
      <xdr:col>4</xdr:col>
      <xdr:colOff>346075</xdr:colOff>
      <xdr:row>75</xdr:row>
      <xdr:rowOff>83566</xdr:rowOff>
    </xdr:to>
    <xdr:cxnSp macro="">
      <xdr:nvCxnSpPr>
        <xdr:cNvPr id="373" name="直線コネクタ 372"/>
        <xdr:cNvCxnSpPr/>
      </xdr:nvCxnSpPr>
      <xdr:spPr>
        <a:xfrm flipV="1">
          <a:off x="2209800" y="12878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62485</xdr:rowOff>
    </xdr:from>
    <xdr:to>
      <xdr:col>4</xdr:col>
      <xdr:colOff>396875</xdr:colOff>
      <xdr:row>76</xdr:row>
      <xdr:rowOff>164085</xdr:rowOff>
    </xdr:to>
    <xdr:sp macro="" textlink="">
      <xdr:nvSpPr>
        <xdr:cNvPr id="374" name="フローチャート : 判断 373"/>
        <xdr:cNvSpPr/>
      </xdr:nvSpPr>
      <xdr:spPr>
        <a:xfrm>
          <a:off x="3048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148862</xdr:rowOff>
    </xdr:from>
    <xdr:ext cx="762000" cy="259045"/>
    <xdr:sp macro="" textlink="">
      <xdr:nvSpPr>
        <xdr:cNvPr id="375" name="テキスト ボックス 374"/>
        <xdr:cNvSpPr txBox="1"/>
      </xdr:nvSpPr>
      <xdr:spPr>
        <a:xfrm>
          <a:off x="2717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46990</xdr:rowOff>
    </xdr:from>
    <xdr:to>
      <xdr:col>3</xdr:col>
      <xdr:colOff>142875</xdr:colOff>
      <xdr:row>75</xdr:row>
      <xdr:rowOff>83566</xdr:rowOff>
    </xdr:to>
    <xdr:cxnSp macro="">
      <xdr:nvCxnSpPr>
        <xdr:cNvPr id="376" name="直線コネクタ 375"/>
        <xdr:cNvCxnSpPr/>
      </xdr:nvCxnSpPr>
      <xdr:spPr>
        <a:xfrm>
          <a:off x="1320800" y="12905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7" name="フローチャート : 判断 376"/>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8" name="テキスト ボックス 377"/>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79" name="フローチャート : 判断 378"/>
        <xdr:cNvSpPr/>
      </xdr:nvSpPr>
      <xdr:spPr>
        <a:xfrm>
          <a:off x="1270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158005</xdr:rowOff>
    </xdr:from>
    <xdr:ext cx="762000" cy="259045"/>
    <xdr:sp macro="" textlink="">
      <xdr:nvSpPr>
        <xdr:cNvPr id="380" name="テキスト ボックス 379"/>
        <xdr:cNvSpPr txBox="1"/>
      </xdr:nvSpPr>
      <xdr:spPr>
        <a:xfrm>
          <a:off x="939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86" name="円/楕円 385"/>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58437</xdr:rowOff>
    </xdr:from>
    <xdr:ext cx="762000" cy="259045"/>
    <xdr:sp macro="" textlink="">
      <xdr:nvSpPr>
        <xdr:cNvPr id="387"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23622</xdr:rowOff>
    </xdr:from>
    <xdr:to>
      <xdr:col>5</xdr:col>
      <xdr:colOff>600075</xdr:colOff>
      <xdr:row>75</xdr:row>
      <xdr:rowOff>125222</xdr:rowOff>
    </xdr:to>
    <xdr:sp macro="" textlink="">
      <xdr:nvSpPr>
        <xdr:cNvPr id="388" name="円/楕円 387"/>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135399</xdr:rowOff>
    </xdr:from>
    <xdr:ext cx="736600" cy="259045"/>
    <xdr:sp macro="" textlink="">
      <xdr:nvSpPr>
        <xdr:cNvPr id="389" name="テキスト ボックス 388"/>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140208</xdr:rowOff>
    </xdr:from>
    <xdr:to>
      <xdr:col>4</xdr:col>
      <xdr:colOff>396875</xdr:colOff>
      <xdr:row>75</xdr:row>
      <xdr:rowOff>70358</xdr:rowOff>
    </xdr:to>
    <xdr:sp macro="" textlink="">
      <xdr:nvSpPr>
        <xdr:cNvPr id="390" name="円/楕円 389"/>
        <xdr:cNvSpPr/>
      </xdr:nvSpPr>
      <xdr:spPr>
        <a:xfrm>
          <a:off x="3048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80535</xdr:rowOff>
    </xdr:from>
    <xdr:ext cx="762000" cy="259045"/>
    <xdr:sp macro="" textlink="">
      <xdr:nvSpPr>
        <xdr:cNvPr id="391" name="テキスト ボックス 390"/>
        <xdr:cNvSpPr txBox="1"/>
      </xdr:nvSpPr>
      <xdr:spPr>
        <a:xfrm>
          <a:off x="2717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32766</xdr:rowOff>
    </xdr:from>
    <xdr:to>
      <xdr:col>3</xdr:col>
      <xdr:colOff>193675</xdr:colOff>
      <xdr:row>75</xdr:row>
      <xdr:rowOff>134366</xdr:rowOff>
    </xdr:to>
    <xdr:sp macro="" textlink="">
      <xdr:nvSpPr>
        <xdr:cNvPr id="392" name="円/楕円 391"/>
        <xdr:cNvSpPr/>
      </xdr:nvSpPr>
      <xdr:spPr>
        <a:xfrm>
          <a:off x="2159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144543</xdr:rowOff>
    </xdr:from>
    <xdr:ext cx="762000" cy="259045"/>
    <xdr:sp macro="" textlink="">
      <xdr:nvSpPr>
        <xdr:cNvPr id="393" name="テキスト ボックス 392"/>
        <xdr:cNvSpPr txBox="1"/>
      </xdr:nvSpPr>
      <xdr:spPr>
        <a:xfrm>
          <a:off x="1828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94" name="円/楕円 393"/>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95" name="テキスト ボックス 394"/>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類似団体平均から</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ﾎﾟｲﾝﾄと大きく上回っている。</a:t>
          </a:r>
          <a:endParaRPr lang="ja-JP" altLang="ja-JP" sz="1400">
            <a:effectLst/>
          </a:endParaRPr>
        </a:p>
        <a:p>
          <a:r>
            <a:rPr kumimoji="1" lang="ja-JP" altLang="ja-JP" sz="1100">
              <a:solidFill>
                <a:schemeClr val="dk1"/>
              </a:solidFill>
              <a:effectLst/>
              <a:latin typeface="+mn-lt"/>
              <a:ea typeface="+mn-ea"/>
              <a:cs typeface="+mn-cs"/>
            </a:rPr>
            <a:t>とりわけ</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と繰出金の伸びが大きく、扶助費等においても年々経常収支比率が上昇していることから、今後は財政構造に弾力をもたせられるように、さらなる健全な財政運営に努める。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39370</xdr:rowOff>
    </xdr:to>
    <xdr:cxnSp macro="">
      <xdr:nvCxnSpPr>
        <xdr:cNvPr id="423" name="直線コネクタ 422"/>
        <xdr:cNvCxnSpPr/>
      </xdr:nvCxnSpPr>
      <xdr:spPr>
        <a:xfrm flipV="1">
          <a:off x="16510000" y="12768580"/>
          <a:ext cx="0" cy="98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24"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25" name="直線コネクタ 424"/>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127000</xdr:rowOff>
    </xdr:from>
    <xdr:to>
      <xdr:col>24</xdr:col>
      <xdr:colOff>31750</xdr:colOff>
      <xdr:row>80</xdr:row>
      <xdr:rowOff>39370</xdr:rowOff>
    </xdr:to>
    <xdr:cxnSp macro="">
      <xdr:nvCxnSpPr>
        <xdr:cNvPr id="428" name="直線コネクタ 427"/>
        <xdr:cNvCxnSpPr/>
      </xdr:nvCxnSpPr>
      <xdr:spPr>
        <a:xfrm>
          <a:off x="15671800" y="136715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9"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0" name="フローチャート : 判断 429"/>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111761</xdr:rowOff>
    </xdr:from>
    <xdr:to>
      <xdr:col>22</xdr:col>
      <xdr:colOff>565150</xdr:colOff>
      <xdr:row>79</xdr:row>
      <xdr:rowOff>127000</xdr:rowOff>
    </xdr:to>
    <xdr:cxnSp macro="">
      <xdr:nvCxnSpPr>
        <xdr:cNvPr id="431" name="直線コネクタ 430"/>
        <xdr:cNvCxnSpPr/>
      </xdr:nvCxnSpPr>
      <xdr:spPr>
        <a:xfrm>
          <a:off x="14782800" y="13484861"/>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32" name="フローチャート : 判断 431"/>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3" name="テキスト ボックス 432"/>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111761</xdr:rowOff>
    </xdr:from>
    <xdr:to>
      <xdr:col>21</xdr:col>
      <xdr:colOff>361950</xdr:colOff>
      <xdr:row>78</xdr:row>
      <xdr:rowOff>134620</xdr:rowOff>
    </xdr:to>
    <xdr:cxnSp macro="">
      <xdr:nvCxnSpPr>
        <xdr:cNvPr id="434" name="直線コネクタ 433"/>
        <xdr:cNvCxnSpPr/>
      </xdr:nvCxnSpPr>
      <xdr:spPr>
        <a:xfrm flipV="1">
          <a:off x="13893800" y="13484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5" name="フローチャート : 判断 43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6" name="テキスト ボックス 43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123189</xdr:rowOff>
    </xdr:from>
    <xdr:to>
      <xdr:col>20</xdr:col>
      <xdr:colOff>158750</xdr:colOff>
      <xdr:row>78</xdr:row>
      <xdr:rowOff>134620</xdr:rowOff>
    </xdr:to>
    <xdr:cxnSp macro="">
      <xdr:nvCxnSpPr>
        <xdr:cNvPr id="437" name="直線コネクタ 436"/>
        <xdr:cNvCxnSpPr/>
      </xdr:nvCxnSpPr>
      <xdr:spPr>
        <a:xfrm>
          <a:off x="13004800" y="13496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106680</xdr:rowOff>
    </xdr:from>
    <xdr:to>
      <xdr:col>20</xdr:col>
      <xdr:colOff>209550</xdr:colOff>
      <xdr:row>77</xdr:row>
      <xdr:rowOff>36830</xdr:rowOff>
    </xdr:to>
    <xdr:sp macro="" textlink="">
      <xdr:nvSpPr>
        <xdr:cNvPr id="438" name="フローチャート : 判断 437"/>
        <xdr:cNvSpPr/>
      </xdr:nvSpPr>
      <xdr:spPr>
        <a:xfrm>
          <a:off x="13843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47007</xdr:rowOff>
    </xdr:from>
    <xdr:ext cx="762000" cy="259045"/>
    <xdr:sp macro="" textlink="">
      <xdr:nvSpPr>
        <xdr:cNvPr id="439" name="テキスト ボックス 438"/>
        <xdr:cNvSpPr txBox="1"/>
      </xdr:nvSpPr>
      <xdr:spPr>
        <a:xfrm>
          <a:off x="13512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40" name="フローチャート : 判断 439"/>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41" name="テキスト ボックス 440"/>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160020</xdr:rowOff>
    </xdr:from>
    <xdr:to>
      <xdr:col>24</xdr:col>
      <xdr:colOff>82550</xdr:colOff>
      <xdr:row>80</xdr:row>
      <xdr:rowOff>90170</xdr:rowOff>
    </xdr:to>
    <xdr:sp macro="" textlink="">
      <xdr:nvSpPr>
        <xdr:cNvPr id="447" name="円/楕円 446"/>
        <xdr:cNvSpPr/>
      </xdr:nvSpPr>
      <xdr:spPr>
        <a:xfrm>
          <a:off x="164592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68597</xdr:rowOff>
    </xdr:from>
    <xdr:ext cx="762000" cy="259045"/>
    <xdr:sp macro="" textlink="">
      <xdr:nvSpPr>
        <xdr:cNvPr id="448" name="公債費以外該当値テキスト"/>
        <xdr:cNvSpPr txBox="1"/>
      </xdr:nvSpPr>
      <xdr:spPr>
        <a:xfrm>
          <a:off x="16598900" y="1361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76200</xdr:rowOff>
    </xdr:from>
    <xdr:to>
      <xdr:col>22</xdr:col>
      <xdr:colOff>615950</xdr:colOff>
      <xdr:row>80</xdr:row>
      <xdr:rowOff>6350</xdr:rowOff>
    </xdr:to>
    <xdr:sp macro="" textlink="">
      <xdr:nvSpPr>
        <xdr:cNvPr id="449" name="円/楕円 448"/>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162577</xdr:rowOff>
    </xdr:from>
    <xdr:ext cx="736600" cy="259045"/>
    <xdr:sp macro="" textlink="">
      <xdr:nvSpPr>
        <xdr:cNvPr id="450" name="テキスト ボックス 449"/>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60961</xdr:rowOff>
    </xdr:from>
    <xdr:to>
      <xdr:col>21</xdr:col>
      <xdr:colOff>412750</xdr:colOff>
      <xdr:row>78</xdr:row>
      <xdr:rowOff>162561</xdr:rowOff>
    </xdr:to>
    <xdr:sp macro="" textlink="">
      <xdr:nvSpPr>
        <xdr:cNvPr id="451" name="円/楕円 450"/>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147338</xdr:rowOff>
    </xdr:from>
    <xdr:ext cx="762000" cy="259045"/>
    <xdr:sp macro="" textlink="">
      <xdr:nvSpPr>
        <xdr:cNvPr id="452" name="テキスト ボックス 451"/>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83820</xdr:rowOff>
    </xdr:from>
    <xdr:to>
      <xdr:col>20</xdr:col>
      <xdr:colOff>209550</xdr:colOff>
      <xdr:row>79</xdr:row>
      <xdr:rowOff>13970</xdr:rowOff>
    </xdr:to>
    <xdr:sp macro="" textlink="">
      <xdr:nvSpPr>
        <xdr:cNvPr id="453" name="円/楕円 452"/>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170197</xdr:rowOff>
    </xdr:from>
    <xdr:ext cx="762000" cy="259045"/>
    <xdr:sp macro="" textlink="">
      <xdr:nvSpPr>
        <xdr:cNvPr id="454" name="テキスト ボックス 453"/>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72389</xdr:rowOff>
    </xdr:from>
    <xdr:to>
      <xdr:col>19</xdr:col>
      <xdr:colOff>6350</xdr:colOff>
      <xdr:row>79</xdr:row>
      <xdr:rowOff>2539</xdr:rowOff>
    </xdr:to>
    <xdr:sp macro="" textlink="">
      <xdr:nvSpPr>
        <xdr:cNvPr id="455" name="円/楕円 454"/>
        <xdr:cNvSpPr/>
      </xdr:nvSpPr>
      <xdr:spPr>
        <a:xfrm>
          <a:off x="12954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158766</xdr:rowOff>
    </xdr:from>
    <xdr:ext cx="762000" cy="259045"/>
    <xdr:sp macro="" textlink="">
      <xdr:nvSpPr>
        <xdr:cNvPr id="456" name="テキスト ボックス 455"/>
        <xdr:cNvSpPr txBox="1"/>
      </xdr:nvSpPr>
      <xdr:spPr>
        <a:xfrm>
          <a:off x="12623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宮城県涌谷町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106045</xdr:rowOff>
    </xdr:from>
    <xdr:to>
      <xdr:col>4</xdr:col>
      <xdr:colOff>1117600</xdr:colOff>
      <xdr:row>19</xdr:row>
      <xdr:rowOff>86938</xdr:rowOff>
    </xdr:to>
    <xdr:cxnSp macro="">
      <xdr:nvCxnSpPr>
        <xdr:cNvPr id="45" name="直線コネクタ 44"/>
        <xdr:cNvCxnSpPr/>
      </xdr:nvCxnSpPr>
      <xdr:spPr bwMode="auto">
        <a:xfrm flipV="1">
          <a:off x="5651500" y="2211070"/>
          <a:ext cx="0" cy="1181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59015</xdr:rowOff>
    </xdr:from>
    <xdr:ext cx="762000" cy="259045"/>
    <xdr:sp macro="" textlink="">
      <xdr:nvSpPr>
        <xdr:cNvPr id="46" name="人口1人当たり決算額の推移最小値テキスト130"/>
        <xdr:cNvSpPr txBox="1"/>
      </xdr:nvSpPr>
      <xdr:spPr>
        <a:xfrm>
          <a:off x="5740400" y="33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68,603</a:t>
          </a:r>
          <a:endParaRPr kumimoji="1" lang="ja-JP" altLang="en-US" sz="1000" b="1">
            <a:latin typeface="ＭＳ Ｐゴシック"/>
          </a:endParaRPr>
        </a:p>
      </xdr:txBody>
    </xdr:sp>
    <xdr:clientData/>
  </xdr:oneCellAnchor>
  <xdr:twoCellAnchor>
    <xdr:from>
      <xdr:col>4</xdr:col>
      <xdr:colOff>1028700</xdr:colOff>
      <xdr:row>19</xdr:row>
      <xdr:rowOff>86938</xdr:rowOff>
    </xdr:from>
    <xdr:to>
      <xdr:col>5</xdr:col>
      <xdr:colOff>73025</xdr:colOff>
      <xdr:row>19</xdr:row>
      <xdr:rowOff>86938</xdr:rowOff>
    </xdr:to>
    <xdr:cxnSp macro="">
      <xdr:nvCxnSpPr>
        <xdr:cNvPr id="47" name="直線コネクタ 46"/>
        <xdr:cNvCxnSpPr/>
      </xdr:nvCxnSpPr>
      <xdr:spPr bwMode="auto">
        <a:xfrm>
          <a:off x="5562600" y="3392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20972</xdr:rowOff>
    </xdr:from>
    <xdr:ext cx="762000" cy="259045"/>
    <xdr:sp macro="" textlink="">
      <xdr:nvSpPr>
        <xdr:cNvPr id="48" name="人口1人当たり決算額の推移最大値テキスト130"/>
        <xdr:cNvSpPr txBox="1"/>
      </xdr:nvSpPr>
      <xdr:spPr>
        <a:xfrm>
          <a:off x="5740400" y="195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130,600</a:t>
          </a:r>
          <a:endParaRPr kumimoji="1" lang="ja-JP" altLang="en-US" sz="1000" b="1">
            <a:latin typeface="ＭＳ Ｐゴシック"/>
          </a:endParaRPr>
        </a:p>
      </xdr:txBody>
    </xdr:sp>
    <xdr:clientData/>
  </xdr:oneCellAnchor>
  <xdr:twoCellAnchor>
    <xdr:from>
      <xdr:col>4</xdr:col>
      <xdr:colOff>1028700</xdr:colOff>
      <xdr:row>12</xdr:row>
      <xdr:rowOff>106045</xdr:rowOff>
    </xdr:from>
    <xdr:to>
      <xdr:col>5</xdr:col>
      <xdr:colOff>73025</xdr:colOff>
      <xdr:row>12</xdr:row>
      <xdr:rowOff>106045</xdr:rowOff>
    </xdr:to>
    <xdr:cxnSp macro="">
      <xdr:nvCxnSpPr>
        <xdr:cNvPr id="49" name="直線コネクタ 48"/>
        <xdr:cNvCxnSpPr/>
      </xdr:nvCxnSpPr>
      <xdr:spPr bwMode="auto">
        <a:xfrm>
          <a:off x="5562600" y="22110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114560</xdr:rowOff>
    </xdr:from>
    <xdr:to>
      <xdr:col>4</xdr:col>
      <xdr:colOff>1117600</xdr:colOff>
      <xdr:row>17</xdr:row>
      <xdr:rowOff>42399</xdr:rowOff>
    </xdr:to>
    <xdr:cxnSp macro="">
      <xdr:nvCxnSpPr>
        <xdr:cNvPr id="50" name="直線コネクタ 49"/>
        <xdr:cNvCxnSpPr/>
      </xdr:nvCxnSpPr>
      <xdr:spPr bwMode="auto">
        <a:xfrm flipV="1">
          <a:off x="5003800" y="2905385"/>
          <a:ext cx="647700" cy="99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54703</xdr:rowOff>
    </xdr:from>
    <xdr:ext cx="762000" cy="259045"/>
    <xdr:sp macro="" textlink="">
      <xdr:nvSpPr>
        <xdr:cNvPr id="51" name="人口1人当たり決算額の推移平均値テキスト130"/>
        <xdr:cNvSpPr txBox="1"/>
      </xdr:nvSpPr>
      <xdr:spPr>
        <a:xfrm>
          <a:off x="5740400" y="2674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38176</xdr:rowOff>
    </xdr:from>
    <xdr:to>
      <xdr:col>5</xdr:col>
      <xdr:colOff>34925</xdr:colOff>
      <xdr:row>16</xdr:row>
      <xdr:rowOff>139776</xdr:rowOff>
    </xdr:to>
    <xdr:sp macro="" textlink="">
      <xdr:nvSpPr>
        <xdr:cNvPr id="52" name="フローチャート : 判断 51"/>
        <xdr:cNvSpPr/>
      </xdr:nvSpPr>
      <xdr:spPr bwMode="auto">
        <a:xfrm>
          <a:off x="5600700" y="28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32817</xdr:rowOff>
    </xdr:from>
    <xdr:to>
      <xdr:col>4</xdr:col>
      <xdr:colOff>469900</xdr:colOff>
      <xdr:row>17</xdr:row>
      <xdr:rowOff>42399</xdr:rowOff>
    </xdr:to>
    <xdr:cxnSp macro="">
      <xdr:nvCxnSpPr>
        <xdr:cNvPr id="53" name="直線コネクタ 52"/>
        <xdr:cNvCxnSpPr/>
      </xdr:nvCxnSpPr>
      <xdr:spPr bwMode="auto">
        <a:xfrm>
          <a:off x="4305300" y="2995092"/>
          <a:ext cx="698500" cy="9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83039</xdr:rowOff>
    </xdr:from>
    <xdr:to>
      <xdr:col>4</xdr:col>
      <xdr:colOff>520700</xdr:colOff>
      <xdr:row>17</xdr:row>
      <xdr:rowOff>13189</xdr:rowOff>
    </xdr:to>
    <xdr:sp macro="" textlink="">
      <xdr:nvSpPr>
        <xdr:cNvPr id="54" name="フローチャート : 判断 53"/>
        <xdr:cNvSpPr/>
      </xdr:nvSpPr>
      <xdr:spPr bwMode="auto">
        <a:xfrm>
          <a:off x="49530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23366</xdr:rowOff>
    </xdr:from>
    <xdr:ext cx="736600" cy="259045"/>
    <xdr:sp macro="" textlink="">
      <xdr:nvSpPr>
        <xdr:cNvPr id="55" name="テキスト ボックス 54"/>
        <xdr:cNvSpPr txBox="1"/>
      </xdr:nvSpPr>
      <xdr:spPr>
        <a:xfrm>
          <a:off x="4622800" y="2642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164548</xdr:rowOff>
    </xdr:from>
    <xdr:to>
      <xdr:col>3</xdr:col>
      <xdr:colOff>904875</xdr:colOff>
      <xdr:row>17</xdr:row>
      <xdr:rowOff>32817</xdr:rowOff>
    </xdr:to>
    <xdr:cxnSp macro="">
      <xdr:nvCxnSpPr>
        <xdr:cNvPr id="56" name="直線コネクタ 55"/>
        <xdr:cNvCxnSpPr/>
      </xdr:nvCxnSpPr>
      <xdr:spPr bwMode="auto">
        <a:xfrm>
          <a:off x="3606800" y="2955373"/>
          <a:ext cx="698500" cy="39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37510</xdr:rowOff>
    </xdr:from>
    <xdr:to>
      <xdr:col>3</xdr:col>
      <xdr:colOff>955675</xdr:colOff>
      <xdr:row>16</xdr:row>
      <xdr:rowOff>139110</xdr:rowOff>
    </xdr:to>
    <xdr:sp macro="" textlink="">
      <xdr:nvSpPr>
        <xdr:cNvPr id="57" name="フローチャート : 判断 56"/>
        <xdr:cNvSpPr/>
      </xdr:nvSpPr>
      <xdr:spPr bwMode="auto">
        <a:xfrm>
          <a:off x="42545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149287</xdr:rowOff>
    </xdr:from>
    <xdr:ext cx="762000" cy="259045"/>
    <xdr:sp macro="" textlink="">
      <xdr:nvSpPr>
        <xdr:cNvPr id="58" name="テキスト ボックス 57"/>
        <xdr:cNvSpPr txBox="1"/>
      </xdr:nvSpPr>
      <xdr:spPr>
        <a:xfrm>
          <a:off x="3924300" y="25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108350</xdr:rowOff>
    </xdr:from>
    <xdr:to>
      <xdr:col>3</xdr:col>
      <xdr:colOff>206375</xdr:colOff>
      <xdr:row>16</xdr:row>
      <xdr:rowOff>164548</xdr:rowOff>
    </xdr:to>
    <xdr:cxnSp macro="">
      <xdr:nvCxnSpPr>
        <xdr:cNvPr id="59" name="直線コネクタ 58"/>
        <xdr:cNvCxnSpPr/>
      </xdr:nvCxnSpPr>
      <xdr:spPr bwMode="auto">
        <a:xfrm>
          <a:off x="2908300" y="2899175"/>
          <a:ext cx="698500" cy="5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3639</xdr:rowOff>
    </xdr:from>
    <xdr:to>
      <xdr:col>3</xdr:col>
      <xdr:colOff>257175</xdr:colOff>
      <xdr:row>16</xdr:row>
      <xdr:rowOff>105239</xdr:rowOff>
    </xdr:to>
    <xdr:sp macro="" textlink="">
      <xdr:nvSpPr>
        <xdr:cNvPr id="60" name="フローチャート : 判断 59"/>
        <xdr:cNvSpPr/>
      </xdr:nvSpPr>
      <xdr:spPr bwMode="auto">
        <a:xfrm>
          <a:off x="35560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115416</xdr:rowOff>
    </xdr:from>
    <xdr:ext cx="762000" cy="259045"/>
    <xdr:sp macro="" textlink="">
      <xdr:nvSpPr>
        <xdr:cNvPr id="61" name="テキスト ボックス 60"/>
        <xdr:cNvSpPr txBox="1"/>
      </xdr:nvSpPr>
      <xdr:spPr>
        <a:xfrm>
          <a:off x="32258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40176</xdr:rowOff>
    </xdr:from>
    <xdr:to>
      <xdr:col>2</xdr:col>
      <xdr:colOff>692150</xdr:colOff>
      <xdr:row>16</xdr:row>
      <xdr:rowOff>141776</xdr:rowOff>
    </xdr:to>
    <xdr:sp macro="" textlink="">
      <xdr:nvSpPr>
        <xdr:cNvPr id="62" name="フローチャート : 判断 61"/>
        <xdr:cNvSpPr/>
      </xdr:nvSpPr>
      <xdr:spPr bwMode="auto">
        <a:xfrm>
          <a:off x="28575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151953</xdr:rowOff>
    </xdr:from>
    <xdr:ext cx="762000" cy="259045"/>
    <xdr:sp macro="" textlink="">
      <xdr:nvSpPr>
        <xdr:cNvPr id="63" name="テキスト ボックス 62"/>
        <xdr:cNvSpPr txBox="1"/>
      </xdr:nvSpPr>
      <xdr:spPr>
        <a:xfrm>
          <a:off x="25273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63760</xdr:rowOff>
    </xdr:from>
    <xdr:to>
      <xdr:col>5</xdr:col>
      <xdr:colOff>34925</xdr:colOff>
      <xdr:row>16</xdr:row>
      <xdr:rowOff>165360</xdr:rowOff>
    </xdr:to>
    <xdr:sp macro="" textlink="">
      <xdr:nvSpPr>
        <xdr:cNvPr id="69" name="円/楕円 68"/>
        <xdr:cNvSpPr/>
      </xdr:nvSpPr>
      <xdr:spPr bwMode="auto">
        <a:xfrm>
          <a:off x="5600700" y="2854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35837</xdr:rowOff>
    </xdr:from>
    <xdr:ext cx="762000" cy="259045"/>
    <xdr:sp macro="" textlink="">
      <xdr:nvSpPr>
        <xdr:cNvPr id="70" name="人口1人当たり決算額の推移該当値テキスト130"/>
        <xdr:cNvSpPr txBox="1"/>
      </xdr:nvSpPr>
      <xdr:spPr>
        <a:xfrm>
          <a:off x="5740400" y="28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163049</xdr:rowOff>
    </xdr:from>
    <xdr:to>
      <xdr:col>4</xdr:col>
      <xdr:colOff>520700</xdr:colOff>
      <xdr:row>17</xdr:row>
      <xdr:rowOff>93199</xdr:rowOff>
    </xdr:to>
    <xdr:sp macro="" textlink="">
      <xdr:nvSpPr>
        <xdr:cNvPr id="71" name="円/楕円 70"/>
        <xdr:cNvSpPr/>
      </xdr:nvSpPr>
      <xdr:spPr bwMode="auto">
        <a:xfrm>
          <a:off x="4953000" y="295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77976</xdr:rowOff>
    </xdr:from>
    <xdr:ext cx="736600" cy="259045"/>
    <xdr:sp macro="" textlink="">
      <xdr:nvSpPr>
        <xdr:cNvPr id="72" name="テキスト ボックス 71"/>
        <xdr:cNvSpPr txBox="1"/>
      </xdr:nvSpPr>
      <xdr:spPr>
        <a:xfrm>
          <a:off x="4622800" y="3040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88,941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153467</xdr:rowOff>
    </xdr:from>
    <xdr:to>
      <xdr:col>3</xdr:col>
      <xdr:colOff>955675</xdr:colOff>
      <xdr:row>17</xdr:row>
      <xdr:rowOff>83617</xdr:rowOff>
    </xdr:to>
    <xdr:sp macro="" textlink="">
      <xdr:nvSpPr>
        <xdr:cNvPr id="73" name="円/楕円 72"/>
        <xdr:cNvSpPr/>
      </xdr:nvSpPr>
      <xdr:spPr bwMode="auto">
        <a:xfrm>
          <a:off x="4254500" y="2944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68394</xdr:rowOff>
    </xdr:from>
    <xdr:ext cx="762000" cy="259045"/>
    <xdr:sp macro="" textlink="">
      <xdr:nvSpPr>
        <xdr:cNvPr id="74" name="テキスト ボックス 73"/>
        <xdr:cNvSpPr txBox="1"/>
      </xdr:nvSpPr>
      <xdr:spPr>
        <a:xfrm>
          <a:off x="3924300" y="30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89,444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113748</xdr:rowOff>
    </xdr:from>
    <xdr:to>
      <xdr:col>3</xdr:col>
      <xdr:colOff>257175</xdr:colOff>
      <xdr:row>17</xdr:row>
      <xdr:rowOff>43898</xdr:rowOff>
    </xdr:to>
    <xdr:sp macro="" textlink="">
      <xdr:nvSpPr>
        <xdr:cNvPr id="75" name="円/楕円 74"/>
        <xdr:cNvSpPr/>
      </xdr:nvSpPr>
      <xdr:spPr bwMode="auto">
        <a:xfrm>
          <a:off x="3556000" y="2904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28675</xdr:rowOff>
    </xdr:from>
    <xdr:ext cx="762000" cy="259045"/>
    <xdr:sp macro="" textlink="">
      <xdr:nvSpPr>
        <xdr:cNvPr id="76" name="テキスト ボックス 75"/>
        <xdr:cNvSpPr txBox="1"/>
      </xdr:nvSpPr>
      <xdr:spPr>
        <a:xfrm>
          <a:off x="3225800" y="299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91,529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57550</xdr:rowOff>
    </xdr:from>
    <xdr:to>
      <xdr:col>2</xdr:col>
      <xdr:colOff>692150</xdr:colOff>
      <xdr:row>16</xdr:row>
      <xdr:rowOff>159150</xdr:rowOff>
    </xdr:to>
    <xdr:sp macro="" textlink="">
      <xdr:nvSpPr>
        <xdr:cNvPr id="77" name="円/楕円 76"/>
        <xdr:cNvSpPr/>
      </xdr:nvSpPr>
      <xdr:spPr bwMode="auto">
        <a:xfrm>
          <a:off x="2857500" y="284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143927</xdr:rowOff>
    </xdr:from>
    <xdr:ext cx="762000" cy="259045"/>
    <xdr:sp macro="" textlink="">
      <xdr:nvSpPr>
        <xdr:cNvPr id="78" name="テキスト ボックス 77"/>
        <xdr:cNvSpPr txBox="1"/>
      </xdr:nvSpPr>
      <xdr:spPr>
        <a:xfrm>
          <a:off x="2527300" y="29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46609</xdr:rowOff>
    </xdr:from>
    <xdr:to>
      <xdr:col>4</xdr:col>
      <xdr:colOff>1117600</xdr:colOff>
      <xdr:row>38</xdr:row>
      <xdr:rowOff>133020</xdr:rowOff>
    </xdr:to>
    <xdr:cxnSp macro="">
      <xdr:nvCxnSpPr>
        <xdr:cNvPr id="108" name="直線コネクタ 107"/>
        <xdr:cNvCxnSpPr/>
      </xdr:nvCxnSpPr>
      <xdr:spPr bwMode="auto">
        <a:xfrm flipV="1">
          <a:off x="5651500" y="5971159"/>
          <a:ext cx="0" cy="1629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105097</xdr:rowOff>
    </xdr:from>
    <xdr:ext cx="762000" cy="259045"/>
    <xdr:sp macro="" textlink="">
      <xdr:nvSpPr>
        <xdr:cNvPr id="109" name="人口1人当たり決算額の推移最小値テキスト445"/>
        <xdr:cNvSpPr txBox="1"/>
      </xdr:nvSpPr>
      <xdr:spPr>
        <a:xfrm>
          <a:off x="5740400" y="757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a:t>
          </a:r>
          <a:endParaRPr kumimoji="1" lang="ja-JP" altLang="en-US" sz="1000" b="1">
            <a:latin typeface="ＭＳ Ｐゴシック"/>
          </a:endParaRPr>
        </a:p>
      </xdr:txBody>
    </xdr:sp>
    <xdr:clientData/>
  </xdr:oneCellAnchor>
  <xdr:twoCellAnchor>
    <xdr:from>
      <xdr:col>4</xdr:col>
      <xdr:colOff>1028700</xdr:colOff>
      <xdr:row>38</xdr:row>
      <xdr:rowOff>133020</xdr:rowOff>
    </xdr:from>
    <xdr:to>
      <xdr:col>5</xdr:col>
      <xdr:colOff>73025</xdr:colOff>
      <xdr:row>38</xdr:row>
      <xdr:rowOff>133020</xdr:rowOff>
    </xdr:to>
    <xdr:cxnSp macro="">
      <xdr:nvCxnSpPr>
        <xdr:cNvPr id="110" name="直線コネクタ 109"/>
        <xdr:cNvCxnSpPr/>
      </xdr:nvCxnSpPr>
      <xdr:spPr bwMode="auto">
        <a:xfrm>
          <a:off x="5562600" y="7600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304436</xdr:rowOff>
    </xdr:from>
    <xdr:ext cx="762000" cy="259045"/>
    <xdr:sp macro="" textlink="">
      <xdr:nvSpPr>
        <xdr:cNvPr id="111" name="人口1人当たり決算額の推移最大値テキスト445"/>
        <xdr:cNvSpPr txBox="1"/>
      </xdr:nvSpPr>
      <xdr:spPr>
        <a:xfrm>
          <a:off x="5740400" y="571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51,610</a:t>
          </a:r>
          <a:endParaRPr kumimoji="1" lang="ja-JP" altLang="en-US" sz="1000" b="1">
            <a:latin typeface="ＭＳ Ｐゴシック"/>
          </a:endParaRPr>
        </a:p>
      </xdr:txBody>
    </xdr:sp>
    <xdr:clientData/>
  </xdr:oneCellAnchor>
  <xdr:twoCellAnchor>
    <xdr:from>
      <xdr:col>4</xdr:col>
      <xdr:colOff>1028700</xdr:colOff>
      <xdr:row>33</xdr:row>
      <xdr:rowOff>46609</xdr:rowOff>
    </xdr:from>
    <xdr:to>
      <xdr:col>5</xdr:col>
      <xdr:colOff>73025</xdr:colOff>
      <xdr:row>33</xdr:row>
      <xdr:rowOff>46609</xdr:rowOff>
    </xdr:to>
    <xdr:cxnSp macro="">
      <xdr:nvCxnSpPr>
        <xdr:cNvPr id="112" name="直線コネクタ 111"/>
        <xdr:cNvCxnSpPr/>
      </xdr:nvCxnSpPr>
      <xdr:spPr bwMode="auto">
        <a:xfrm>
          <a:off x="5562600" y="59711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150888</xdr:rowOff>
    </xdr:from>
    <xdr:to>
      <xdr:col>4</xdr:col>
      <xdr:colOff>1117600</xdr:colOff>
      <xdr:row>37</xdr:row>
      <xdr:rowOff>20777</xdr:rowOff>
    </xdr:to>
    <xdr:cxnSp macro="">
      <xdr:nvCxnSpPr>
        <xdr:cNvPr id="113" name="直線コネクタ 112"/>
        <xdr:cNvCxnSpPr/>
      </xdr:nvCxnSpPr>
      <xdr:spPr bwMode="auto">
        <a:xfrm flipV="1">
          <a:off x="5003800" y="7104138"/>
          <a:ext cx="647700" cy="4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255833</xdr:rowOff>
    </xdr:from>
    <xdr:ext cx="762000" cy="259045"/>
    <xdr:sp macro="" textlink="">
      <xdr:nvSpPr>
        <xdr:cNvPr id="114" name="人口1人当たり決算額の推移平均値テキスト445"/>
        <xdr:cNvSpPr txBox="1"/>
      </xdr:nvSpPr>
      <xdr:spPr>
        <a:xfrm>
          <a:off x="5740400" y="686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67856</xdr:rowOff>
    </xdr:from>
    <xdr:to>
      <xdr:col>5</xdr:col>
      <xdr:colOff>34925</xdr:colOff>
      <xdr:row>36</xdr:row>
      <xdr:rowOff>169456</xdr:rowOff>
    </xdr:to>
    <xdr:sp macro="" textlink="">
      <xdr:nvSpPr>
        <xdr:cNvPr id="115" name="フローチャート : 判断 114"/>
        <xdr:cNvSpPr/>
      </xdr:nvSpPr>
      <xdr:spPr bwMode="auto">
        <a:xfrm>
          <a:off x="5600700" y="7021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3061</xdr:rowOff>
    </xdr:from>
    <xdr:to>
      <xdr:col>4</xdr:col>
      <xdr:colOff>469900</xdr:colOff>
      <xdr:row>37</xdr:row>
      <xdr:rowOff>20777</xdr:rowOff>
    </xdr:to>
    <xdr:cxnSp macro="">
      <xdr:nvCxnSpPr>
        <xdr:cNvPr id="116" name="直線コネクタ 115"/>
        <xdr:cNvCxnSpPr/>
      </xdr:nvCxnSpPr>
      <xdr:spPr bwMode="auto">
        <a:xfrm>
          <a:off x="4305300" y="7127761"/>
          <a:ext cx="698500" cy="17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296685</xdr:rowOff>
    </xdr:from>
    <xdr:to>
      <xdr:col>4</xdr:col>
      <xdr:colOff>520700</xdr:colOff>
      <xdr:row>36</xdr:row>
      <xdr:rowOff>55385</xdr:rowOff>
    </xdr:to>
    <xdr:sp macro="" textlink="">
      <xdr:nvSpPr>
        <xdr:cNvPr id="117" name="フローチャート : 判断 116"/>
        <xdr:cNvSpPr/>
      </xdr:nvSpPr>
      <xdr:spPr bwMode="auto">
        <a:xfrm>
          <a:off x="49530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65562</xdr:rowOff>
    </xdr:from>
    <xdr:ext cx="736600" cy="259045"/>
    <xdr:sp macro="" textlink="">
      <xdr:nvSpPr>
        <xdr:cNvPr id="118" name="テキスト ボックス 117"/>
        <xdr:cNvSpPr txBox="1"/>
      </xdr:nvSpPr>
      <xdr:spPr>
        <a:xfrm>
          <a:off x="4622800" y="667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59525</xdr:rowOff>
    </xdr:from>
    <xdr:to>
      <xdr:col>3</xdr:col>
      <xdr:colOff>904875</xdr:colOff>
      <xdr:row>37</xdr:row>
      <xdr:rowOff>3061</xdr:rowOff>
    </xdr:to>
    <xdr:cxnSp macro="">
      <xdr:nvCxnSpPr>
        <xdr:cNvPr id="119" name="直線コネクタ 118"/>
        <xdr:cNvCxnSpPr/>
      </xdr:nvCxnSpPr>
      <xdr:spPr bwMode="auto">
        <a:xfrm>
          <a:off x="3606800" y="7012775"/>
          <a:ext cx="698500" cy="114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247993</xdr:rowOff>
    </xdr:from>
    <xdr:to>
      <xdr:col>3</xdr:col>
      <xdr:colOff>955675</xdr:colOff>
      <xdr:row>36</xdr:row>
      <xdr:rowOff>6693</xdr:rowOff>
    </xdr:to>
    <xdr:sp macro="" textlink="">
      <xdr:nvSpPr>
        <xdr:cNvPr id="120" name="フローチャート : 判断 119"/>
        <xdr:cNvSpPr/>
      </xdr:nvSpPr>
      <xdr:spPr bwMode="auto">
        <a:xfrm>
          <a:off x="42545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16870</xdr:rowOff>
    </xdr:from>
    <xdr:ext cx="762000" cy="259045"/>
    <xdr:sp macro="" textlink="">
      <xdr:nvSpPr>
        <xdr:cNvPr id="121" name="テキスト ボックス 120"/>
        <xdr:cNvSpPr txBox="1"/>
      </xdr:nvSpPr>
      <xdr:spPr>
        <a:xfrm>
          <a:off x="3924300" y="662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247777</xdr:rowOff>
    </xdr:from>
    <xdr:to>
      <xdr:col>3</xdr:col>
      <xdr:colOff>206375</xdr:colOff>
      <xdr:row>36</xdr:row>
      <xdr:rowOff>59525</xdr:rowOff>
    </xdr:to>
    <xdr:cxnSp macro="">
      <xdr:nvCxnSpPr>
        <xdr:cNvPr id="122" name="直線コネクタ 121"/>
        <xdr:cNvCxnSpPr/>
      </xdr:nvCxnSpPr>
      <xdr:spPr bwMode="auto">
        <a:xfrm>
          <a:off x="2908300" y="6858127"/>
          <a:ext cx="698500" cy="15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108851</xdr:rowOff>
    </xdr:from>
    <xdr:to>
      <xdr:col>3</xdr:col>
      <xdr:colOff>257175</xdr:colOff>
      <xdr:row>35</xdr:row>
      <xdr:rowOff>210451</xdr:rowOff>
    </xdr:to>
    <xdr:sp macro="" textlink="">
      <xdr:nvSpPr>
        <xdr:cNvPr id="123" name="フローチャート : 判断 122"/>
        <xdr:cNvSpPr/>
      </xdr:nvSpPr>
      <xdr:spPr bwMode="auto">
        <a:xfrm>
          <a:off x="35560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220628</xdr:rowOff>
    </xdr:from>
    <xdr:ext cx="762000" cy="259045"/>
    <xdr:sp macro="" textlink="">
      <xdr:nvSpPr>
        <xdr:cNvPr id="124" name="テキスト ボックス 123"/>
        <xdr:cNvSpPr txBox="1"/>
      </xdr:nvSpPr>
      <xdr:spPr>
        <a:xfrm>
          <a:off x="3225800" y="648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8992</xdr:rowOff>
    </xdr:from>
    <xdr:to>
      <xdr:col>2</xdr:col>
      <xdr:colOff>692150</xdr:colOff>
      <xdr:row>35</xdr:row>
      <xdr:rowOff>110592</xdr:rowOff>
    </xdr:to>
    <xdr:sp macro="" textlink="">
      <xdr:nvSpPr>
        <xdr:cNvPr id="125" name="フローチャート : 判断 124"/>
        <xdr:cNvSpPr/>
      </xdr:nvSpPr>
      <xdr:spPr bwMode="auto">
        <a:xfrm>
          <a:off x="28575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120769</xdr:rowOff>
    </xdr:from>
    <xdr:ext cx="762000" cy="259045"/>
    <xdr:sp macro="" textlink="">
      <xdr:nvSpPr>
        <xdr:cNvPr id="126" name="テキスト ボックス 125"/>
        <xdr:cNvSpPr txBox="1"/>
      </xdr:nvSpPr>
      <xdr:spPr>
        <a:xfrm>
          <a:off x="2527300" y="638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100088</xdr:rowOff>
    </xdr:from>
    <xdr:to>
      <xdr:col>5</xdr:col>
      <xdr:colOff>34925</xdr:colOff>
      <xdr:row>37</xdr:row>
      <xdr:rowOff>30238</xdr:rowOff>
    </xdr:to>
    <xdr:sp macro="" textlink="">
      <xdr:nvSpPr>
        <xdr:cNvPr id="132" name="円/楕円 131"/>
        <xdr:cNvSpPr/>
      </xdr:nvSpPr>
      <xdr:spPr bwMode="auto">
        <a:xfrm>
          <a:off x="5600700" y="7053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72165</xdr:rowOff>
    </xdr:from>
    <xdr:ext cx="762000" cy="259045"/>
    <xdr:sp macro="" textlink="">
      <xdr:nvSpPr>
        <xdr:cNvPr id="133" name="人口1人当たり決算額の推移該当値テキスト445"/>
        <xdr:cNvSpPr txBox="1"/>
      </xdr:nvSpPr>
      <xdr:spPr>
        <a:xfrm>
          <a:off x="5740400" y="70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21,873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141427</xdr:rowOff>
    </xdr:from>
    <xdr:to>
      <xdr:col>4</xdr:col>
      <xdr:colOff>520700</xdr:colOff>
      <xdr:row>37</xdr:row>
      <xdr:rowOff>71577</xdr:rowOff>
    </xdr:to>
    <xdr:sp macro="" textlink="">
      <xdr:nvSpPr>
        <xdr:cNvPr id="134" name="円/楕円 133"/>
        <xdr:cNvSpPr/>
      </xdr:nvSpPr>
      <xdr:spPr bwMode="auto">
        <a:xfrm>
          <a:off x="4953000" y="709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56354</xdr:rowOff>
    </xdr:from>
    <xdr:ext cx="736600" cy="259045"/>
    <xdr:sp macro="" textlink="">
      <xdr:nvSpPr>
        <xdr:cNvPr id="135" name="テキスト ボックス 134"/>
        <xdr:cNvSpPr txBox="1"/>
      </xdr:nvSpPr>
      <xdr:spPr>
        <a:xfrm>
          <a:off x="4622800" y="7181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123711</xdr:rowOff>
    </xdr:from>
    <xdr:to>
      <xdr:col>3</xdr:col>
      <xdr:colOff>955675</xdr:colOff>
      <xdr:row>37</xdr:row>
      <xdr:rowOff>53861</xdr:rowOff>
    </xdr:to>
    <xdr:sp macro="" textlink="">
      <xdr:nvSpPr>
        <xdr:cNvPr id="136" name="円/楕円 135"/>
        <xdr:cNvSpPr/>
      </xdr:nvSpPr>
      <xdr:spPr bwMode="auto">
        <a:xfrm>
          <a:off x="4254500" y="707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38638</xdr:rowOff>
    </xdr:from>
    <xdr:ext cx="762000" cy="259045"/>
    <xdr:sp macro="" textlink="">
      <xdr:nvSpPr>
        <xdr:cNvPr id="137" name="テキスト ボックス 136"/>
        <xdr:cNvSpPr txBox="1"/>
      </xdr:nvSpPr>
      <xdr:spPr>
        <a:xfrm>
          <a:off x="3924300" y="71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8725</xdr:rowOff>
    </xdr:from>
    <xdr:to>
      <xdr:col>3</xdr:col>
      <xdr:colOff>257175</xdr:colOff>
      <xdr:row>36</xdr:row>
      <xdr:rowOff>110325</xdr:rowOff>
    </xdr:to>
    <xdr:sp macro="" textlink="">
      <xdr:nvSpPr>
        <xdr:cNvPr id="138" name="円/楕円 137"/>
        <xdr:cNvSpPr/>
      </xdr:nvSpPr>
      <xdr:spPr bwMode="auto">
        <a:xfrm>
          <a:off x="3556000" y="6961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95102</xdr:rowOff>
    </xdr:from>
    <xdr:ext cx="762000" cy="259045"/>
    <xdr:sp macro="" textlink="">
      <xdr:nvSpPr>
        <xdr:cNvPr id="139" name="テキスト ボックス 138"/>
        <xdr:cNvSpPr txBox="1"/>
      </xdr:nvSpPr>
      <xdr:spPr>
        <a:xfrm>
          <a:off x="3225800" y="704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196977</xdr:rowOff>
    </xdr:from>
    <xdr:to>
      <xdr:col>2</xdr:col>
      <xdr:colOff>692150</xdr:colOff>
      <xdr:row>35</xdr:row>
      <xdr:rowOff>298577</xdr:rowOff>
    </xdr:to>
    <xdr:sp macro="" textlink="">
      <xdr:nvSpPr>
        <xdr:cNvPr id="140" name="円/楕円 139"/>
        <xdr:cNvSpPr/>
      </xdr:nvSpPr>
      <xdr:spPr bwMode="auto">
        <a:xfrm>
          <a:off x="2857500" y="680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283354</xdr:rowOff>
    </xdr:from>
    <xdr:ext cx="762000" cy="259045"/>
    <xdr:sp macro="" textlink="">
      <xdr:nvSpPr>
        <xdr:cNvPr id="141" name="テキスト ボックス 140"/>
        <xdr:cNvSpPr txBox="1"/>
      </xdr:nvSpPr>
      <xdr:spPr>
        <a:xfrm>
          <a:off x="2527300" y="689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実質収支（形式収支から翌年度に繰り越すべき財源を控除した額）では黒字となったが、単年度収支、実質単年度収支とも赤字となった。要因として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単年度収支については、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年度の実質収支が大き</a:t>
          </a:r>
          <a:r>
            <a:rPr kumimoji="1" lang="ja-JP" altLang="en-US" sz="1100">
              <a:solidFill>
                <a:schemeClr val="dk1"/>
              </a:solidFill>
              <a:effectLst/>
              <a:latin typeface="+mn-lt"/>
              <a:ea typeface="+mn-ea"/>
              <a:cs typeface="+mn-cs"/>
            </a:rPr>
            <a:t>かったこ</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考えられ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実質単年度収支については、単年度収支と財政調整基金の積立・繰上償還金・積立取崩の増減であり、平成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災害復旧事業について繰越したことにより、</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支出分については財政調整基金繰入により財源手当てしたこと</a:t>
          </a:r>
          <a:r>
            <a:rPr kumimoji="1" lang="ja-JP" altLang="en-US" sz="1100">
              <a:solidFill>
                <a:schemeClr val="dk1"/>
              </a:solidFill>
              <a:effectLst/>
              <a:latin typeface="+mn-lt"/>
              <a:ea typeface="+mn-ea"/>
              <a:cs typeface="+mn-cs"/>
            </a:rPr>
            <a:t>などから</a:t>
          </a:r>
          <a:r>
            <a:rPr kumimoji="1" lang="ja-JP" altLang="ja-JP" sz="1100">
              <a:solidFill>
                <a:schemeClr val="dk1"/>
              </a:solidFill>
              <a:effectLst/>
              <a:latin typeface="+mn-lt"/>
              <a:ea typeface="+mn-ea"/>
              <a:cs typeface="+mn-cs"/>
            </a:rPr>
            <a:t>赤字となった。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予算の適正な把握に努め、単年度収支及び実質単年度収支とも改善できるよう努める必要がある。</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・国民健康保険病院事業会計においては、入院・外来ともに業務予定量を下回り、今年度</a:t>
          </a:r>
          <a:r>
            <a:rPr kumimoji="1" lang="en-US" altLang="ja-JP" sz="1100">
              <a:solidFill>
                <a:schemeClr val="dk1"/>
              </a:solidFill>
              <a:effectLst/>
              <a:latin typeface="+mn-lt"/>
              <a:ea typeface="+mn-ea"/>
              <a:cs typeface="+mn-cs"/>
            </a:rPr>
            <a:t>163,527</a:t>
          </a:r>
          <a:r>
            <a:rPr kumimoji="1" lang="ja-JP" altLang="ja-JP" sz="1100">
              <a:solidFill>
                <a:schemeClr val="dk1"/>
              </a:solidFill>
              <a:effectLst/>
              <a:latin typeface="+mn-lt"/>
              <a:ea typeface="+mn-ea"/>
              <a:cs typeface="+mn-cs"/>
            </a:rPr>
            <a:t>千円の純損失計上と</a:t>
          </a:r>
          <a:r>
            <a:rPr kumimoji="1" lang="ja-JP" altLang="en-US" sz="1100">
              <a:solidFill>
                <a:schemeClr val="dk1"/>
              </a:solidFill>
              <a:effectLst/>
              <a:latin typeface="+mn-lt"/>
              <a:ea typeface="+mn-ea"/>
              <a:cs typeface="+mn-cs"/>
            </a:rPr>
            <a:t>なり、経営基盤の強化が急務となっている。</a:t>
          </a:r>
          <a:endParaRPr lang="ja-JP" altLang="ja-JP" sz="1400">
            <a:effectLst/>
          </a:endParaRPr>
        </a:p>
        <a:p>
          <a:r>
            <a:rPr kumimoji="1" lang="ja-JP" altLang="ja-JP" sz="1100">
              <a:solidFill>
                <a:schemeClr val="dk1"/>
              </a:solidFill>
              <a:effectLst/>
              <a:latin typeface="+mn-lt"/>
              <a:ea typeface="+mn-ea"/>
              <a:cs typeface="+mn-cs"/>
            </a:rPr>
            <a:t>・水道事業会計においては、総収益が前年比で</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増となったが、会計制度変更に伴うものであり、年度末給水人口については</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の減少となっていることなどから給水収益</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の減少となった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今後においても給水人口が減少する見込みであることから注意が必要。</a:t>
          </a:r>
          <a:endParaRPr lang="ja-JP" altLang="ja-JP" sz="1400">
            <a:effectLst/>
          </a:endParaRPr>
        </a:p>
        <a:p>
          <a:r>
            <a:rPr kumimoji="1" lang="ja-JP" altLang="ja-JP" sz="1100">
              <a:solidFill>
                <a:schemeClr val="dk1"/>
              </a:solidFill>
              <a:effectLst/>
              <a:latin typeface="+mn-lt"/>
              <a:ea typeface="+mn-ea"/>
              <a:cs typeface="+mn-cs"/>
            </a:rPr>
            <a:t>・老人保健施設事業会計においては、</a:t>
          </a:r>
          <a:r>
            <a:rPr kumimoji="1" lang="ja-JP" altLang="en-US" sz="1100">
              <a:solidFill>
                <a:schemeClr val="dk1"/>
              </a:solidFill>
              <a:effectLst/>
              <a:latin typeface="+mn-lt"/>
              <a:ea typeface="+mn-ea"/>
              <a:cs typeface="+mn-cs"/>
            </a:rPr>
            <a:t>業務</a:t>
          </a:r>
          <a:r>
            <a:rPr kumimoji="1" lang="ja-JP" altLang="ja-JP" sz="1100">
              <a:solidFill>
                <a:schemeClr val="dk1"/>
              </a:solidFill>
              <a:effectLst/>
              <a:latin typeface="+mn-lt"/>
              <a:ea typeface="+mn-ea"/>
              <a:cs typeface="+mn-cs"/>
            </a:rPr>
            <a:t>予定</a:t>
          </a:r>
          <a:r>
            <a:rPr kumimoji="1" lang="ja-JP" altLang="en-US" sz="1100">
              <a:solidFill>
                <a:schemeClr val="dk1"/>
              </a:solidFill>
              <a:effectLst/>
              <a:latin typeface="+mn-lt"/>
              <a:ea typeface="+mn-ea"/>
              <a:cs typeface="+mn-cs"/>
            </a:rPr>
            <a:t>量を若干下回る実績となったが、</a:t>
          </a:r>
          <a:r>
            <a:rPr kumimoji="1" lang="ja-JP" altLang="ja-JP" sz="1100">
              <a:solidFill>
                <a:schemeClr val="dk1"/>
              </a:solidFill>
              <a:effectLst/>
              <a:latin typeface="+mn-lt"/>
              <a:ea typeface="+mn-ea"/>
              <a:cs typeface="+mn-cs"/>
            </a:rPr>
            <a:t>総収益が前年比で</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、総費用においても前年比で</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10,762</a:t>
          </a:r>
          <a:r>
            <a:rPr kumimoji="1" lang="ja-JP" altLang="ja-JP" sz="1100">
              <a:solidFill>
                <a:schemeClr val="dk1"/>
              </a:solidFill>
              <a:effectLst/>
              <a:latin typeface="+mn-lt"/>
              <a:ea typeface="+mn-ea"/>
              <a:cs typeface="+mn-cs"/>
            </a:rPr>
            <a:t>千円の純利益を計上した。</a:t>
          </a:r>
          <a:endParaRPr lang="ja-JP" altLang="ja-JP" sz="1400">
            <a:effectLst/>
          </a:endParaRPr>
        </a:p>
        <a:p>
          <a:r>
            <a:rPr kumimoji="1" lang="ja-JP" altLang="ja-JP" sz="1100">
              <a:solidFill>
                <a:schemeClr val="dk1"/>
              </a:solidFill>
              <a:effectLst/>
              <a:latin typeface="+mn-lt"/>
              <a:ea typeface="+mn-ea"/>
              <a:cs typeface="+mn-cs"/>
            </a:rPr>
            <a:t>・訪問看護ｽﾃｰｼｮﾝ事業会計においては、</a:t>
          </a:r>
          <a:r>
            <a:rPr kumimoji="1" lang="en-US" altLang="ja-JP" sz="1100">
              <a:solidFill>
                <a:schemeClr val="dk1"/>
              </a:solidFill>
              <a:effectLst/>
              <a:latin typeface="+mn-lt"/>
              <a:ea typeface="+mn-ea"/>
              <a:cs typeface="+mn-cs"/>
            </a:rPr>
            <a:t>3,900</a:t>
          </a:r>
          <a:r>
            <a:rPr kumimoji="1" lang="ja-JP" altLang="ja-JP" sz="1100">
              <a:solidFill>
                <a:schemeClr val="dk1"/>
              </a:solidFill>
              <a:effectLst/>
              <a:latin typeface="+mn-lt"/>
              <a:ea typeface="+mn-ea"/>
              <a:cs typeface="+mn-cs"/>
            </a:rPr>
            <a:t>千円の純利益を計上した</a:t>
          </a:r>
          <a:r>
            <a:rPr kumimoji="1" lang="ja-JP" altLang="en-US" sz="1100">
              <a:solidFill>
                <a:schemeClr val="dk1"/>
              </a:solidFill>
              <a:effectLst/>
              <a:latin typeface="+mn-lt"/>
              <a:ea typeface="+mn-ea"/>
              <a:cs typeface="+mn-cs"/>
            </a:rPr>
            <a:t>ものの、総費用が</a:t>
          </a:r>
          <a:r>
            <a:rPr kumimoji="1" lang="en-US" altLang="ja-JP" sz="1100">
              <a:solidFill>
                <a:schemeClr val="dk1"/>
              </a:solidFill>
              <a:effectLst/>
              <a:latin typeface="+mn-lt"/>
              <a:ea typeface="+mn-ea"/>
              <a:cs typeface="+mn-cs"/>
            </a:rPr>
            <a:t>9.8%</a:t>
          </a:r>
          <a:r>
            <a:rPr kumimoji="1" lang="ja-JP" altLang="en-US" sz="1100">
              <a:solidFill>
                <a:schemeClr val="dk1"/>
              </a:solidFill>
              <a:effectLst/>
              <a:latin typeface="+mn-lt"/>
              <a:ea typeface="+mn-ea"/>
              <a:cs typeface="+mn-cs"/>
            </a:rPr>
            <a:t>の増となったこと等から純利益が減少した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今後ともバランスのとれた経営となるよう努める必要がある。</a:t>
          </a:r>
          <a:endParaRPr lang="ja-JP" altLang="ja-JP" sz="1400">
            <a:effectLst/>
          </a:endParaRPr>
        </a:p>
        <a:p>
          <a:r>
            <a:rPr kumimoji="1" lang="ja-JP" altLang="ja-JP" sz="1100">
              <a:solidFill>
                <a:schemeClr val="dk1"/>
              </a:solidFill>
              <a:effectLst/>
              <a:latin typeface="+mn-lt"/>
              <a:ea typeface="+mn-ea"/>
              <a:cs typeface="+mn-cs"/>
            </a:rPr>
            <a:t>・国民健康保険事業勘定特別会計は、歳入においては、保険税は</a:t>
          </a:r>
          <a:r>
            <a:rPr kumimoji="1" lang="ja-JP" altLang="en-US" sz="1100">
              <a:solidFill>
                <a:schemeClr val="dk1"/>
              </a:solidFill>
              <a:effectLst/>
              <a:latin typeface="+mn-lt"/>
              <a:ea typeface="+mn-ea"/>
              <a:cs typeface="+mn-cs"/>
            </a:rPr>
            <a:t>被保険者の所得低迷や被保険者数の減少等により</a:t>
          </a:r>
          <a:r>
            <a:rPr kumimoji="1" lang="ja-JP" altLang="ja-JP" sz="1100">
              <a:solidFill>
                <a:schemeClr val="dk1"/>
              </a:solidFill>
              <a:effectLst/>
              <a:latin typeface="+mn-lt"/>
              <a:ea typeface="+mn-ea"/>
              <a:cs typeface="+mn-cs"/>
            </a:rPr>
            <a:t>歳入全体では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の減となり、歳出全体において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被保険者の減少等により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となった。今後も高齢化等で医療費の大幅な増加が見込まれ、税率改正や所得の増加なくして医療費に比例する保険税による増収は期待できず、財政状況は今後も厳しいと予想される。</a:t>
          </a:r>
          <a:endParaRPr lang="ja-JP" altLang="ja-JP" sz="1400">
            <a:effectLst/>
          </a:endParaRPr>
        </a:p>
        <a:p>
          <a:r>
            <a:rPr kumimoji="1" lang="ja-JP" altLang="ja-JP" sz="1100">
              <a:solidFill>
                <a:schemeClr val="dk1"/>
              </a:solidFill>
              <a:effectLst/>
              <a:latin typeface="+mn-lt"/>
              <a:ea typeface="+mn-ea"/>
              <a:cs typeface="+mn-cs"/>
            </a:rPr>
            <a:t>・公共下水道事業特別会計においては、実質収支</a:t>
          </a:r>
          <a:r>
            <a:rPr kumimoji="1" lang="ja-JP" altLang="en-US" sz="1100">
              <a:solidFill>
                <a:schemeClr val="dk1"/>
              </a:solidFill>
              <a:effectLst/>
              <a:latin typeface="+mn-lt"/>
              <a:ea typeface="+mn-ea"/>
              <a:cs typeface="+mn-cs"/>
            </a:rPr>
            <a:t>では</a:t>
          </a:r>
          <a:r>
            <a:rPr kumimoji="1" lang="en-US" altLang="ja-JP" sz="1100">
              <a:solidFill>
                <a:schemeClr val="dk1"/>
              </a:solidFill>
              <a:effectLst/>
              <a:latin typeface="+mn-lt"/>
              <a:ea typeface="+mn-ea"/>
              <a:cs typeface="+mn-cs"/>
            </a:rPr>
            <a:t>13,879</a:t>
          </a:r>
          <a:r>
            <a:rPr kumimoji="1" lang="ja-JP" altLang="ja-JP" sz="1100">
              <a:solidFill>
                <a:schemeClr val="dk1"/>
              </a:solidFill>
              <a:effectLst/>
              <a:latin typeface="+mn-lt"/>
              <a:ea typeface="+mn-ea"/>
              <a:cs typeface="+mn-cs"/>
            </a:rPr>
            <a:t>千円の黒字となった</a:t>
          </a:r>
          <a:r>
            <a:rPr kumimoji="1" lang="ja-JP" altLang="en-US" sz="1100">
              <a:solidFill>
                <a:schemeClr val="dk1"/>
              </a:solidFill>
              <a:effectLst/>
              <a:latin typeface="+mn-lt"/>
              <a:ea typeface="+mn-ea"/>
              <a:cs typeface="+mn-cs"/>
            </a:rPr>
            <a:t>が、接続率が</a:t>
          </a:r>
          <a:r>
            <a:rPr kumimoji="1" lang="en-US" altLang="ja-JP" sz="1100">
              <a:solidFill>
                <a:schemeClr val="dk1"/>
              </a:solidFill>
              <a:effectLst/>
              <a:latin typeface="+mn-lt"/>
              <a:ea typeface="+mn-ea"/>
              <a:cs typeface="+mn-cs"/>
            </a:rPr>
            <a:t>69.5%</a:t>
          </a:r>
          <a:r>
            <a:rPr kumimoji="1" lang="ja-JP" altLang="en-US" sz="1100">
              <a:solidFill>
                <a:schemeClr val="dk1"/>
              </a:solidFill>
              <a:effectLst/>
              <a:latin typeface="+mn-lt"/>
              <a:ea typeface="+mn-ea"/>
              <a:cs typeface="+mn-cs"/>
            </a:rPr>
            <a:t>となっており接続率向上が必要である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・農業集落排水事業特別会計においては、実質収支</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3,357</a:t>
          </a:r>
          <a:r>
            <a:rPr kumimoji="1" lang="ja-JP" altLang="ja-JP" sz="1100">
              <a:solidFill>
                <a:schemeClr val="dk1"/>
              </a:solidFill>
              <a:effectLst/>
              <a:latin typeface="+mn-lt"/>
              <a:ea typeface="+mn-ea"/>
              <a:cs typeface="+mn-cs"/>
            </a:rPr>
            <a:t>千円の黒字となっが、接続率が</a:t>
          </a:r>
          <a:r>
            <a:rPr kumimoji="1" lang="en-US" altLang="ja-JP" sz="1100">
              <a:solidFill>
                <a:schemeClr val="dk1"/>
              </a:solidFill>
              <a:effectLst/>
              <a:latin typeface="+mn-lt"/>
              <a:ea typeface="+mn-ea"/>
              <a:cs typeface="+mn-cs"/>
            </a:rPr>
            <a:t>45.9%</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なっており接続率向上が必要である。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・介護保険事業特別会計においては、被保険者の増により歳入歳出ともに増加しており、、今後も高齢化が進みｻｰﾋﾞｽ受給者が増えることが見込まれることから</a:t>
          </a:r>
          <a:r>
            <a:rPr kumimoji="1" lang="ja-JP" altLang="ja-JP" sz="1100">
              <a:solidFill>
                <a:schemeClr val="dk1"/>
              </a:solidFill>
              <a:effectLst/>
              <a:latin typeface="+mn-lt"/>
              <a:ea typeface="+mn-ea"/>
              <a:cs typeface="+mn-cs"/>
            </a:rPr>
            <a:t>、財政状況は今後も厳しいと予想される。</a:t>
          </a:r>
          <a:endParaRPr lang="ja-JP" altLang="ja-JP" sz="1400">
            <a:effectLst/>
          </a:endParaRPr>
        </a:p>
        <a:p>
          <a:r>
            <a:rPr kumimoji="1" lang="ja-JP" altLang="ja-JP" sz="1100">
              <a:solidFill>
                <a:schemeClr val="dk1"/>
              </a:solidFill>
              <a:effectLst/>
              <a:latin typeface="+mn-lt"/>
              <a:ea typeface="+mn-ea"/>
              <a:cs typeface="+mn-cs"/>
            </a:rPr>
            <a:t>・その他会計については、後期高齢者医療保険事業勘定特別会計、宅地造成事業特別会計となって</a:t>
          </a:r>
          <a:r>
            <a:rPr kumimoji="1" lang="ja-JP" altLang="en-US" sz="1100">
              <a:solidFill>
                <a:schemeClr val="dk1"/>
              </a:solidFill>
              <a:effectLst/>
              <a:latin typeface="+mn-lt"/>
              <a:ea typeface="+mn-ea"/>
              <a:cs typeface="+mn-cs"/>
            </a:rPr>
            <a:t>おり、実質収支ではいずれも黒字となっている。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年度以降毎年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億円を超える償還が続いた時期から緊縮財政を敷き公債費のﾋﾟｰｸを乗り越えたこと、建設事業費を縮減し、借入を抑制してきたが、</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年度以降建設事業の増により起債の額が増加し、地方債現在高は若干の増となっている。</a:t>
          </a:r>
          <a:endParaRPr lang="ja-JP" altLang="ja-JP" sz="1400">
            <a:effectLst/>
          </a:endParaRPr>
        </a:p>
        <a:p>
          <a:r>
            <a:rPr kumimoji="1" lang="ja-JP" altLang="ja-JP" sz="1100">
              <a:solidFill>
                <a:schemeClr val="dk1"/>
              </a:solidFill>
              <a:effectLst/>
              <a:latin typeface="+mn-lt"/>
              <a:ea typeface="+mn-ea"/>
              <a:cs typeface="+mn-cs"/>
            </a:rPr>
            <a:t>・組合等が起こした地方債の元利償還金に対する負担金等においては一部事務組合の公債費が増額となったことに伴い、負担金も増額となった。</a:t>
          </a:r>
          <a:endParaRPr lang="ja-JP" altLang="ja-JP" sz="1400">
            <a:effectLst/>
          </a:endParaRPr>
        </a:p>
        <a:p>
          <a:r>
            <a:rPr kumimoji="1" lang="ja-JP" altLang="ja-JP" sz="1100">
              <a:solidFill>
                <a:schemeClr val="dk1"/>
              </a:solidFill>
              <a:effectLst/>
              <a:latin typeface="+mn-lt"/>
              <a:ea typeface="+mn-ea"/>
              <a:cs typeface="+mn-cs"/>
            </a:rPr>
            <a:t>・公営企業債の元利償還金に対する繰入金については、</a:t>
          </a:r>
          <a:r>
            <a:rPr kumimoji="1" lang="ja-JP" altLang="en-US" sz="1100">
              <a:solidFill>
                <a:schemeClr val="dk1"/>
              </a:solidFill>
              <a:effectLst/>
              <a:latin typeface="+mn-lt"/>
              <a:ea typeface="+mn-ea"/>
              <a:cs typeface="+mn-cs"/>
            </a:rPr>
            <a:t>増額となった。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今後、一部事務組合等も含め全体で計画的に地方債の発行を行うなどの対応が必要である。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・一般会計等に係る地方債の現在高については、前年度に引き続き若干の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・公営企業等繰入見込額については、前年より</a:t>
          </a:r>
          <a:r>
            <a:rPr kumimoji="1" lang="en-US" altLang="ja-JP" sz="1100">
              <a:solidFill>
                <a:schemeClr val="dk1"/>
              </a:solidFill>
              <a:effectLst/>
              <a:latin typeface="+mn-lt"/>
              <a:ea typeface="+mn-ea"/>
              <a:cs typeface="+mn-cs"/>
            </a:rPr>
            <a:t>366</a:t>
          </a:r>
          <a:r>
            <a:rPr kumimoji="1" lang="ja-JP" altLang="ja-JP" sz="1100">
              <a:solidFill>
                <a:schemeClr val="dk1"/>
              </a:solidFill>
              <a:effectLst/>
              <a:latin typeface="+mn-lt"/>
              <a:ea typeface="+mn-ea"/>
              <a:cs typeface="+mn-cs"/>
            </a:rPr>
            <a:t>百万円の減となっているが、病院会計、老健会計、公共下水道会計、農業集落排水事業会計によるもの。各会計の黒字・赤字によって繰入見込額が大きく変動する。繰入見込額についてはここ数年減少傾向が見られることから、今後も増加することのないよう努める。</a:t>
          </a:r>
          <a:endParaRPr lang="ja-JP" altLang="ja-JP" sz="1400">
            <a:effectLst/>
          </a:endParaRPr>
        </a:p>
        <a:p>
          <a:r>
            <a:rPr kumimoji="1" lang="ja-JP" altLang="ja-JP" sz="1100">
              <a:solidFill>
                <a:schemeClr val="dk1"/>
              </a:solidFill>
              <a:effectLst/>
              <a:latin typeface="+mn-lt"/>
              <a:ea typeface="+mn-ea"/>
              <a:cs typeface="+mn-cs"/>
            </a:rPr>
            <a:t>・組合等負担等見込額については、前年より</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百万円増となっている。今後</a:t>
          </a:r>
          <a:r>
            <a:rPr kumimoji="1" lang="ja-JP" altLang="en-US" sz="1100">
              <a:solidFill>
                <a:schemeClr val="dk1"/>
              </a:solidFill>
              <a:effectLst/>
              <a:latin typeface="+mn-lt"/>
              <a:ea typeface="+mn-ea"/>
              <a:cs typeface="+mn-cs"/>
            </a:rPr>
            <a:t>、大型事業が見込まれていることから、注視が必要である。</a:t>
          </a:r>
          <a:endParaRPr lang="ja-JP" altLang="ja-JP" sz="1400">
            <a:effectLst/>
          </a:endParaRPr>
        </a:p>
        <a:p>
          <a:r>
            <a:rPr kumimoji="1" lang="ja-JP" altLang="ja-JP" sz="1100">
              <a:solidFill>
                <a:schemeClr val="dk1"/>
              </a:solidFill>
              <a:effectLst/>
              <a:latin typeface="+mn-lt"/>
              <a:ea typeface="+mn-ea"/>
              <a:cs typeface="+mn-cs"/>
            </a:rPr>
            <a:t>・充当可能基金については、前年より</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となっている。財政調整基金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が大きく影響したものと考えられる。</a:t>
          </a:r>
          <a:endParaRPr lang="ja-JP" altLang="ja-JP" sz="1400">
            <a:effectLst/>
          </a:endParaRPr>
        </a:p>
        <a:p>
          <a:r>
            <a:rPr kumimoji="1" lang="ja-JP" altLang="ja-JP" sz="1100">
              <a:solidFill>
                <a:schemeClr val="dk1"/>
              </a:solidFill>
              <a:effectLst/>
              <a:latin typeface="+mn-lt"/>
              <a:ea typeface="+mn-ea"/>
              <a:cs typeface="+mn-cs"/>
            </a:rPr>
            <a:t>・基準財政需要額算入見込額については、前年より</a:t>
          </a:r>
          <a:r>
            <a:rPr kumimoji="1" lang="en-US" altLang="ja-JP" sz="1100">
              <a:solidFill>
                <a:schemeClr val="dk1"/>
              </a:solidFill>
              <a:effectLst/>
              <a:latin typeface="+mn-lt"/>
              <a:ea typeface="+mn-ea"/>
              <a:cs typeface="+mn-cs"/>
            </a:rPr>
            <a:t>237</a:t>
          </a:r>
          <a:r>
            <a:rPr kumimoji="1" lang="ja-JP" altLang="ja-JP" sz="1100">
              <a:solidFill>
                <a:schemeClr val="dk1"/>
              </a:solidFill>
              <a:effectLst/>
              <a:latin typeface="+mn-lt"/>
              <a:ea typeface="+mn-ea"/>
              <a:cs typeface="+mn-cs"/>
            </a:rPr>
            <a:t>百万円の減となった。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今後とも将来負担率を適正に推移させるよう、計画的に財政運営を行う必要がある。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8455627</v>
      </c>
      <c r="BO4" s="349"/>
      <c r="BP4" s="349"/>
      <c r="BQ4" s="349"/>
      <c r="BR4" s="349"/>
      <c r="BS4" s="349"/>
      <c r="BT4" s="349"/>
      <c r="BU4" s="350"/>
      <c r="BV4" s="348">
        <v>8883187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8119879</v>
      </c>
      <c r="BO5" s="386"/>
      <c r="BP5" s="386"/>
      <c r="BQ5" s="386"/>
      <c r="BR5" s="386"/>
      <c r="BS5" s="386"/>
      <c r="BT5" s="386"/>
      <c r="BU5" s="387"/>
      <c r="BV5" s="385">
        <v>7786307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96.7</v>
      </c>
      <c r="CU5" s="383"/>
      <c r="CV5" s="383"/>
      <c r="CW5" s="383"/>
      <c r="CX5" s="383"/>
      <c r="CY5" s="383"/>
      <c r="CZ5" s="383"/>
      <c r="DA5" s="384"/>
      <c r="DB5" s="382">
        <v>94.3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335748</v>
      </c>
      <c r="BO6" s="386"/>
      <c r="BP6" s="386"/>
      <c r="BQ6" s="386"/>
      <c r="BR6" s="386"/>
      <c r="BS6" s="386"/>
      <c r="BT6" s="386"/>
      <c r="BU6" s="387"/>
      <c r="BV6" s="385">
        <v>1096880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102.9</v>
      </c>
      <c r="CU6" s="423"/>
      <c r="CV6" s="423"/>
      <c r="CW6" s="423"/>
      <c r="CX6" s="423"/>
      <c r="CY6" s="423"/>
      <c r="CZ6" s="423"/>
      <c r="DA6" s="424"/>
      <c r="DB6" s="422">
        <v>100.7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189888</v>
      </c>
      <c r="BO7" s="386"/>
      <c r="BP7" s="386"/>
      <c r="BQ7" s="386"/>
      <c r="BR7" s="386"/>
      <c r="BS7" s="386"/>
      <c r="BT7" s="386"/>
      <c r="BU7" s="387"/>
      <c r="BV7" s="385">
        <v>877496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4806410</v>
      </c>
      <c r="CU7" s="386"/>
      <c r="CV7" s="386"/>
      <c r="CW7" s="386"/>
      <c r="CX7" s="386"/>
      <c r="CY7" s="386"/>
      <c r="CZ7" s="386"/>
      <c r="DA7" s="387"/>
      <c r="DB7" s="385">
        <v>4811378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145860</v>
      </c>
      <c r="BO8" s="386"/>
      <c r="BP8" s="386"/>
      <c r="BQ8" s="386"/>
      <c r="BR8" s="386"/>
      <c r="BS8" s="386"/>
      <c r="BT8" s="386"/>
      <c r="BU8" s="387"/>
      <c r="BV8" s="385">
        <v>219384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17494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-73524</v>
      </c>
      <c r="BO9" s="386"/>
      <c r="BP9" s="386"/>
      <c r="BQ9" s="386"/>
      <c r="BR9" s="386"/>
      <c r="BS9" s="386"/>
      <c r="BT9" s="386"/>
      <c r="BU9" s="387"/>
      <c r="BV9" s="385">
        <v>-97758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11.2</v>
      </c>
      <c r="CU9" s="383"/>
      <c r="CV9" s="383"/>
      <c r="CW9" s="383"/>
      <c r="CX9" s="383"/>
      <c r="CY9" s="383"/>
      <c r="CZ9" s="383"/>
      <c r="DA9" s="384"/>
      <c r="DB9" s="382">
        <v>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18410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113774</v>
      </c>
      <c r="BO10" s="386"/>
      <c r="BP10" s="386"/>
      <c r="BQ10" s="386"/>
      <c r="BR10" s="386"/>
      <c r="BS10" s="386"/>
      <c r="BT10" s="386"/>
      <c r="BU10" s="387"/>
      <c r="BV10" s="385">
        <v>171757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17168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216500</v>
      </c>
      <c r="BO12" s="386"/>
      <c r="BP12" s="386"/>
      <c r="BQ12" s="386"/>
      <c r="BR12" s="386"/>
      <c r="BS12" s="386"/>
      <c r="BT12" s="386"/>
      <c r="BU12" s="387"/>
      <c r="BV12" s="385">
        <v>74000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17120</v>
      </c>
      <c r="S13" s="467"/>
      <c r="T13" s="467"/>
      <c r="U13" s="467"/>
      <c r="V13" s="468"/>
      <c r="W13" s="401" t="s">
        <v>123</v>
      </c>
      <c r="X13" s="402"/>
      <c r="Y13" s="402"/>
      <c r="Z13" s="402"/>
      <c r="AA13" s="402"/>
      <c r="AB13" s="392"/>
      <c r="AC13" s="436">
        <v>1134</v>
      </c>
      <c r="AD13" s="437"/>
      <c r="AE13" s="437"/>
      <c r="AF13" s="437"/>
      <c r="AG13" s="476"/>
      <c r="AH13" s="436">
        <v>1371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-176250</v>
      </c>
      <c r="BO13" s="386"/>
      <c r="BP13" s="386"/>
      <c r="BQ13" s="386"/>
      <c r="BR13" s="386"/>
      <c r="BS13" s="386"/>
      <c r="BT13" s="386"/>
      <c r="BU13" s="387"/>
      <c r="BV13" s="385">
        <v>-1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9.1999999999999993</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17380</v>
      </c>
      <c r="S14" s="467"/>
      <c r="T14" s="467"/>
      <c r="U14" s="467"/>
      <c r="V14" s="468"/>
      <c r="W14" s="375"/>
      <c r="X14" s="376"/>
      <c r="Y14" s="376"/>
      <c r="Z14" s="376"/>
      <c r="AA14" s="376"/>
      <c r="AB14" s="365"/>
      <c r="AC14" s="469">
        <v>13.8</v>
      </c>
      <c r="AD14" s="470"/>
      <c r="AE14" s="470"/>
      <c r="AF14" s="470"/>
      <c r="AG14" s="471"/>
      <c r="AH14" s="469">
        <v>15.5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56.7</v>
      </c>
      <c r="CU14" s="481"/>
      <c r="CV14" s="481"/>
      <c r="CW14" s="481"/>
      <c r="CX14" s="481"/>
      <c r="CY14" s="481"/>
      <c r="CZ14" s="481"/>
      <c r="DA14" s="482"/>
      <c r="DB14" s="480">
        <v>51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17335</v>
      </c>
      <c r="S15" s="467"/>
      <c r="T15" s="467"/>
      <c r="U15" s="467"/>
      <c r="V15" s="468"/>
      <c r="W15" s="401" t="s">
        <v>130</v>
      </c>
      <c r="X15" s="402"/>
      <c r="Y15" s="402"/>
      <c r="Z15" s="402"/>
      <c r="AA15" s="402"/>
      <c r="AB15" s="392"/>
      <c r="AC15" s="436">
        <v>2620</v>
      </c>
      <c r="AD15" s="437"/>
      <c r="AE15" s="437"/>
      <c r="AF15" s="437"/>
      <c r="AG15" s="476"/>
      <c r="AH15" s="436">
        <v>2901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1459248</v>
      </c>
      <c r="BO15" s="349"/>
      <c r="BP15" s="349"/>
      <c r="BQ15" s="349"/>
      <c r="BR15" s="349"/>
      <c r="BS15" s="349"/>
      <c r="BT15" s="349"/>
      <c r="BU15" s="350"/>
      <c r="BV15" s="348">
        <v>1432555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31.9</v>
      </c>
      <c r="AD16" s="470"/>
      <c r="AE16" s="470"/>
      <c r="AF16" s="470"/>
      <c r="AG16" s="471"/>
      <c r="AH16" s="469">
        <v>32.799999999999997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4113109</v>
      </c>
      <c r="BO16" s="386"/>
      <c r="BP16" s="386"/>
      <c r="BQ16" s="386"/>
      <c r="BR16" s="386"/>
      <c r="BS16" s="386"/>
      <c r="BT16" s="386"/>
      <c r="BU16" s="387"/>
      <c r="BV16" s="385">
        <v>4099383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4463</v>
      </c>
      <c r="AD17" s="437"/>
      <c r="AE17" s="437"/>
      <c r="AF17" s="437"/>
      <c r="AG17" s="476"/>
      <c r="AH17" s="436">
        <v>4575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1861709</v>
      </c>
      <c r="BO17" s="386"/>
      <c r="BP17" s="386"/>
      <c r="BQ17" s="386"/>
      <c r="BR17" s="386"/>
      <c r="BS17" s="386"/>
      <c r="BT17" s="386"/>
      <c r="BU17" s="387"/>
      <c r="BV17" s="385">
        <v>1831530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82.16</v>
      </c>
      <c r="M18" s="498"/>
      <c r="N18" s="498"/>
      <c r="O18" s="498"/>
      <c r="P18" s="498"/>
      <c r="Q18" s="498"/>
      <c r="R18" s="499"/>
      <c r="S18" s="499"/>
      <c r="T18" s="499"/>
      <c r="U18" s="499"/>
      <c r="V18" s="500"/>
      <c r="W18" s="403"/>
      <c r="X18" s="404"/>
      <c r="Y18" s="404"/>
      <c r="Z18" s="404"/>
      <c r="AA18" s="404"/>
      <c r="AB18" s="395"/>
      <c r="AC18" s="501">
        <v>54.3</v>
      </c>
      <c r="AD18" s="502"/>
      <c r="AE18" s="502"/>
      <c r="AF18" s="502"/>
      <c r="AG18" s="503"/>
      <c r="AH18" s="501">
        <v>51.7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4617395</v>
      </c>
      <c r="BO18" s="386"/>
      <c r="BP18" s="386"/>
      <c r="BQ18" s="386"/>
      <c r="BR18" s="386"/>
      <c r="BS18" s="386"/>
      <c r="BT18" s="386"/>
      <c r="BU18" s="387"/>
      <c r="BV18" s="385">
        <v>4517893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213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5945977</v>
      </c>
      <c r="BO19" s="386"/>
      <c r="BP19" s="386"/>
      <c r="BQ19" s="386"/>
      <c r="BR19" s="386"/>
      <c r="BS19" s="386"/>
      <c r="BT19" s="386"/>
      <c r="BU19" s="387"/>
      <c r="BV19" s="385">
        <v>6681619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5496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6476516</v>
      </c>
      <c r="BO23" s="386"/>
      <c r="BP23" s="386"/>
      <c r="BQ23" s="386"/>
      <c r="BR23" s="386"/>
      <c r="BS23" s="386"/>
      <c r="BT23" s="386"/>
      <c r="BU23" s="387"/>
      <c r="BV23" s="385">
        <v>6551715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7440</v>
      </c>
      <c r="R24" s="437"/>
      <c r="S24" s="437"/>
      <c r="T24" s="437"/>
      <c r="U24" s="437"/>
      <c r="V24" s="476"/>
      <c r="W24" s="531"/>
      <c r="X24" s="519"/>
      <c r="Y24" s="520"/>
      <c r="Z24" s="435" t="s">
        <v>153</v>
      </c>
      <c r="AA24" s="415"/>
      <c r="AB24" s="415"/>
      <c r="AC24" s="415"/>
      <c r="AD24" s="415"/>
      <c r="AE24" s="415"/>
      <c r="AF24" s="415"/>
      <c r="AG24" s="416"/>
      <c r="AH24" s="436">
        <v>137</v>
      </c>
      <c r="AI24" s="437"/>
      <c r="AJ24" s="437"/>
      <c r="AK24" s="437"/>
      <c r="AL24" s="476"/>
      <c r="AM24" s="436">
        <v>385381</v>
      </c>
      <c r="AN24" s="437"/>
      <c r="AO24" s="437"/>
      <c r="AP24" s="437"/>
      <c r="AQ24" s="437"/>
      <c r="AR24" s="476"/>
      <c r="AS24" s="436">
        <v>2813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4960377</v>
      </c>
      <c r="BO24" s="386"/>
      <c r="BP24" s="386"/>
      <c r="BQ24" s="386"/>
      <c r="BR24" s="386"/>
      <c r="BS24" s="386"/>
      <c r="BT24" s="386"/>
      <c r="BU24" s="387"/>
      <c r="BV24" s="385">
        <v>4813384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6300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504747</v>
      </c>
      <c r="BO25" s="349"/>
      <c r="BP25" s="349"/>
      <c r="BQ25" s="349"/>
      <c r="BR25" s="349"/>
      <c r="BS25" s="349"/>
      <c r="BT25" s="349"/>
      <c r="BU25" s="350"/>
      <c r="BV25" s="348">
        <v>506296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5230</v>
      </c>
      <c r="R26" s="437"/>
      <c r="S26" s="437"/>
      <c r="T26" s="437"/>
      <c r="U26" s="437"/>
      <c r="V26" s="476"/>
      <c r="W26" s="531"/>
      <c r="X26" s="519"/>
      <c r="Y26" s="520"/>
      <c r="Z26" s="435" t="s">
        <v>159</v>
      </c>
      <c r="AA26" s="541"/>
      <c r="AB26" s="541"/>
      <c r="AC26" s="541"/>
      <c r="AD26" s="541"/>
      <c r="AE26" s="541"/>
      <c r="AF26" s="541"/>
      <c r="AG26" s="542"/>
      <c r="AH26" s="436">
        <v>11</v>
      </c>
      <c r="AI26" s="437"/>
      <c r="AJ26" s="437"/>
      <c r="AK26" s="437"/>
      <c r="AL26" s="476"/>
      <c r="AM26" s="436">
        <v>31240</v>
      </c>
      <c r="AN26" s="437"/>
      <c r="AO26" s="437"/>
      <c r="AP26" s="437"/>
      <c r="AQ26" s="437"/>
      <c r="AR26" s="476"/>
      <c r="AS26" s="436">
        <v>2840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3250</v>
      </c>
      <c r="R27" s="437"/>
      <c r="S27" s="437"/>
      <c r="T27" s="437"/>
      <c r="U27" s="437"/>
      <c r="V27" s="476"/>
      <c r="W27" s="531"/>
      <c r="X27" s="519"/>
      <c r="Y27" s="520"/>
      <c r="Z27" s="435" t="s">
        <v>162</v>
      </c>
      <c r="AA27" s="415"/>
      <c r="AB27" s="415"/>
      <c r="AC27" s="415"/>
      <c r="AD27" s="415"/>
      <c r="AE27" s="415"/>
      <c r="AF27" s="415"/>
      <c r="AG27" s="416"/>
      <c r="AH27" s="436">
        <v>22</v>
      </c>
      <c r="AI27" s="437"/>
      <c r="AJ27" s="437"/>
      <c r="AK27" s="437"/>
      <c r="AL27" s="476"/>
      <c r="AM27" s="436">
        <v>60131</v>
      </c>
      <c r="AN27" s="437"/>
      <c r="AO27" s="437"/>
      <c r="AP27" s="437"/>
      <c r="AQ27" s="437"/>
      <c r="AR27" s="476"/>
      <c r="AS27" s="436">
        <v>2733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159442</v>
      </c>
      <c r="BO27" s="555"/>
      <c r="BP27" s="555"/>
      <c r="BQ27" s="555"/>
      <c r="BR27" s="555"/>
      <c r="BS27" s="555"/>
      <c r="BT27" s="555"/>
      <c r="BU27" s="556"/>
      <c r="BV27" s="554">
        <v>159345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2540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1130348</v>
      </c>
      <c r="BO28" s="349"/>
      <c r="BP28" s="349"/>
      <c r="BQ28" s="349"/>
      <c r="BR28" s="349"/>
      <c r="BS28" s="349"/>
      <c r="BT28" s="349"/>
      <c r="BU28" s="350"/>
      <c r="BV28" s="348">
        <v>1233074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13</v>
      </c>
      <c r="M29" s="437"/>
      <c r="N29" s="437"/>
      <c r="O29" s="437"/>
      <c r="P29" s="476"/>
      <c r="Q29" s="436">
        <v>2370</v>
      </c>
      <c r="R29" s="437"/>
      <c r="S29" s="437"/>
      <c r="T29" s="437"/>
      <c r="U29" s="437"/>
      <c r="V29" s="476"/>
      <c r="W29" s="532"/>
      <c r="X29" s="533"/>
      <c r="Y29" s="534"/>
      <c r="Z29" s="435" t="s">
        <v>169</v>
      </c>
      <c r="AA29" s="415"/>
      <c r="AB29" s="415"/>
      <c r="AC29" s="415"/>
      <c r="AD29" s="415"/>
      <c r="AE29" s="415"/>
      <c r="AF29" s="415"/>
      <c r="AG29" s="416"/>
      <c r="AH29" s="436">
        <v>159</v>
      </c>
      <c r="AI29" s="437"/>
      <c r="AJ29" s="437"/>
      <c r="AK29" s="437"/>
      <c r="AL29" s="476"/>
      <c r="AM29" s="436">
        <v>445512</v>
      </c>
      <c r="AN29" s="437"/>
      <c r="AO29" s="437"/>
      <c r="AP29" s="437"/>
      <c r="AQ29" s="437"/>
      <c r="AR29" s="476"/>
      <c r="AS29" s="436">
        <v>2802</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305418</v>
      </c>
      <c r="BO29" s="386"/>
      <c r="BP29" s="386"/>
      <c r="BQ29" s="386"/>
      <c r="BR29" s="386"/>
      <c r="BS29" s="386"/>
      <c r="BT29" s="386"/>
      <c r="BU29" s="387"/>
      <c r="BV29" s="385">
        <v>300810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91.9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271352</v>
      </c>
      <c r="BO30" s="555"/>
      <c r="BP30" s="555"/>
      <c r="BQ30" s="555"/>
      <c r="BR30" s="555"/>
      <c r="BS30" s="555"/>
      <c r="BT30" s="555"/>
      <c r="BU30" s="556"/>
      <c r="BV30" s="554">
        <v>345053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国民健康保険事業勘定特別会計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国民健康保険病院事業会計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IF('各会計、関係団体の財政状況及び健全化判断比率'!B35="","",'各会計、関係団体の財政状況及び健全化判断比率'!B35)</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宮城県市町村職員退職手当組合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介護保険事業勘定特別会計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老人保健施設事業会計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IF('各会計、関係団体の財政状況及び健全化判断比率'!B36="","",'各会計、関係団体の財政状況及び健全化判断比率'!B36)</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宮城県市町村非常勤消防団員補償報償組合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後期高齢者医療保険事業勘定特別会計</v>
      </c>
      <c r="X36" s="567"/>
      <c r="Y36" s="567"/>
      <c r="Z36" s="567"/>
      <c r="AA36" s="567"/>
      <c r="AB36" s="567"/>
      <c r="AC36" s="567"/>
      <c r="AD36" s="567"/>
      <c r="AE36" s="567"/>
      <c r="AF36" s="567"/>
      <c r="AG36" s="567"/>
      <c r="AH36" s="567"/>
      <c r="AI36" s="567"/>
      <c r="AJ36" s="567"/>
      <c r="AK36" s="567"/>
      <c r="AL36" s="165"/>
      <c r="AM36" s="566">
        <f t="shared" si="0"/>
        <v>7</v>
      </c>
      <c r="AN36" s="566"/>
      <c r="AO36" s="567" t="str">
        <f>IF('各会計、関係団体の財政状況及び健全化判断比率'!B33="","",'各会計、関係団体の財政状況及び健全化判断比率'!B33)</f>
        <v>訪問看護ステーション事業会計</v>
      </c>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IF('各会計、関係団体の財政状況及び健全化判断比率'!B37="","",'各会計、関係団体の財政状況及び健全化判断比率'!B37)</f>
        <v>宅地造成事業特別会計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大崎地域広域行政事務組合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f t="shared" si="0"/>
        <v>8</v>
      </c>
      <c r="AN37" s="566"/>
      <c r="AO37" s="567" t="str">
        <f>IF('各会計、関係団体の財政状況及び健全化判断比率'!B34="","",'各会計、関係団体の財政状況及び健全化判断比率'!B34)</f>
        <v>水道事業会計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宮城県市町村自治振興センター</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宮城県後期高齢者医療広域連合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6499</v>
      </c>
      <c r="J41" s="83">
        <v>6327</v>
      </c>
      <c r="K41" s="83">
        <v>6540</v>
      </c>
      <c r="L41" s="83">
        <v>6552</v>
      </c>
      <c r="M41" s="84">
        <v>6477</v>
      </c>
    </row>
    <row r="42" spans="2:13" ht="27.75" customHeight="1">
      <c r="B42" s="1171"/>
      <c r="C42" s="1172"/>
      <c r="D42" s="85"/>
      <c r="E42" s="1177" t="s">
        <v>26</v>
      </c>
      <c r="F42" s="1177"/>
      <c r="G42" s="1177"/>
      <c r="H42" s="1178"/>
      <c r="I42" s="86">
        <v>16</v>
      </c>
      <c r="J42" s="87">
        <v>13</v>
      </c>
      <c r="K42" s="87">
        <v>10</v>
      </c>
      <c r="L42" s="87">
        <v>6</v>
      </c>
      <c r="M42" s="88">
        <v>3</v>
      </c>
    </row>
    <row r="43" spans="2:13" ht="27.75" customHeight="1">
      <c r="B43" s="1171"/>
      <c r="C43" s="1172"/>
      <c r="D43" s="85"/>
      <c r="E43" s="1177" t="s">
        <v>27</v>
      </c>
      <c r="F43" s="1177"/>
      <c r="G43" s="1177"/>
      <c r="H43" s="1178"/>
      <c r="I43" s="86">
        <v>6462</v>
      </c>
      <c r="J43" s="87">
        <v>5705</v>
      </c>
      <c r="K43" s="87">
        <v>5448</v>
      </c>
      <c r="L43" s="87">
        <v>5082</v>
      </c>
      <c r="M43" s="88">
        <v>5036</v>
      </c>
    </row>
    <row r="44" spans="2:13" ht="27.75" customHeight="1">
      <c r="B44" s="1171"/>
      <c r="C44" s="1172"/>
      <c r="D44" s="85"/>
      <c r="E44" s="1177" t="s">
        <v>28</v>
      </c>
      <c r="F44" s="1177"/>
      <c r="G44" s="1177"/>
      <c r="H44" s="1178"/>
      <c r="I44" s="86">
        <v>552</v>
      </c>
      <c r="J44" s="87">
        <v>543</v>
      </c>
      <c r="K44" s="87">
        <v>558</v>
      </c>
      <c r="L44" s="87">
        <v>774</v>
      </c>
      <c r="M44" s="88">
        <v>975</v>
      </c>
    </row>
    <row r="45" spans="2:13" ht="27.75" customHeight="1">
      <c r="B45" s="1171"/>
      <c r="C45" s="1172"/>
      <c r="D45" s="85"/>
      <c r="E45" s="1177" t="s">
        <v>29</v>
      </c>
      <c r="F45" s="1177"/>
      <c r="G45" s="1177"/>
      <c r="H45" s="1178"/>
      <c r="I45" s="86">
        <v>740</v>
      </c>
      <c r="J45" s="87">
        <v>699</v>
      </c>
      <c r="K45" s="87">
        <v>604</v>
      </c>
      <c r="L45" s="87">
        <v>522</v>
      </c>
      <c r="M45" s="88">
        <v>375</v>
      </c>
    </row>
    <row r="46" spans="2:13" ht="27.75" customHeight="1">
      <c r="B46" s="1171"/>
      <c r="C46" s="1172"/>
      <c r="D46" s="85"/>
      <c r="E46" s="1177" t="s">
        <v>30</v>
      </c>
      <c r="F46" s="1177"/>
      <c r="G46" s="1177"/>
      <c r="H46" s="1178"/>
      <c r="I46" s="86" t="s">
        <v>479</v>
      </c>
      <c r="J46" s="87">
        <v>0</v>
      </c>
      <c r="K46" s="87" t="s">
        <v>479</v>
      </c>
      <c r="L46" s="87" t="s">
        <v>479</v>
      </c>
      <c r="M46" s="88" t="s">
        <v>479</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1384</v>
      </c>
      <c r="J49" s="87">
        <v>1898</v>
      </c>
      <c r="K49" s="87">
        <v>1950</v>
      </c>
      <c r="L49" s="87">
        <v>2097</v>
      </c>
      <c r="M49" s="88">
        <v>1972</v>
      </c>
    </row>
    <row r="50" spans="2:13" ht="27.75" customHeight="1">
      <c r="B50" s="1171"/>
      <c r="C50" s="1172"/>
      <c r="D50" s="85"/>
      <c r="E50" s="1177" t="s">
        <v>35</v>
      </c>
      <c r="F50" s="1177"/>
      <c r="G50" s="1177"/>
      <c r="H50" s="1178"/>
      <c r="I50" s="86">
        <v>249</v>
      </c>
      <c r="J50" s="87">
        <v>281</v>
      </c>
      <c r="K50" s="87">
        <v>338</v>
      </c>
      <c r="L50" s="87">
        <v>358</v>
      </c>
      <c r="M50" s="88">
        <v>442</v>
      </c>
    </row>
    <row r="51" spans="2:13" ht="27.75" customHeight="1">
      <c r="B51" s="1173"/>
      <c r="C51" s="1174"/>
      <c r="D51" s="85"/>
      <c r="E51" s="1177" t="s">
        <v>36</v>
      </c>
      <c r="F51" s="1177"/>
      <c r="G51" s="1177"/>
      <c r="H51" s="1178"/>
      <c r="I51" s="86">
        <v>8885</v>
      </c>
      <c r="J51" s="87">
        <v>8702</v>
      </c>
      <c r="K51" s="87">
        <v>8585</v>
      </c>
      <c r="L51" s="87">
        <v>8419</v>
      </c>
      <c r="M51" s="88">
        <v>8182</v>
      </c>
    </row>
    <row r="52" spans="2:13" ht="27.75" customHeight="1" thickBot="1">
      <c r="B52" s="1181" t="s">
        <v>37</v>
      </c>
      <c r="C52" s="1182"/>
      <c r="D52" s="90"/>
      <c r="E52" s="1183" t="s">
        <v>38</v>
      </c>
      <c r="F52" s="1183"/>
      <c r="G52" s="1183"/>
      <c r="H52" s="1184"/>
      <c r="I52" s="91">
        <v>3751</v>
      </c>
      <c r="J52" s="92">
        <v>2407</v>
      </c>
      <c r="K52" s="92">
        <v>2287</v>
      </c>
      <c r="L52" s="92">
        <v>2061</v>
      </c>
      <c r="M52" s="93">
        <v>2270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39223</v>
      </c>
      <c r="E3" s="116"/>
      <c r="F3" s="117">
        <v>71812</v>
      </c>
      <c r="G3" s="118"/>
      <c r="H3" s="119"/>
    </row>
    <row r="4" spans="1:8">
      <c r="A4" s="120"/>
      <c r="B4" s="121"/>
      <c r="C4" s="122"/>
      <c r="D4" s="123">
        <v>29329</v>
      </c>
      <c r="E4" s="124"/>
      <c r="F4" s="125">
        <v>35025</v>
      </c>
      <c r="G4" s="126"/>
      <c r="H4" s="127"/>
    </row>
    <row r="5" spans="1:8">
      <c r="A5" s="108" t="s">
        <v>511</v>
      </c>
      <c r="B5" s="113"/>
      <c r="C5" s="114"/>
      <c r="D5" s="115">
        <v>7473</v>
      </c>
      <c r="E5" s="116"/>
      <c r="F5" s="117">
        <v>59829</v>
      </c>
      <c r="G5" s="118"/>
      <c r="H5" s="119"/>
    </row>
    <row r="6" spans="1:8">
      <c r="A6" s="120"/>
      <c r="B6" s="121"/>
      <c r="C6" s="122"/>
      <c r="D6" s="123">
        <v>3621</v>
      </c>
      <c r="E6" s="124"/>
      <c r="F6" s="125">
        <v>33669</v>
      </c>
      <c r="G6" s="126"/>
      <c r="H6" s="127"/>
    </row>
    <row r="7" spans="1:8">
      <c r="A7" s="108" t="s">
        <v>512</v>
      </c>
      <c r="B7" s="113"/>
      <c r="C7" s="114"/>
      <c r="D7" s="115">
        <v>61091</v>
      </c>
      <c r="E7" s="116"/>
      <c r="F7" s="117">
        <v>70582</v>
      </c>
      <c r="G7" s="118"/>
      <c r="H7" s="119"/>
    </row>
    <row r="8" spans="1:8">
      <c r="A8" s="120"/>
      <c r="B8" s="121"/>
      <c r="C8" s="122"/>
      <c r="D8" s="123">
        <v>26601</v>
      </c>
      <c r="E8" s="124"/>
      <c r="F8" s="125">
        <v>36117</v>
      </c>
      <c r="G8" s="126"/>
      <c r="H8" s="127"/>
    </row>
    <row r="9" spans="1:8">
      <c r="A9" s="108" t="s">
        <v>513</v>
      </c>
      <c r="B9" s="113"/>
      <c r="C9" s="114"/>
      <c r="D9" s="115">
        <v>51190</v>
      </c>
      <c r="E9" s="116"/>
      <c r="F9" s="117">
        <v>81990</v>
      </c>
      <c r="G9" s="118"/>
      <c r="H9" s="119"/>
    </row>
    <row r="10" spans="1:8">
      <c r="A10" s="120"/>
      <c r="B10" s="121"/>
      <c r="C10" s="122"/>
      <c r="D10" s="123">
        <v>13075</v>
      </c>
      <c r="E10" s="124"/>
      <c r="F10" s="125">
        <v>34482</v>
      </c>
      <c r="G10" s="126"/>
      <c r="H10" s="127"/>
    </row>
    <row r="11" spans="1:8">
      <c r="A11" s="108" t="s">
        <v>514</v>
      </c>
      <c r="B11" s="113"/>
      <c r="C11" s="114"/>
      <c r="D11" s="115">
        <v>85799</v>
      </c>
      <c r="E11" s="116"/>
      <c r="F11" s="117">
        <v>87551</v>
      </c>
      <c r="G11" s="118"/>
      <c r="H11" s="119"/>
    </row>
    <row r="12" spans="1:8">
      <c r="A12" s="120"/>
      <c r="B12" s="121"/>
      <c r="C12" s="128"/>
      <c r="D12" s="123">
        <v>19421</v>
      </c>
      <c r="E12" s="124"/>
      <c r="F12" s="125">
        <v>43994</v>
      </c>
      <c r="G12" s="126"/>
      <c r="H12" s="127"/>
    </row>
    <row r="13" spans="1:8">
      <c r="A13" s="108"/>
      <c r="B13" s="113"/>
      <c r="C13" s="129"/>
      <c r="D13" s="130">
        <v>48955</v>
      </c>
      <c r="E13" s="131"/>
      <c r="F13" s="132">
        <v>74353</v>
      </c>
      <c r="G13" s="133"/>
      <c r="H13" s="119"/>
    </row>
    <row r="14" spans="1:8">
      <c r="A14" s="120"/>
      <c r="B14" s="121"/>
      <c r="C14" s="122"/>
      <c r="D14" s="123">
        <v>18409</v>
      </c>
      <c r="E14" s="124"/>
      <c r="F14" s="125">
        <v>36657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3.2</v>
      </c>
      <c r="C19" s="134">
        <f>ROUND(VALUE(SUBSTITUTE(実質収支比率等に係る経年分析!G$48,"▲","-")),2)</f>
        <v>3.9</v>
      </c>
      <c r="D19" s="134">
        <f>ROUND(VALUE(SUBSTITUTE(実質収支比率等に係る経年分析!H$48,"▲","-")),2)</f>
        <v>6.77</v>
      </c>
      <c r="E19" s="134">
        <f>ROUND(VALUE(SUBSTITUTE(実質収支比率等に係る経年分析!I$48,"▲","-")),2)</f>
        <v>4.5599999999999996</v>
      </c>
      <c r="F19" s="134">
        <f>ROUND(VALUE(SUBSTITUTE(実質収支比率等に係る経年分析!J$48,"▲","-")),2)</f>
        <v>3.03</v>
      </c>
    </row>
    <row r="20" spans="1:11">
      <c r="A20" s="134" t="s">
        <v>43</v>
      </c>
      <c r="B20" s="134">
        <f>ROUND(VALUE(SUBSTITUTE(実質収支比率等に係る経年分析!F$47,"▲","-")),2)</f>
        <v>14.84</v>
      </c>
      <c r="C20" s="134">
        <f>ROUND(VALUE(SUBSTITUTE(実質収支比率等に係る経年分析!G$47,"▲","-")),2)</f>
        <v>23.33</v>
      </c>
      <c r="D20" s="134">
        <f>ROUND(VALUE(SUBSTITUTE(実質収支比率等に係る経年分析!H$47,"▲","-")),2)</f>
        <v>24.23</v>
      </c>
      <c r="E20" s="134">
        <f>ROUND(VALUE(SUBSTITUTE(実質収支比率等に係る経年分析!I$47,"▲","-")),2)</f>
        <v>25.63</v>
      </c>
      <c r="F20" s="134">
        <f>ROUND(VALUE(SUBSTITUTE(実質収支比率等に係る経年分析!J$47,"▲","-")),2)</f>
        <v>23.52</v>
      </c>
    </row>
    <row r="21" spans="1:11">
      <c r="A21" s="134" t="s">
        <v>44</v>
      </c>
      <c r="B21" s="134">
        <f>IF(ISNUMBER(VALUE(SUBSTITUTE(実質収支比率等に係る経年分析!F$49,"▲","-"))),ROUND(VALUE(SUBSTITUTE(実質収支比率等に係る経年分析!F$49,"▲","-")),2),NA())</f>
        <v>3.32</v>
      </c>
      <c r="C21" s="134">
        <f>IF(ISNUMBER(VALUE(SUBSTITUTE(実質収支比率等に係る経年分析!G$49,"▲","-"))),ROUND(VALUE(SUBSTITUTE(実質収支比率等に係る経年分析!G$49,"▲","-")),2),NA())</f>
        <v>8.83</v>
      </c>
      <c r="D21" s="134">
        <f>IF(ISNUMBER(VALUE(SUBSTITUTE(実質収支比率等に係る経年分析!H$49,"▲","-"))),ROUND(VALUE(SUBSTITUTE(実質収支比率等に係る経年分析!H$49,"▲","-")),2),NA())</f>
        <v>3.35</v>
      </c>
      <c r="E21" s="134">
        <f>IF(ISNUMBER(VALUE(SUBSTITUTE(実質収支比率等に係る経年分析!I$49,"▲","-"))),ROUND(VALUE(SUBSTITUTE(実質収支比率等に係る経年分析!I$49,"▲","-")),2),NA())</f>
        <v>0</v>
      </c>
      <c r="F21" s="134">
        <f>IF(ISNUMBER(VALUE(SUBSTITUTE(実質収支比率等に係る経年分析!J$49,"▲","-"))),ROUND(VALUE(SUBSTITUTE(実質収支比率等に係る経年分析!J$49,"▲","-")),2),NA())</f>
        <v>-3.67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0.88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0.71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0.28000000000000003</v>
      </c>
    </row>
    <row r="30" spans="1:11">
      <c r="A30" s="135" t="str">
        <f>IF(連結実質赤字比率に係る赤字・黒字の構成分析!C$40="",NA(),連結実質赤字比率に係る赤字・黒字の構成分析!C$40)</f>
        <v>介護保険事業勘定特別会計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0.28999999999999998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0.78</v>
      </c>
    </row>
    <row r="31" spans="1:11">
      <c r="A31" s="135" t="str">
        <f>IF(連結実質赤字比率に係る赤字・黒字の構成分析!C$39="",NA(),連結実質赤字比率に係る赤字・黒字の構成分析!C$39)</f>
        <v>訪問看護ステーション事業会計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1.61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1.58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1.79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2.04</v>
      </c>
    </row>
    <row r="32" spans="1:11">
      <c r="A32" s="135" t="str">
        <f>IF(連結実質赤字比率に係る赤字・黒字の構成分析!C$38="",NA(),連結実質赤字比率に係る赤字・黒字の構成分析!C$38)</f>
        <v>国民健康保険事業勘定特別会計</v>
      </c>
      <c r="B32" s="135">
        <f>IF(ROUND(VALUE(SUBSTITUTE(連結実質赤字比率に係る赤字・黒字の構成分析!F$38,"▲", "-")), 2) &lt; 0, ABS(ROUND(VALUE(SUBSTITUTE(連結実質赤字比率に係る赤字・黒字の構成分析!F$38,"▲", "-")), 2)), NA())</f>
        <v>0.02</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2.69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2.11</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4.55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3.03</v>
      </c>
    </row>
    <row r="34" spans="1:16">
      <c r="A34" s="135" t="str">
        <f>IF(連結実質赤字比率に係る赤字・黒字の構成分析!C$36="",NA(),連結実質赤字比率に係る赤字・黒字の構成分析!C$36)</f>
        <v>老人保健施設事業会計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3.27</v>
      </c>
    </row>
    <row r="35" spans="1:16">
      <c r="A35" s="135" t="str">
        <f>IF(連結実質赤字比率に係る赤字・黒字の構成分析!C$35="",NA(),連結実質赤字比率に係る赤字・黒字の構成分析!C$35)</f>
        <v>国民健康保険病院事業会計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10.47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8.0500000000000007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749</v>
      </c>
      <c r="E42" s="136"/>
      <c r="F42" s="136"/>
      <c r="G42" s="136">
        <f>'実質公債費比率（分子）の構造'!L$52</f>
        <v>724</v>
      </c>
      <c r="H42" s="136"/>
      <c r="I42" s="136"/>
      <c r="J42" s="136">
        <f>'実質公債費比率（分子）の構造'!M$52</f>
        <v>738</v>
      </c>
      <c r="K42" s="136"/>
      <c r="L42" s="136"/>
      <c r="M42" s="136">
        <f>'実質公債費比率（分子）の構造'!N$52</f>
        <v>792</v>
      </c>
      <c r="N42" s="136"/>
      <c r="O42" s="136"/>
      <c r="P42" s="136">
        <f>'実質公債費比率（分子）の構造'!O$52</f>
        <v>833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c r="A45" s="136" t="s">
        <v>54</v>
      </c>
      <c r="B45" s="136">
        <f>'実質公債費比率（分子）の構造'!K$49</f>
        <v>147</v>
      </c>
      <c r="C45" s="136"/>
      <c r="D45" s="136"/>
      <c r="E45" s="136">
        <f>'実質公債費比率（分子）の構造'!L$49</f>
        <v>116</v>
      </c>
      <c r="F45" s="136"/>
      <c r="G45" s="136"/>
      <c r="H45" s="136">
        <f>'実質公債費比率（分子）の構造'!M$49</f>
        <v>99</v>
      </c>
      <c r="I45" s="136"/>
      <c r="J45" s="136"/>
      <c r="K45" s="136">
        <f>'実質公債費比率（分子）の構造'!N$49</f>
        <v>126</v>
      </c>
      <c r="L45" s="136"/>
      <c r="M45" s="136"/>
      <c r="N45" s="136">
        <f>'実質公債費比率（分子）の構造'!O$49</f>
        <v>144</v>
      </c>
      <c r="O45" s="136"/>
      <c r="P45" s="136"/>
    </row>
    <row r="46" spans="1:16">
      <c r="A46" s="136" t="s">
        <v>55</v>
      </c>
      <c r="B46" s="136">
        <f>'実質公債費比率（分子）の構造'!K$48</f>
        <v>425</v>
      </c>
      <c r="C46" s="136"/>
      <c r="D46" s="136"/>
      <c r="E46" s="136">
        <f>'実質公債費比率（分子）の構造'!L$48</f>
        <v>351</v>
      </c>
      <c r="F46" s="136"/>
      <c r="G46" s="136"/>
      <c r="H46" s="136">
        <f>'実質公債費比率（分子）の構造'!M$48</f>
        <v>358</v>
      </c>
      <c r="I46" s="136"/>
      <c r="J46" s="136"/>
      <c r="K46" s="136">
        <f>'実質公債費比率（分子）の構造'!N$48</f>
        <v>342</v>
      </c>
      <c r="L46" s="136"/>
      <c r="M46" s="136"/>
      <c r="N46" s="136">
        <f>'実質公債費比率（分子）の構造'!O$48</f>
        <v>370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676</v>
      </c>
      <c r="C49" s="136"/>
      <c r="D49" s="136"/>
      <c r="E49" s="136">
        <f>'実質公債費比率（分子）の構造'!L$45</f>
        <v>679</v>
      </c>
      <c r="F49" s="136"/>
      <c r="G49" s="136"/>
      <c r="H49" s="136">
        <f>'実質公債費比率（分子）の構造'!M$45</f>
        <v>647</v>
      </c>
      <c r="I49" s="136"/>
      <c r="J49" s="136"/>
      <c r="K49" s="136">
        <f>'実質公債費比率（分子）の構造'!N$45</f>
        <v>682</v>
      </c>
      <c r="L49" s="136"/>
      <c r="M49" s="136"/>
      <c r="N49" s="136">
        <f>'実質公債費比率（分子）の構造'!O$45</f>
        <v>691</v>
      </c>
      <c r="O49" s="136"/>
      <c r="P49" s="136"/>
    </row>
    <row r="50" spans="1:16">
      <c r="A50" s="136" t="s">
        <v>59</v>
      </c>
      <c r="B50" s="136" t="e">
        <f>NA()</f>
        <v>#N/A</v>
      </c>
      <c r="C50" s="136">
        <f>IF(ISNUMBER('実質公債費比率（分子）の構造'!K$53),'実質公債費比率（分子）の構造'!K$53,NA())</f>
        <v>503</v>
      </c>
      <c r="D50" s="136" t="e">
        <f>NA()</f>
        <v>#N/A</v>
      </c>
      <c r="E50" s="136" t="e">
        <f>NA()</f>
        <v>#N/A</v>
      </c>
      <c r="F50" s="136">
        <f>IF(ISNUMBER('実質公債費比率（分子）の構造'!L$53),'実質公債費比率（分子）の構造'!L$53,NA())</f>
        <v>425</v>
      </c>
      <c r="G50" s="136" t="e">
        <f>NA()</f>
        <v>#N/A</v>
      </c>
      <c r="H50" s="136" t="e">
        <f>NA()</f>
        <v>#N/A</v>
      </c>
      <c r="I50" s="136">
        <f>IF(ISNUMBER('実質公債費比率（分子）の構造'!M$53),'実質公債費比率（分子）の構造'!M$53,NA())</f>
        <v>369</v>
      </c>
      <c r="J50" s="136" t="e">
        <f>NA()</f>
        <v>#N/A</v>
      </c>
      <c r="K50" s="136" t="e">
        <f>NA()</f>
        <v>#N/A</v>
      </c>
      <c r="L50" s="136">
        <f>IF(ISNUMBER('実質公債費比率（分子）の構造'!N$53),'実質公債費比率（分子）の構造'!N$53,NA())</f>
        <v>361</v>
      </c>
      <c r="M50" s="136" t="e">
        <f>NA()</f>
        <v>#N/A</v>
      </c>
      <c r="N50" s="136" t="e">
        <f>NA()</f>
        <v>#N/A</v>
      </c>
      <c r="O50" s="136">
        <f>IF(ISNUMBER('実質公債費比率（分子）の構造'!O$53),'実質公債費比率（分子）の構造'!O$53,NA())</f>
        <v>375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8885</v>
      </c>
      <c r="E56" s="135"/>
      <c r="F56" s="135"/>
      <c r="G56" s="135">
        <f>'将来負担比率（分子）の構造'!J$51</f>
        <v>8702</v>
      </c>
      <c r="H56" s="135"/>
      <c r="I56" s="135"/>
      <c r="J56" s="135">
        <f>'将来負担比率（分子）の構造'!K$51</f>
        <v>8585</v>
      </c>
      <c r="K56" s="135"/>
      <c r="L56" s="135"/>
      <c r="M56" s="135">
        <f>'将来負担比率（分子）の構造'!L$51</f>
        <v>8419</v>
      </c>
      <c r="N56" s="135"/>
      <c r="O56" s="135"/>
      <c r="P56" s="135">
        <f>'将来負担比率（分子）の構造'!M$51</f>
        <v>8182</v>
      </c>
    </row>
    <row r="57" spans="1:16">
      <c r="A57" s="135" t="s">
        <v>35</v>
      </c>
      <c r="B57" s="135"/>
      <c r="C57" s="135"/>
      <c r="D57" s="135">
        <f>'将来負担比率（分子）の構造'!I$50</f>
        <v>249</v>
      </c>
      <c r="E57" s="135"/>
      <c r="F57" s="135"/>
      <c r="G57" s="135">
        <f>'将来負担比率（分子）の構造'!J$50</f>
        <v>281</v>
      </c>
      <c r="H57" s="135"/>
      <c r="I57" s="135"/>
      <c r="J57" s="135">
        <f>'将来負担比率（分子）の構造'!K$50</f>
        <v>338</v>
      </c>
      <c r="K57" s="135"/>
      <c r="L57" s="135"/>
      <c r="M57" s="135">
        <f>'将来負担比率（分子）の構造'!L$50</f>
        <v>358</v>
      </c>
      <c r="N57" s="135"/>
      <c r="O57" s="135"/>
      <c r="P57" s="135">
        <f>'将来負担比率（分子）の構造'!M$50</f>
        <v>442</v>
      </c>
    </row>
    <row r="58" spans="1:16">
      <c r="A58" s="135" t="s">
        <v>34</v>
      </c>
      <c r="B58" s="135"/>
      <c r="C58" s="135"/>
      <c r="D58" s="135">
        <f>'将来負担比率（分子）の構造'!I$49</f>
        <v>1384</v>
      </c>
      <c r="E58" s="135"/>
      <c r="F58" s="135"/>
      <c r="G58" s="135">
        <f>'将来負担比率（分子）の構造'!J$49</f>
        <v>1898</v>
      </c>
      <c r="H58" s="135"/>
      <c r="I58" s="135"/>
      <c r="J58" s="135">
        <f>'将来負担比率（分子）の構造'!K$49</f>
        <v>1950</v>
      </c>
      <c r="K58" s="135"/>
      <c r="L58" s="135"/>
      <c r="M58" s="135">
        <f>'将来負担比率（分子）の構造'!L$49</f>
        <v>2097</v>
      </c>
      <c r="N58" s="135"/>
      <c r="O58" s="135"/>
      <c r="P58" s="135">
        <f>'将来負担比率（分子）の構造'!M$49</f>
        <v>1972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740</v>
      </c>
      <c r="C62" s="135"/>
      <c r="D62" s="135"/>
      <c r="E62" s="135">
        <f>'将来負担比率（分子）の構造'!J$45</f>
        <v>699</v>
      </c>
      <c r="F62" s="135"/>
      <c r="G62" s="135"/>
      <c r="H62" s="135">
        <f>'将来負担比率（分子）の構造'!K$45</f>
        <v>604</v>
      </c>
      <c r="I62" s="135"/>
      <c r="J62" s="135"/>
      <c r="K62" s="135">
        <f>'将来負担比率（分子）の構造'!L$45</f>
        <v>522</v>
      </c>
      <c r="L62" s="135"/>
      <c r="M62" s="135"/>
      <c r="N62" s="135">
        <f>'将来負担比率（分子）の構造'!M$45</f>
        <v>375</v>
      </c>
      <c r="O62" s="135"/>
      <c r="P62" s="135"/>
    </row>
    <row r="63" spans="1:16">
      <c r="A63" s="135" t="s">
        <v>28</v>
      </c>
      <c r="B63" s="135">
        <f>'将来負担比率（分子）の構造'!I$44</f>
        <v>552</v>
      </c>
      <c r="C63" s="135"/>
      <c r="D63" s="135"/>
      <c r="E63" s="135">
        <f>'将来負担比率（分子）の構造'!J$44</f>
        <v>543</v>
      </c>
      <c r="F63" s="135"/>
      <c r="G63" s="135"/>
      <c r="H63" s="135">
        <f>'将来負担比率（分子）の構造'!K$44</f>
        <v>558</v>
      </c>
      <c r="I63" s="135"/>
      <c r="J63" s="135"/>
      <c r="K63" s="135">
        <f>'将来負担比率（分子）の構造'!L$44</f>
        <v>774</v>
      </c>
      <c r="L63" s="135"/>
      <c r="M63" s="135"/>
      <c r="N63" s="135">
        <f>'将来負担比率（分子）の構造'!M$44</f>
        <v>975</v>
      </c>
      <c r="O63" s="135"/>
      <c r="P63" s="135"/>
    </row>
    <row r="64" spans="1:16">
      <c r="A64" s="135" t="s">
        <v>27</v>
      </c>
      <c r="B64" s="135">
        <f>'将来負担比率（分子）の構造'!I$43</f>
        <v>6462</v>
      </c>
      <c r="C64" s="135"/>
      <c r="D64" s="135"/>
      <c r="E64" s="135">
        <f>'将来負担比率（分子）の構造'!J$43</f>
        <v>5705</v>
      </c>
      <c r="F64" s="135"/>
      <c r="G64" s="135"/>
      <c r="H64" s="135">
        <f>'将来負担比率（分子）の構造'!K$43</f>
        <v>5448</v>
      </c>
      <c r="I64" s="135"/>
      <c r="J64" s="135"/>
      <c r="K64" s="135">
        <f>'将来負担比率（分子）の構造'!L$43</f>
        <v>5082</v>
      </c>
      <c r="L64" s="135"/>
      <c r="M64" s="135"/>
      <c r="N64" s="135">
        <f>'将来負担比率（分子）の構造'!M$43</f>
        <v>5036</v>
      </c>
      <c r="O64" s="135"/>
      <c r="P64" s="135"/>
    </row>
    <row r="65" spans="1:16">
      <c r="A65" s="135" t="s">
        <v>26</v>
      </c>
      <c r="B65" s="135">
        <f>'将来負担比率（分子）の構造'!I$42</f>
        <v>16</v>
      </c>
      <c r="C65" s="135"/>
      <c r="D65" s="135"/>
      <c r="E65" s="135">
        <f>'将来負担比率（分子）の構造'!J$42</f>
        <v>13</v>
      </c>
      <c r="F65" s="135"/>
      <c r="G65" s="135"/>
      <c r="H65" s="135">
        <f>'将来負担比率（分子）の構造'!K$42</f>
        <v>10</v>
      </c>
      <c r="I65" s="135"/>
      <c r="J65" s="135"/>
      <c r="K65" s="135">
        <f>'将来負担比率（分子）の構造'!L$42</f>
        <v>6</v>
      </c>
      <c r="L65" s="135"/>
      <c r="M65" s="135"/>
      <c r="N65" s="135">
        <f>'将来負担比率（分子）の構造'!M$42</f>
        <v>3</v>
      </c>
      <c r="O65" s="135"/>
      <c r="P65" s="135"/>
    </row>
    <row r="66" spans="1:16">
      <c r="A66" s="135" t="s">
        <v>25</v>
      </c>
      <c r="B66" s="135">
        <f>'将来負担比率（分子）の構造'!I$41</f>
        <v>6499</v>
      </c>
      <c r="C66" s="135"/>
      <c r="D66" s="135"/>
      <c r="E66" s="135">
        <f>'将来負担比率（分子）の構造'!J$41</f>
        <v>6327</v>
      </c>
      <c r="F66" s="135"/>
      <c r="G66" s="135"/>
      <c r="H66" s="135">
        <f>'将来負担比率（分子）の構造'!K$41</f>
        <v>6540</v>
      </c>
      <c r="I66" s="135"/>
      <c r="J66" s="135"/>
      <c r="K66" s="135">
        <f>'将来負担比率（分子）の構造'!L$41</f>
        <v>6552</v>
      </c>
      <c r="L66" s="135"/>
      <c r="M66" s="135"/>
      <c r="N66" s="135">
        <f>'将来負担比率（分子）の構造'!M$41</f>
        <v>6477</v>
      </c>
      <c r="O66" s="135"/>
      <c r="P66" s="135"/>
    </row>
    <row r="67" spans="1:16">
      <c r="A67" s="135" t="s">
        <v>63</v>
      </c>
      <c r="B67" s="135" t="e">
        <f>NA()</f>
        <v>#N/A</v>
      </c>
      <c r="C67" s="135">
        <f>IF(ISNUMBER('将来負担比率（分子）の構造'!I$52), IF('将来負担比率（分子）の構造'!I$52 &lt; 0, 0, '将来負担比率（分子）の構造'!I$52), NA())</f>
        <v>3751</v>
      </c>
      <c r="D67" s="135" t="e">
        <f>NA()</f>
        <v>#N/A</v>
      </c>
      <c r="E67" s="135" t="e">
        <f>NA()</f>
        <v>#N/A</v>
      </c>
      <c r="F67" s="135">
        <f>IF(ISNUMBER('将来負担比率（分子）の構造'!J$52), IF('将来負担比率（分子）の構造'!J$52 &lt; 0, 0, '将来負担比率（分子）の構造'!J$52), NA())</f>
        <v>2407</v>
      </c>
      <c r="G67" s="135" t="e">
        <f>NA()</f>
        <v>#N/A</v>
      </c>
      <c r="H67" s="135" t="e">
        <f>NA()</f>
        <v>#N/A</v>
      </c>
      <c r="I67" s="135">
        <f>IF(ISNUMBER('将来負担比率（分子）の構造'!K$52), IF('将来負担比率（分子）の構造'!K$52 &lt; 0, 0, '将来負担比率（分子）の構造'!K$52), NA())</f>
        <v>2287</v>
      </c>
      <c r="J67" s="135" t="e">
        <f>NA()</f>
        <v>#N/A</v>
      </c>
      <c r="K67" s="135" t="e">
        <f>NA()</f>
        <v>#N/A</v>
      </c>
      <c r="L67" s="135">
        <f>IF(ISNUMBER('将来負担比率（分子）の構造'!L$52), IF('将来負担比率（分子）の構造'!L$52 &lt; 0, 0, '将来負担比率（分子）の構造'!L$52), NA())</f>
        <v>2061</v>
      </c>
      <c r="M67" s="135" t="e">
        <f>NA()</f>
        <v>#N/A</v>
      </c>
      <c r="N67" s="135" t="e">
        <f>NA()</f>
        <v>#N/A</v>
      </c>
      <c r="O67" s="135">
        <f>IF(ISNUMBER('将来負担比率（分子）の構造'!M$52), IF('将来負担比率（分子）の構造'!M$52 &lt; 0, 0, '将来負担比率（分子）の構造'!M$52), NA())</f>
        <v>2270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1466217</v>
      </c>
      <c r="S5" s="583"/>
      <c r="T5" s="583"/>
      <c r="U5" s="583"/>
      <c r="V5" s="583"/>
      <c r="W5" s="583"/>
      <c r="X5" s="583"/>
      <c r="Y5" s="584"/>
      <c r="Z5" s="585">
        <v>17.3</v>
      </c>
      <c r="AA5" s="585"/>
      <c r="AB5" s="585"/>
      <c r="AC5" s="585"/>
      <c r="AD5" s="586">
        <v>1466217</v>
      </c>
      <c r="AE5" s="586"/>
      <c r="AF5" s="586"/>
      <c r="AG5" s="586"/>
      <c r="AH5" s="586"/>
      <c r="AI5" s="586"/>
      <c r="AJ5" s="586"/>
      <c r="AK5" s="586"/>
      <c r="AL5" s="587">
        <v>32.700000000000003</v>
      </c>
      <c r="AM5" s="588"/>
      <c r="AN5" s="588"/>
      <c r="AO5" s="589"/>
      <c r="AP5" s="579" t="s">
        <v>207</v>
      </c>
      <c r="AQ5" s="580"/>
      <c r="AR5" s="580"/>
      <c r="AS5" s="580"/>
      <c r="AT5" s="580"/>
      <c r="AU5" s="580"/>
      <c r="AV5" s="580"/>
      <c r="AW5" s="580"/>
      <c r="AX5" s="580"/>
      <c r="AY5" s="580"/>
      <c r="AZ5" s="580"/>
      <c r="BA5" s="580"/>
      <c r="BB5" s="580"/>
      <c r="BC5" s="580"/>
      <c r="BD5" s="580"/>
      <c r="BE5" s="580"/>
      <c r="BF5" s="581"/>
      <c r="BG5" s="593">
        <v>1466217</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102171</v>
      </c>
      <c r="S6" s="594"/>
      <c r="T6" s="594"/>
      <c r="U6" s="594"/>
      <c r="V6" s="594"/>
      <c r="W6" s="594"/>
      <c r="X6" s="594"/>
      <c r="Y6" s="595"/>
      <c r="Z6" s="596">
        <v>1.2</v>
      </c>
      <c r="AA6" s="596"/>
      <c r="AB6" s="596"/>
      <c r="AC6" s="596"/>
      <c r="AD6" s="597">
        <v>102171</v>
      </c>
      <c r="AE6" s="597"/>
      <c r="AF6" s="597"/>
      <c r="AG6" s="597"/>
      <c r="AH6" s="597"/>
      <c r="AI6" s="597"/>
      <c r="AJ6" s="597"/>
      <c r="AK6" s="597"/>
      <c r="AL6" s="598">
        <v>2.2999999999999998</v>
      </c>
      <c r="AM6" s="599"/>
      <c r="AN6" s="599"/>
      <c r="AO6" s="600"/>
      <c r="AP6" s="590" t="s">
        <v>213</v>
      </c>
      <c r="AQ6" s="591"/>
      <c r="AR6" s="591"/>
      <c r="AS6" s="591"/>
      <c r="AT6" s="591"/>
      <c r="AU6" s="591"/>
      <c r="AV6" s="591"/>
      <c r="AW6" s="591"/>
      <c r="AX6" s="591"/>
      <c r="AY6" s="591"/>
      <c r="AZ6" s="591"/>
      <c r="BA6" s="591"/>
      <c r="BB6" s="591"/>
      <c r="BC6" s="591"/>
      <c r="BD6" s="591"/>
      <c r="BE6" s="591"/>
      <c r="BF6" s="592"/>
      <c r="BG6" s="593">
        <v>1466217</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110607</v>
      </c>
      <c r="CS6" s="594"/>
      <c r="CT6" s="594"/>
      <c r="CU6" s="594"/>
      <c r="CV6" s="594"/>
      <c r="CW6" s="594"/>
      <c r="CX6" s="594"/>
      <c r="CY6" s="595"/>
      <c r="CZ6" s="596">
        <v>1.4</v>
      </c>
      <c r="DA6" s="596"/>
      <c r="DB6" s="596"/>
      <c r="DC6" s="596"/>
      <c r="DD6" s="602" t="s">
        <v>208</v>
      </c>
      <c r="DE6" s="594"/>
      <c r="DF6" s="594"/>
      <c r="DG6" s="594"/>
      <c r="DH6" s="594"/>
      <c r="DI6" s="594"/>
      <c r="DJ6" s="594"/>
      <c r="DK6" s="594"/>
      <c r="DL6" s="594"/>
      <c r="DM6" s="594"/>
      <c r="DN6" s="594"/>
      <c r="DO6" s="594"/>
      <c r="DP6" s="595"/>
      <c r="DQ6" s="602">
        <v>110607</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2434</v>
      </c>
      <c r="S7" s="594"/>
      <c r="T7" s="594"/>
      <c r="U7" s="594"/>
      <c r="V7" s="594"/>
      <c r="W7" s="594"/>
      <c r="X7" s="594"/>
      <c r="Y7" s="595"/>
      <c r="Z7" s="596">
        <v>0</v>
      </c>
      <c r="AA7" s="596"/>
      <c r="AB7" s="596"/>
      <c r="AC7" s="596"/>
      <c r="AD7" s="597">
        <v>2434</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587780</v>
      </c>
      <c r="BH7" s="594"/>
      <c r="BI7" s="594"/>
      <c r="BJ7" s="594"/>
      <c r="BK7" s="594"/>
      <c r="BL7" s="594"/>
      <c r="BM7" s="594"/>
      <c r="BN7" s="595"/>
      <c r="BO7" s="596">
        <v>40.1</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1058209</v>
      </c>
      <c r="CS7" s="594"/>
      <c r="CT7" s="594"/>
      <c r="CU7" s="594"/>
      <c r="CV7" s="594"/>
      <c r="CW7" s="594"/>
      <c r="CX7" s="594"/>
      <c r="CY7" s="595"/>
      <c r="CZ7" s="596">
        <v>13</v>
      </c>
      <c r="DA7" s="596"/>
      <c r="DB7" s="596"/>
      <c r="DC7" s="596"/>
      <c r="DD7" s="602">
        <v>105760</v>
      </c>
      <c r="DE7" s="594"/>
      <c r="DF7" s="594"/>
      <c r="DG7" s="594"/>
      <c r="DH7" s="594"/>
      <c r="DI7" s="594"/>
      <c r="DJ7" s="594"/>
      <c r="DK7" s="594"/>
      <c r="DL7" s="594"/>
      <c r="DM7" s="594"/>
      <c r="DN7" s="594"/>
      <c r="DO7" s="594"/>
      <c r="DP7" s="595"/>
      <c r="DQ7" s="602">
        <v>871872</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6218</v>
      </c>
      <c r="S8" s="594"/>
      <c r="T8" s="594"/>
      <c r="U8" s="594"/>
      <c r="V8" s="594"/>
      <c r="W8" s="594"/>
      <c r="X8" s="594"/>
      <c r="Y8" s="595"/>
      <c r="Z8" s="596">
        <v>0.1</v>
      </c>
      <c r="AA8" s="596"/>
      <c r="AB8" s="596"/>
      <c r="AC8" s="596"/>
      <c r="AD8" s="597">
        <v>6218</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26757</v>
      </c>
      <c r="BH8" s="594"/>
      <c r="BI8" s="594"/>
      <c r="BJ8" s="594"/>
      <c r="BK8" s="594"/>
      <c r="BL8" s="594"/>
      <c r="BM8" s="594"/>
      <c r="BN8" s="595"/>
      <c r="BO8" s="596">
        <v>1.8</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1855949</v>
      </c>
      <c r="CS8" s="594"/>
      <c r="CT8" s="594"/>
      <c r="CU8" s="594"/>
      <c r="CV8" s="594"/>
      <c r="CW8" s="594"/>
      <c r="CX8" s="594"/>
      <c r="CY8" s="595"/>
      <c r="CZ8" s="596">
        <v>22.9</v>
      </c>
      <c r="DA8" s="596"/>
      <c r="DB8" s="596"/>
      <c r="DC8" s="596"/>
      <c r="DD8" s="602">
        <v>6142</v>
      </c>
      <c r="DE8" s="594"/>
      <c r="DF8" s="594"/>
      <c r="DG8" s="594"/>
      <c r="DH8" s="594"/>
      <c r="DI8" s="594"/>
      <c r="DJ8" s="594"/>
      <c r="DK8" s="594"/>
      <c r="DL8" s="594"/>
      <c r="DM8" s="594"/>
      <c r="DN8" s="594"/>
      <c r="DO8" s="594"/>
      <c r="DP8" s="595"/>
      <c r="DQ8" s="602">
        <v>1132665</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3473</v>
      </c>
      <c r="S9" s="594"/>
      <c r="T9" s="594"/>
      <c r="U9" s="594"/>
      <c r="V9" s="594"/>
      <c r="W9" s="594"/>
      <c r="X9" s="594"/>
      <c r="Y9" s="595"/>
      <c r="Z9" s="596">
        <v>0</v>
      </c>
      <c r="AA9" s="596"/>
      <c r="AB9" s="596"/>
      <c r="AC9" s="596"/>
      <c r="AD9" s="597">
        <v>3473</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485774</v>
      </c>
      <c r="BH9" s="594"/>
      <c r="BI9" s="594"/>
      <c r="BJ9" s="594"/>
      <c r="BK9" s="594"/>
      <c r="BL9" s="594"/>
      <c r="BM9" s="594"/>
      <c r="BN9" s="595"/>
      <c r="BO9" s="596">
        <v>33.1</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958830</v>
      </c>
      <c r="CS9" s="594"/>
      <c r="CT9" s="594"/>
      <c r="CU9" s="594"/>
      <c r="CV9" s="594"/>
      <c r="CW9" s="594"/>
      <c r="CX9" s="594"/>
      <c r="CY9" s="595"/>
      <c r="CZ9" s="596">
        <v>11.8</v>
      </c>
      <c r="DA9" s="596"/>
      <c r="DB9" s="596"/>
      <c r="DC9" s="596"/>
      <c r="DD9" s="602">
        <v>71875</v>
      </c>
      <c r="DE9" s="594"/>
      <c r="DF9" s="594"/>
      <c r="DG9" s="594"/>
      <c r="DH9" s="594"/>
      <c r="DI9" s="594"/>
      <c r="DJ9" s="594"/>
      <c r="DK9" s="594"/>
      <c r="DL9" s="594"/>
      <c r="DM9" s="594"/>
      <c r="DN9" s="594"/>
      <c r="DO9" s="594"/>
      <c r="DP9" s="595"/>
      <c r="DQ9" s="602">
        <v>834920</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193032</v>
      </c>
      <c r="S10" s="594"/>
      <c r="T10" s="594"/>
      <c r="U10" s="594"/>
      <c r="V10" s="594"/>
      <c r="W10" s="594"/>
      <c r="X10" s="594"/>
      <c r="Y10" s="595"/>
      <c r="Z10" s="596">
        <v>2.2999999999999998</v>
      </c>
      <c r="AA10" s="596"/>
      <c r="AB10" s="596"/>
      <c r="AC10" s="596"/>
      <c r="AD10" s="597">
        <v>193032</v>
      </c>
      <c r="AE10" s="597"/>
      <c r="AF10" s="597"/>
      <c r="AG10" s="597"/>
      <c r="AH10" s="597"/>
      <c r="AI10" s="597"/>
      <c r="AJ10" s="597"/>
      <c r="AK10" s="597"/>
      <c r="AL10" s="598">
        <v>4.3</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40971</v>
      </c>
      <c r="BH10" s="594"/>
      <c r="BI10" s="594"/>
      <c r="BJ10" s="594"/>
      <c r="BK10" s="594"/>
      <c r="BL10" s="594"/>
      <c r="BM10" s="594"/>
      <c r="BN10" s="595"/>
      <c r="BO10" s="596">
        <v>2.8</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15668</v>
      </c>
      <c r="CS10" s="594"/>
      <c r="CT10" s="594"/>
      <c r="CU10" s="594"/>
      <c r="CV10" s="594"/>
      <c r="CW10" s="594"/>
      <c r="CX10" s="594"/>
      <c r="CY10" s="595"/>
      <c r="CZ10" s="596">
        <v>0.2</v>
      </c>
      <c r="DA10" s="596"/>
      <c r="DB10" s="596"/>
      <c r="DC10" s="596"/>
      <c r="DD10" s="602">
        <v>5994</v>
      </c>
      <c r="DE10" s="594"/>
      <c r="DF10" s="594"/>
      <c r="DG10" s="594"/>
      <c r="DH10" s="594"/>
      <c r="DI10" s="594"/>
      <c r="DJ10" s="594"/>
      <c r="DK10" s="594"/>
      <c r="DL10" s="594"/>
      <c r="DM10" s="594"/>
      <c r="DN10" s="594"/>
      <c r="DO10" s="594"/>
      <c r="DP10" s="595"/>
      <c r="DQ10" s="602">
        <v>9768</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15182</v>
      </c>
      <c r="S11" s="594"/>
      <c r="T11" s="594"/>
      <c r="U11" s="594"/>
      <c r="V11" s="594"/>
      <c r="W11" s="594"/>
      <c r="X11" s="594"/>
      <c r="Y11" s="595"/>
      <c r="Z11" s="596">
        <v>0.2</v>
      </c>
      <c r="AA11" s="596"/>
      <c r="AB11" s="596"/>
      <c r="AC11" s="596"/>
      <c r="AD11" s="597">
        <v>15182</v>
      </c>
      <c r="AE11" s="597"/>
      <c r="AF11" s="597"/>
      <c r="AG11" s="597"/>
      <c r="AH11" s="597"/>
      <c r="AI11" s="597"/>
      <c r="AJ11" s="597"/>
      <c r="AK11" s="597"/>
      <c r="AL11" s="598">
        <v>0.3</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34278</v>
      </c>
      <c r="BH11" s="594"/>
      <c r="BI11" s="594"/>
      <c r="BJ11" s="594"/>
      <c r="BK11" s="594"/>
      <c r="BL11" s="594"/>
      <c r="BM11" s="594"/>
      <c r="BN11" s="595"/>
      <c r="BO11" s="596">
        <v>2.2999999999999998</v>
      </c>
      <c r="BP11" s="596"/>
      <c r="BQ11" s="596"/>
      <c r="BR11" s="596"/>
      <c r="BS11" s="602" t="s">
        <v>111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374494</v>
      </c>
      <c r="CS11" s="594"/>
      <c r="CT11" s="594"/>
      <c r="CU11" s="594"/>
      <c r="CV11" s="594"/>
      <c r="CW11" s="594"/>
      <c r="CX11" s="594"/>
      <c r="CY11" s="595"/>
      <c r="CZ11" s="596">
        <v>4.5999999999999996</v>
      </c>
      <c r="DA11" s="596"/>
      <c r="DB11" s="596"/>
      <c r="DC11" s="596"/>
      <c r="DD11" s="602">
        <v>52588</v>
      </c>
      <c r="DE11" s="594"/>
      <c r="DF11" s="594"/>
      <c r="DG11" s="594"/>
      <c r="DH11" s="594"/>
      <c r="DI11" s="594"/>
      <c r="DJ11" s="594"/>
      <c r="DK11" s="594"/>
      <c r="DL11" s="594"/>
      <c r="DM11" s="594"/>
      <c r="DN11" s="594"/>
      <c r="DO11" s="594"/>
      <c r="DP11" s="595"/>
      <c r="DQ11" s="602">
        <v>287628</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682329</v>
      </c>
      <c r="BH12" s="594"/>
      <c r="BI12" s="594"/>
      <c r="BJ12" s="594"/>
      <c r="BK12" s="594"/>
      <c r="BL12" s="594"/>
      <c r="BM12" s="594"/>
      <c r="BN12" s="595"/>
      <c r="BO12" s="596">
        <v>46.5</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168823</v>
      </c>
      <c r="CS12" s="594"/>
      <c r="CT12" s="594"/>
      <c r="CU12" s="594"/>
      <c r="CV12" s="594"/>
      <c r="CW12" s="594"/>
      <c r="CX12" s="594"/>
      <c r="CY12" s="595"/>
      <c r="CZ12" s="596">
        <v>2.1</v>
      </c>
      <c r="DA12" s="596"/>
      <c r="DB12" s="596"/>
      <c r="DC12" s="596"/>
      <c r="DD12" s="602">
        <v>6642</v>
      </c>
      <c r="DE12" s="594"/>
      <c r="DF12" s="594"/>
      <c r="DG12" s="594"/>
      <c r="DH12" s="594"/>
      <c r="DI12" s="594"/>
      <c r="DJ12" s="594"/>
      <c r="DK12" s="594"/>
      <c r="DL12" s="594"/>
      <c r="DM12" s="594"/>
      <c r="DN12" s="594"/>
      <c r="DO12" s="594"/>
      <c r="DP12" s="595"/>
      <c r="DQ12" s="602">
        <v>68898</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19251</v>
      </c>
      <c r="S13" s="594"/>
      <c r="T13" s="594"/>
      <c r="U13" s="594"/>
      <c r="V13" s="594"/>
      <c r="W13" s="594"/>
      <c r="X13" s="594"/>
      <c r="Y13" s="595"/>
      <c r="Z13" s="596">
        <v>0.2</v>
      </c>
      <c r="AA13" s="596"/>
      <c r="AB13" s="596"/>
      <c r="AC13" s="596"/>
      <c r="AD13" s="597">
        <v>19251</v>
      </c>
      <c r="AE13" s="597"/>
      <c r="AF13" s="597"/>
      <c r="AG13" s="597"/>
      <c r="AH13" s="597"/>
      <c r="AI13" s="597"/>
      <c r="AJ13" s="597"/>
      <c r="AK13" s="597"/>
      <c r="AL13" s="598">
        <v>0.4</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681504</v>
      </c>
      <c r="BH13" s="594"/>
      <c r="BI13" s="594"/>
      <c r="BJ13" s="594"/>
      <c r="BK13" s="594"/>
      <c r="BL13" s="594"/>
      <c r="BM13" s="594"/>
      <c r="BN13" s="595"/>
      <c r="BO13" s="596">
        <v>46.5</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1278889</v>
      </c>
      <c r="CS13" s="594"/>
      <c r="CT13" s="594"/>
      <c r="CU13" s="594"/>
      <c r="CV13" s="594"/>
      <c r="CW13" s="594"/>
      <c r="CX13" s="594"/>
      <c r="CY13" s="595"/>
      <c r="CZ13" s="596">
        <v>15.8</v>
      </c>
      <c r="DA13" s="596"/>
      <c r="DB13" s="596"/>
      <c r="DC13" s="596"/>
      <c r="DD13" s="602">
        <v>884364</v>
      </c>
      <c r="DE13" s="594"/>
      <c r="DF13" s="594"/>
      <c r="DG13" s="594"/>
      <c r="DH13" s="594"/>
      <c r="DI13" s="594"/>
      <c r="DJ13" s="594"/>
      <c r="DK13" s="594"/>
      <c r="DL13" s="594"/>
      <c r="DM13" s="594"/>
      <c r="DN13" s="594"/>
      <c r="DO13" s="594"/>
      <c r="DP13" s="595"/>
      <c r="DQ13" s="602">
        <v>394632</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43603</v>
      </c>
      <c r="BH14" s="594"/>
      <c r="BI14" s="594"/>
      <c r="BJ14" s="594"/>
      <c r="BK14" s="594"/>
      <c r="BL14" s="594"/>
      <c r="BM14" s="594"/>
      <c r="BN14" s="595"/>
      <c r="BO14" s="596">
        <v>3</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403876</v>
      </c>
      <c r="CS14" s="594"/>
      <c r="CT14" s="594"/>
      <c r="CU14" s="594"/>
      <c r="CV14" s="594"/>
      <c r="CW14" s="594"/>
      <c r="CX14" s="594"/>
      <c r="CY14" s="595"/>
      <c r="CZ14" s="596">
        <v>5</v>
      </c>
      <c r="DA14" s="596"/>
      <c r="DB14" s="596"/>
      <c r="DC14" s="596"/>
      <c r="DD14" s="602">
        <v>133921</v>
      </c>
      <c r="DE14" s="594"/>
      <c r="DF14" s="594"/>
      <c r="DG14" s="594"/>
      <c r="DH14" s="594"/>
      <c r="DI14" s="594"/>
      <c r="DJ14" s="594"/>
      <c r="DK14" s="594"/>
      <c r="DL14" s="594"/>
      <c r="DM14" s="594"/>
      <c r="DN14" s="594"/>
      <c r="DO14" s="594"/>
      <c r="DP14" s="595"/>
      <c r="DQ14" s="602">
        <v>319817</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4700</v>
      </c>
      <c r="S15" s="594"/>
      <c r="T15" s="594"/>
      <c r="U15" s="594"/>
      <c r="V15" s="594"/>
      <c r="W15" s="594"/>
      <c r="X15" s="594"/>
      <c r="Y15" s="595"/>
      <c r="Z15" s="596">
        <v>0.1</v>
      </c>
      <c r="AA15" s="596"/>
      <c r="AB15" s="596"/>
      <c r="AC15" s="596"/>
      <c r="AD15" s="597">
        <v>4700</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152505</v>
      </c>
      <c r="BH15" s="594"/>
      <c r="BI15" s="594"/>
      <c r="BJ15" s="594"/>
      <c r="BK15" s="594"/>
      <c r="BL15" s="594"/>
      <c r="BM15" s="594"/>
      <c r="BN15" s="595"/>
      <c r="BO15" s="596">
        <v>10.4</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902633</v>
      </c>
      <c r="CS15" s="594"/>
      <c r="CT15" s="594"/>
      <c r="CU15" s="594"/>
      <c r="CV15" s="594"/>
      <c r="CW15" s="594"/>
      <c r="CX15" s="594"/>
      <c r="CY15" s="595"/>
      <c r="CZ15" s="596">
        <v>11.1</v>
      </c>
      <c r="DA15" s="596"/>
      <c r="DB15" s="596"/>
      <c r="DC15" s="596"/>
      <c r="DD15" s="602">
        <v>205703</v>
      </c>
      <c r="DE15" s="594"/>
      <c r="DF15" s="594"/>
      <c r="DG15" s="594"/>
      <c r="DH15" s="594"/>
      <c r="DI15" s="594"/>
      <c r="DJ15" s="594"/>
      <c r="DK15" s="594"/>
      <c r="DL15" s="594"/>
      <c r="DM15" s="594"/>
      <c r="DN15" s="594"/>
      <c r="DO15" s="594"/>
      <c r="DP15" s="595"/>
      <c r="DQ15" s="602">
        <v>662501</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3182875</v>
      </c>
      <c r="S16" s="594"/>
      <c r="T16" s="594"/>
      <c r="U16" s="594"/>
      <c r="V16" s="594"/>
      <c r="W16" s="594"/>
      <c r="X16" s="594"/>
      <c r="Y16" s="595"/>
      <c r="Z16" s="596">
        <v>37.6</v>
      </c>
      <c r="AA16" s="596"/>
      <c r="AB16" s="596"/>
      <c r="AC16" s="596"/>
      <c r="AD16" s="597">
        <v>2653861</v>
      </c>
      <c r="AE16" s="597"/>
      <c r="AF16" s="597"/>
      <c r="AG16" s="597"/>
      <c r="AH16" s="597"/>
      <c r="AI16" s="597"/>
      <c r="AJ16" s="597"/>
      <c r="AK16" s="597"/>
      <c r="AL16" s="598">
        <v>59.2</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300917</v>
      </c>
      <c r="CS16" s="594"/>
      <c r="CT16" s="594"/>
      <c r="CU16" s="594"/>
      <c r="CV16" s="594"/>
      <c r="CW16" s="594"/>
      <c r="CX16" s="594"/>
      <c r="CY16" s="595"/>
      <c r="CZ16" s="596">
        <v>3.7</v>
      </c>
      <c r="DA16" s="596"/>
      <c r="DB16" s="596"/>
      <c r="DC16" s="596"/>
      <c r="DD16" s="602" t="s">
        <v>111</v>
      </c>
      <c r="DE16" s="594"/>
      <c r="DF16" s="594"/>
      <c r="DG16" s="594"/>
      <c r="DH16" s="594"/>
      <c r="DI16" s="594"/>
      <c r="DJ16" s="594"/>
      <c r="DK16" s="594"/>
      <c r="DL16" s="594"/>
      <c r="DM16" s="594"/>
      <c r="DN16" s="594"/>
      <c r="DO16" s="594"/>
      <c r="DP16" s="595"/>
      <c r="DQ16" s="602">
        <v>250571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2653861</v>
      </c>
      <c r="S17" s="594"/>
      <c r="T17" s="594"/>
      <c r="U17" s="594"/>
      <c r="V17" s="594"/>
      <c r="W17" s="594"/>
      <c r="X17" s="594"/>
      <c r="Y17" s="595"/>
      <c r="Z17" s="596">
        <v>31.4</v>
      </c>
      <c r="AA17" s="596"/>
      <c r="AB17" s="596"/>
      <c r="AC17" s="596"/>
      <c r="AD17" s="597">
        <v>2653861</v>
      </c>
      <c r="AE17" s="597"/>
      <c r="AF17" s="597"/>
      <c r="AG17" s="597"/>
      <c r="AH17" s="597"/>
      <c r="AI17" s="597"/>
      <c r="AJ17" s="597"/>
      <c r="AK17" s="597"/>
      <c r="AL17" s="598">
        <v>59.2</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690984</v>
      </c>
      <c r="CS17" s="594"/>
      <c r="CT17" s="594"/>
      <c r="CU17" s="594"/>
      <c r="CV17" s="594"/>
      <c r="CW17" s="594"/>
      <c r="CX17" s="594"/>
      <c r="CY17" s="595"/>
      <c r="CZ17" s="596">
        <v>8.5</v>
      </c>
      <c r="DA17" s="596"/>
      <c r="DB17" s="596"/>
      <c r="DC17" s="596"/>
      <c r="DD17" s="602" t="s">
        <v>111</v>
      </c>
      <c r="DE17" s="594"/>
      <c r="DF17" s="594"/>
      <c r="DG17" s="594"/>
      <c r="DH17" s="594"/>
      <c r="DI17" s="594"/>
      <c r="DJ17" s="594"/>
      <c r="DK17" s="594"/>
      <c r="DL17" s="594"/>
      <c r="DM17" s="594"/>
      <c r="DN17" s="594"/>
      <c r="DO17" s="594"/>
      <c r="DP17" s="595"/>
      <c r="DQ17" s="602">
        <v>666350</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267118</v>
      </c>
      <c r="S18" s="594"/>
      <c r="T18" s="594"/>
      <c r="U18" s="594"/>
      <c r="V18" s="594"/>
      <c r="W18" s="594"/>
      <c r="X18" s="594"/>
      <c r="Y18" s="595"/>
      <c r="Z18" s="596">
        <v>3.2</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261896</v>
      </c>
      <c r="S19" s="594"/>
      <c r="T19" s="594"/>
      <c r="U19" s="594"/>
      <c r="V19" s="594"/>
      <c r="W19" s="594"/>
      <c r="X19" s="594"/>
      <c r="Y19" s="595"/>
      <c r="Z19" s="596">
        <v>3.1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111</v>
      </c>
      <c r="BH19" s="594"/>
      <c r="BI19" s="594"/>
      <c r="BJ19" s="594"/>
      <c r="BK19" s="594"/>
      <c r="BL19" s="594"/>
      <c r="BM19" s="594"/>
      <c r="BN19" s="595"/>
      <c r="BO19" s="596" t="s">
        <v>111</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4995553</v>
      </c>
      <c r="S20" s="594"/>
      <c r="T20" s="594"/>
      <c r="U20" s="594"/>
      <c r="V20" s="594"/>
      <c r="W20" s="594"/>
      <c r="X20" s="594"/>
      <c r="Y20" s="595"/>
      <c r="Z20" s="596">
        <v>59.1</v>
      </c>
      <c r="AA20" s="596"/>
      <c r="AB20" s="596"/>
      <c r="AC20" s="596"/>
      <c r="AD20" s="597">
        <v>4466539</v>
      </c>
      <c r="AE20" s="597"/>
      <c r="AF20" s="597"/>
      <c r="AG20" s="597"/>
      <c r="AH20" s="597"/>
      <c r="AI20" s="597"/>
      <c r="AJ20" s="597"/>
      <c r="AK20" s="597"/>
      <c r="AL20" s="598">
        <v>99.6</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111</v>
      </c>
      <c r="BH20" s="594"/>
      <c r="BI20" s="594"/>
      <c r="BJ20" s="594"/>
      <c r="BK20" s="594"/>
      <c r="BL20" s="594"/>
      <c r="BM20" s="594"/>
      <c r="BN20" s="595"/>
      <c r="BO20" s="596" t="s">
        <v>111</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8119879</v>
      </c>
      <c r="CS20" s="594"/>
      <c r="CT20" s="594"/>
      <c r="CU20" s="594"/>
      <c r="CV20" s="594"/>
      <c r="CW20" s="594"/>
      <c r="CX20" s="594"/>
      <c r="CY20" s="595"/>
      <c r="CZ20" s="596">
        <v>100</v>
      </c>
      <c r="DA20" s="596"/>
      <c r="DB20" s="596"/>
      <c r="DC20" s="596"/>
      <c r="DD20" s="602">
        <v>1472989</v>
      </c>
      <c r="DE20" s="594"/>
      <c r="DF20" s="594"/>
      <c r="DG20" s="594"/>
      <c r="DH20" s="594"/>
      <c r="DI20" s="594"/>
      <c r="DJ20" s="594"/>
      <c r="DK20" s="594"/>
      <c r="DL20" s="594"/>
      <c r="DM20" s="594"/>
      <c r="DN20" s="594"/>
      <c r="DO20" s="594"/>
      <c r="DP20" s="595"/>
      <c r="DQ20" s="602">
        <v>5610229</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2054</v>
      </c>
      <c r="S21" s="594"/>
      <c r="T21" s="594"/>
      <c r="U21" s="594"/>
      <c r="V21" s="594"/>
      <c r="W21" s="594"/>
      <c r="X21" s="594"/>
      <c r="Y21" s="595"/>
      <c r="Z21" s="596">
        <v>0</v>
      </c>
      <c r="AA21" s="596"/>
      <c r="AB21" s="596"/>
      <c r="AC21" s="596"/>
      <c r="AD21" s="597">
        <v>2054</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20889</v>
      </c>
      <c r="S22" s="594"/>
      <c r="T22" s="594"/>
      <c r="U22" s="594"/>
      <c r="V22" s="594"/>
      <c r="W22" s="594"/>
      <c r="X22" s="594"/>
      <c r="Y22" s="595"/>
      <c r="Z22" s="596">
        <v>0.2</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80705</v>
      </c>
      <c r="S23" s="594"/>
      <c r="T23" s="594"/>
      <c r="U23" s="594"/>
      <c r="V23" s="594"/>
      <c r="W23" s="594"/>
      <c r="X23" s="594"/>
      <c r="Y23" s="595"/>
      <c r="Z23" s="596">
        <v>1</v>
      </c>
      <c r="AA23" s="596"/>
      <c r="AB23" s="596"/>
      <c r="AC23" s="596"/>
      <c r="AD23" s="597">
        <v>3762</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9780</v>
      </c>
      <c r="S24" s="594"/>
      <c r="T24" s="594"/>
      <c r="U24" s="594"/>
      <c r="V24" s="594"/>
      <c r="W24" s="594"/>
      <c r="X24" s="594"/>
      <c r="Y24" s="595"/>
      <c r="Z24" s="596">
        <v>0.1</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2882862</v>
      </c>
      <c r="CS24" s="583"/>
      <c r="CT24" s="583"/>
      <c r="CU24" s="583"/>
      <c r="CV24" s="583"/>
      <c r="CW24" s="583"/>
      <c r="CX24" s="583"/>
      <c r="CY24" s="584"/>
      <c r="CZ24" s="620">
        <v>35.5</v>
      </c>
      <c r="DA24" s="621"/>
      <c r="DB24" s="621"/>
      <c r="DC24" s="622"/>
      <c r="DD24" s="619">
        <v>2208046</v>
      </c>
      <c r="DE24" s="583"/>
      <c r="DF24" s="583"/>
      <c r="DG24" s="583"/>
      <c r="DH24" s="583"/>
      <c r="DI24" s="583"/>
      <c r="DJ24" s="583"/>
      <c r="DK24" s="584"/>
      <c r="DL24" s="619">
        <v>2200129</v>
      </c>
      <c r="DM24" s="583"/>
      <c r="DN24" s="583"/>
      <c r="DO24" s="583"/>
      <c r="DP24" s="583"/>
      <c r="DQ24" s="583"/>
      <c r="DR24" s="583"/>
      <c r="DS24" s="583"/>
      <c r="DT24" s="583"/>
      <c r="DU24" s="583"/>
      <c r="DV24" s="584"/>
      <c r="DW24" s="587">
        <v>46.1</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629742</v>
      </c>
      <c r="S25" s="594"/>
      <c r="T25" s="594"/>
      <c r="U25" s="594"/>
      <c r="V25" s="594"/>
      <c r="W25" s="594"/>
      <c r="X25" s="594"/>
      <c r="Y25" s="595"/>
      <c r="Z25" s="596">
        <v>7.4</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1279682</v>
      </c>
      <c r="CS25" s="625"/>
      <c r="CT25" s="625"/>
      <c r="CU25" s="625"/>
      <c r="CV25" s="625"/>
      <c r="CW25" s="625"/>
      <c r="CX25" s="625"/>
      <c r="CY25" s="626"/>
      <c r="CZ25" s="627">
        <v>15.8</v>
      </c>
      <c r="DA25" s="628"/>
      <c r="DB25" s="628"/>
      <c r="DC25" s="629"/>
      <c r="DD25" s="602">
        <v>1206547</v>
      </c>
      <c r="DE25" s="625"/>
      <c r="DF25" s="625"/>
      <c r="DG25" s="625"/>
      <c r="DH25" s="625"/>
      <c r="DI25" s="625"/>
      <c r="DJ25" s="625"/>
      <c r="DK25" s="626"/>
      <c r="DL25" s="602">
        <v>1199040</v>
      </c>
      <c r="DM25" s="625"/>
      <c r="DN25" s="625"/>
      <c r="DO25" s="625"/>
      <c r="DP25" s="625"/>
      <c r="DQ25" s="625"/>
      <c r="DR25" s="625"/>
      <c r="DS25" s="625"/>
      <c r="DT25" s="625"/>
      <c r="DU25" s="625"/>
      <c r="DV25" s="626"/>
      <c r="DW25" s="598">
        <v>25.1</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788507</v>
      </c>
      <c r="CS26" s="594"/>
      <c r="CT26" s="594"/>
      <c r="CU26" s="594"/>
      <c r="CV26" s="594"/>
      <c r="CW26" s="594"/>
      <c r="CX26" s="594"/>
      <c r="CY26" s="595"/>
      <c r="CZ26" s="627">
        <v>9.6999999999999993</v>
      </c>
      <c r="DA26" s="628"/>
      <c r="DB26" s="628"/>
      <c r="DC26" s="629"/>
      <c r="DD26" s="602">
        <v>723377</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443656</v>
      </c>
      <c r="S27" s="594"/>
      <c r="T27" s="594"/>
      <c r="U27" s="594"/>
      <c r="V27" s="594"/>
      <c r="W27" s="594"/>
      <c r="X27" s="594"/>
      <c r="Y27" s="595"/>
      <c r="Z27" s="596">
        <v>5.2</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1466217</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912196</v>
      </c>
      <c r="CS27" s="625"/>
      <c r="CT27" s="625"/>
      <c r="CU27" s="625"/>
      <c r="CV27" s="625"/>
      <c r="CW27" s="625"/>
      <c r="CX27" s="625"/>
      <c r="CY27" s="626"/>
      <c r="CZ27" s="627">
        <v>11.2</v>
      </c>
      <c r="DA27" s="628"/>
      <c r="DB27" s="628"/>
      <c r="DC27" s="629"/>
      <c r="DD27" s="602">
        <v>335149</v>
      </c>
      <c r="DE27" s="625"/>
      <c r="DF27" s="625"/>
      <c r="DG27" s="625"/>
      <c r="DH27" s="625"/>
      <c r="DI27" s="625"/>
      <c r="DJ27" s="625"/>
      <c r="DK27" s="626"/>
      <c r="DL27" s="602">
        <v>334739</v>
      </c>
      <c r="DM27" s="625"/>
      <c r="DN27" s="625"/>
      <c r="DO27" s="625"/>
      <c r="DP27" s="625"/>
      <c r="DQ27" s="625"/>
      <c r="DR27" s="625"/>
      <c r="DS27" s="625"/>
      <c r="DT27" s="625"/>
      <c r="DU27" s="625"/>
      <c r="DV27" s="626"/>
      <c r="DW27" s="598">
        <v>7</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29615</v>
      </c>
      <c r="S28" s="594"/>
      <c r="T28" s="594"/>
      <c r="U28" s="594"/>
      <c r="V28" s="594"/>
      <c r="W28" s="594"/>
      <c r="X28" s="594"/>
      <c r="Y28" s="595"/>
      <c r="Z28" s="596">
        <v>0.4</v>
      </c>
      <c r="AA28" s="596"/>
      <c r="AB28" s="596"/>
      <c r="AC28" s="596"/>
      <c r="AD28" s="597">
        <v>10729</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690984</v>
      </c>
      <c r="CS28" s="594"/>
      <c r="CT28" s="594"/>
      <c r="CU28" s="594"/>
      <c r="CV28" s="594"/>
      <c r="CW28" s="594"/>
      <c r="CX28" s="594"/>
      <c r="CY28" s="595"/>
      <c r="CZ28" s="627">
        <v>8.5</v>
      </c>
      <c r="DA28" s="628"/>
      <c r="DB28" s="628"/>
      <c r="DC28" s="629"/>
      <c r="DD28" s="602">
        <v>666350</v>
      </c>
      <c r="DE28" s="594"/>
      <c r="DF28" s="594"/>
      <c r="DG28" s="594"/>
      <c r="DH28" s="594"/>
      <c r="DI28" s="594"/>
      <c r="DJ28" s="594"/>
      <c r="DK28" s="595"/>
      <c r="DL28" s="602">
        <v>666350</v>
      </c>
      <c r="DM28" s="594"/>
      <c r="DN28" s="594"/>
      <c r="DO28" s="594"/>
      <c r="DP28" s="594"/>
      <c r="DQ28" s="594"/>
      <c r="DR28" s="594"/>
      <c r="DS28" s="594"/>
      <c r="DT28" s="594"/>
      <c r="DU28" s="594"/>
      <c r="DV28" s="595"/>
      <c r="DW28" s="598">
        <v>14</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1059</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690984</v>
      </c>
      <c r="CS29" s="625"/>
      <c r="CT29" s="625"/>
      <c r="CU29" s="625"/>
      <c r="CV29" s="625"/>
      <c r="CW29" s="625"/>
      <c r="CX29" s="625"/>
      <c r="CY29" s="626"/>
      <c r="CZ29" s="627">
        <v>8.5</v>
      </c>
      <c r="DA29" s="628"/>
      <c r="DB29" s="628"/>
      <c r="DC29" s="629"/>
      <c r="DD29" s="602">
        <v>666350</v>
      </c>
      <c r="DE29" s="625"/>
      <c r="DF29" s="625"/>
      <c r="DG29" s="625"/>
      <c r="DH29" s="625"/>
      <c r="DI29" s="625"/>
      <c r="DJ29" s="625"/>
      <c r="DK29" s="626"/>
      <c r="DL29" s="602">
        <v>666350</v>
      </c>
      <c r="DM29" s="625"/>
      <c r="DN29" s="625"/>
      <c r="DO29" s="625"/>
      <c r="DP29" s="625"/>
      <c r="DQ29" s="625"/>
      <c r="DR29" s="625"/>
      <c r="DS29" s="625"/>
      <c r="DT29" s="625"/>
      <c r="DU29" s="625"/>
      <c r="DV29" s="626"/>
      <c r="DW29" s="598">
        <v>14</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374600</v>
      </c>
      <c r="S30" s="594"/>
      <c r="T30" s="594"/>
      <c r="U30" s="594"/>
      <c r="V30" s="594"/>
      <c r="W30" s="594"/>
      <c r="X30" s="594"/>
      <c r="Y30" s="595"/>
      <c r="Z30" s="596">
        <v>4.4000000000000004</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97.8</v>
      </c>
      <c r="BH30" s="652"/>
      <c r="BI30" s="652"/>
      <c r="BJ30" s="652"/>
      <c r="BK30" s="652"/>
      <c r="BL30" s="652"/>
      <c r="BM30" s="588">
        <v>93.1</v>
      </c>
      <c r="BN30" s="652"/>
      <c r="BO30" s="652"/>
      <c r="BP30" s="652"/>
      <c r="BQ30" s="653"/>
      <c r="BR30" s="651">
        <v>98.1</v>
      </c>
      <c r="BS30" s="652"/>
      <c r="BT30" s="652"/>
      <c r="BU30" s="652"/>
      <c r="BV30" s="652"/>
      <c r="BW30" s="652"/>
      <c r="BX30" s="588">
        <v>93.1</v>
      </c>
      <c r="BY30" s="652"/>
      <c r="BZ30" s="652"/>
      <c r="CA30" s="652"/>
      <c r="CB30" s="653"/>
      <c r="CD30" s="656"/>
      <c r="CE30" s="657"/>
      <c r="CF30" s="607" t="s">
        <v>291</v>
      </c>
      <c r="CG30" s="608"/>
      <c r="CH30" s="608"/>
      <c r="CI30" s="608"/>
      <c r="CJ30" s="608"/>
      <c r="CK30" s="608"/>
      <c r="CL30" s="608"/>
      <c r="CM30" s="608"/>
      <c r="CN30" s="608"/>
      <c r="CO30" s="608"/>
      <c r="CP30" s="608"/>
      <c r="CQ30" s="609"/>
      <c r="CR30" s="593">
        <v>614899</v>
      </c>
      <c r="CS30" s="594"/>
      <c r="CT30" s="594"/>
      <c r="CU30" s="594"/>
      <c r="CV30" s="594"/>
      <c r="CW30" s="594"/>
      <c r="CX30" s="594"/>
      <c r="CY30" s="595"/>
      <c r="CZ30" s="627">
        <v>7.6</v>
      </c>
      <c r="DA30" s="628"/>
      <c r="DB30" s="628"/>
      <c r="DC30" s="629"/>
      <c r="DD30" s="602">
        <v>595393</v>
      </c>
      <c r="DE30" s="594"/>
      <c r="DF30" s="594"/>
      <c r="DG30" s="594"/>
      <c r="DH30" s="594"/>
      <c r="DI30" s="594"/>
      <c r="DJ30" s="594"/>
      <c r="DK30" s="595"/>
      <c r="DL30" s="602">
        <v>595393</v>
      </c>
      <c r="DM30" s="594"/>
      <c r="DN30" s="594"/>
      <c r="DO30" s="594"/>
      <c r="DP30" s="594"/>
      <c r="DQ30" s="594"/>
      <c r="DR30" s="594"/>
      <c r="DS30" s="594"/>
      <c r="DT30" s="594"/>
      <c r="DU30" s="594"/>
      <c r="DV30" s="595"/>
      <c r="DW30" s="598">
        <v>12.5</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1096880</v>
      </c>
      <c r="S31" s="594"/>
      <c r="T31" s="594"/>
      <c r="U31" s="594"/>
      <c r="V31" s="594"/>
      <c r="W31" s="594"/>
      <c r="X31" s="594"/>
      <c r="Y31" s="595"/>
      <c r="Z31" s="596">
        <v>13</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98.2</v>
      </c>
      <c r="BH31" s="625"/>
      <c r="BI31" s="625"/>
      <c r="BJ31" s="625"/>
      <c r="BK31" s="625"/>
      <c r="BL31" s="625"/>
      <c r="BM31" s="599">
        <v>94.8</v>
      </c>
      <c r="BN31" s="649"/>
      <c r="BO31" s="649"/>
      <c r="BP31" s="649"/>
      <c r="BQ31" s="650"/>
      <c r="BR31" s="648">
        <v>98.3</v>
      </c>
      <c r="BS31" s="625"/>
      <c r="BT31" s="625"/>
      <c r="BU31" s="625"/>
      <c r="BV31" s="625"/>
      <c r="BW31" s="625"/>
      <c r="BX31" s="599">
        <v>94.6</v>
      </c>
      <c r="BY31" s="649"/>
      <c r="BZ31" s="649"/>
      <c r="CA31" s="649"/>
      <c r="CB31" s="650"/>
      <c r="CD31" s="656"/>
      <c r="CE31" s="657"/>
      <c r="CF31" s="607" t="s">
        <v>295</v>
      </c>
      <c r="CG31" s="608"/>
      <c r="CH31" s="608"/>
      <c r="CI31" s="608"/>
      <c r="CJ31" s="608"/>
      <c r="CK31" s="608"/>
      <c r="CL31" s="608"/>
      <c r="CM31" s="608"/>
      <c r="CN31" s="608"/>
      <c r="CO31" s="608"/>
      <c r="CP31" s="608"/>
      <c r="CQ31" s="609"/>
      <c r="CR31" s="593">
        <v>76085</v>
      </c>
      <c r="CS31" s="625"/>
      <c r="CT31" s="625"/>
      <c r="CU31" s="625"/>
      <c r="CV31" s="625"/>
      <c r="CW31" s="625"/>
      <c r="CX31" s="625"/>
      <c r="CY31" s="626"/>
      <c r="CZ31" s="627">
        <v>0.9</v>
      </c>
      <c r="DA31" s="628"/>
      <c r="DB31" s="628"/>
      <c r="DC31" s="629"/>
      <c r="DD31" s="602">
        <v>70957</v>
      </c>
      <c r="DE31" s="625"/>
      <c r="DF31" s="625"/>
      <c r="DG31" s="625"/>
      <c r="DH31" s="625"/>
      <c r="DI31" s="625"/>
      <c r="DJ31" s="625"/>
      <c r="DK31" s="626"/>
      <c r="DL31" s="602">
        <v>70957</v>
      </c>
      <c r="DM31" s="625"/>
      <c r="DN31" s="625"/>
      <c r="DO31" s="625"/>
      <c r="DP31" s="625"/>
      <c r="DQ31" s="625"/>
      <c r="DR31" s="625"/>
      <c r="DS31" s="625"/>
      <c r="DT31" s="625"/>
      <c r="DU31" s="625"/>
      <c r="DV31" s="626"/>
      <c r="DW31" s="598">
        <v>1.5</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231394</v>
      </c>
      <c r="S32" s="594"/>
      <c r="T32" s="594"/>
      <c r="U32" s="594"/>
      <c r="V32" s="594"/>
      <c r="W32" s="594"/>
      <c r="X32" s="594"/>
      <c r="Y32" s="595"/>
      <c r="Z32" s="596">
        <v>2.7</v>
      </c>
      <c r="AA32" s="596"/>
      <c r="AB32" s="596"/>
      <c r="AC32" s="596"/>
      <c r="AD32" s="597">
        <v>2564</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97.1</v>
      </c>
      <c r="BH32" s="661"/>
      <c r="BI32" s="661"/>
      <c r="BJ32" s="661"/>
      <c r="BK32" s="661"/>
      <c r="BL32" s="661"/>
      <c r="BM32" s="662">
        <v>90.4</v>
      </c>
      <c r="BN32" s="661"/>
      <c r="BO32" s="661"/>
      <c r="BP32" s="661"/>
      <c r="BQ32" s="663"/>
      <c r="BR32" s="660">
        <v>97.6</v>
      </c>
      <c r="BS32" s="661"/>
      <c r="BT32" s="661"/>
      <c r="BU32" s="661"/>
      <c r="BV32" s="661"/>
      <c r="BW32" s="661"/>
      <c r="BX32" s="662">
        <v>90.6</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539700</v>
      </c>
      <c r="S33" s="594"/>
      <c r="T33" s="594"/>
      <c r="U33" s="594"/>
      <c r="V33" s="594"/>
      <c r="W33" s="594"/>
      <c r="X33" s="594"/>
      <c r="Y33" s="595"/>
      <c r="Z33" s="596">
        <v>6.4</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3463111</v>
      </c>
      <c r="CS33" s="625"/>
      <c r="CT33" s="625"/>
      <c r="CU33" s="625"/>
      <c r="CV33" s="625"/>
      <c r="CW33" s="625"/>
      <c r="CX33" s="625"/>
      <c r="CY33" s="626"/>
      <c r="CZ33" s="627">
        <v>42.6</v>
      </c>
      <c r="DA33" s="628"/>
      <c r="DB33" s="628"/>
      <c r="DC33" s="629"/>
      <c r="DD33" s="602">
        <v>2936516</v>
      </c>
      <c r="DE33" s="625"/>
      <c r="DF33" s="625"/>
      <c r="DG33" s="625"/>
      <c r="DH33" s="625"/>
      <c r="DI33" s="625"/>
      <c r="DJ33" s="625"/>
      <c r="DK33" s="626"/>
      <c r="DL33" s="602">
        <v>2417266</v>
      </c>
      <c r="DM33" s="625"/>
      <c r="DN33" s="625"/>
      <c r="DO33" s="625"/>
      <c r="DP33" s="625"/>
      <c r="DQ33" s="625"/>
      <c r="DR33" s="625"/>
      <c r="DS33" s="625"/>
      <c r="DT33" s="625"/>
      <c r="DU33" s="625"/>
      <c r="DV33" s="626"/>
      <c r="DW33" s="598">
        <v>50.6</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902252</v>
      </c>
      <c r="CS34" s="594"/>
      <c r="CT34" s="594"/>
      <c r="CU34" s="594"/>
      <c r="CV34" s="594"/>
      <c r="CW34" s="594"/>
      <c r="CX34" s="594"/>
      <c r="CY34" s="595"/>
      <c r="CZ34" s="627">
        <v>11.1</v>
      </c>
      <c r="DA34" s="628"/>
      <c r="DB34" s="628"/>
      <c r="DC34" s="629"/>
      <c r="DD34" s="602">
        <v>697662</v>
      </c>
      <c r="DE34" s="594"/>
      <c r="DF34" s="594"/>
      <c r="DG34" s="594"/>
      <c r="DH34" s="594"/>
      <c r="DI34" s="594"/>
      <c r="DJ34" s="594"/>
      <c r="DK34" s="595"/>
      <c r="DL34" s="602">
        <v>537004</v>
      </c>
      <c r="DM34" s="594"/>
      <c r="DN34" s="594"/>
      <c r="DO34" s="594"/>
      <c r="DP34" s="594"/>
      <c r="DQ34" s="594"/>
      <c r="DR34" s="594"/>
      <c r="DS34" s="594"/>
      <c r="DT34" s="594"/>
      <c r="DU34" s="594"/>
      <c r="DV34" s="595"/>
      <c r="DW34" s="598">
        <v>11.2</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290000</v>
      </c>
      <c r="S35" s="594"/>
      <c r="T35" s="594"/>
      <c r="U35" s="594"/>
      <c r="V35" s="594"/>
      <c r="W35" s="594"/>
      <c r="X35" s="594"/>
      <c r="Y35" s="595"/>
      <c r="Z35" s="596">
        <v>3.4</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1263899</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101584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106500</v>
      </c>
      <c r="CS35" s="625"/>
      <c r="CT35" s="625"/>
      <c r="CU35" s="625"/>
      <c r="CV35" s="625"/>
      <c r="CW35" s="625"/>
      <c r="CX35" s="625"/>
      <c r="CY35" s="626"/>
      <c r="CZ35" s="627">
        <v>1.3</v>
      </c>
      <c r="DA35" s="628"/>
      <c r="DB35" s="628"/>
      <c r="DC35" s="629"/>
      <c r="DD35" s="602">
        <v>96736</v>
      </c>
      <c r="DE35" s="625"/>
      <c r="DF35" s="625"/>
      <c r="DG35" s="625"/>
      <c r="DH35" s="625"/>
      <c r="DI35" s="625"/>
      <c r="DJ35" s="625"/>
      <c r="DK35" s="626"/>
      <c r="DL35" s="602">
        <v>96419</v>
      </c>
      <c r="DM35" s="625"/>
      <c r="DN35" s="625"/>
      <c r="DO35" s="625"/>
      <c r="DP35" s="625"/>
      <c r="DQ35" s="625"/>
      <c r="DR35" s="625"/>
      <c r="DS35" s="625"/>
      <c r="DT35" s="625"/>
      <c r="DU35" s="625"/>
      <c r="DV35" s="626"/>
      <c r="DW35" s="598">
        <v>2</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8455627</v>
      </c>
      <c r="S36" s="666"/>
      <c r="T36" s="666"/>
      <c r="U36" s="666"/>
      <c r="V36" s="666"/>
      <c r="W36" s="666"/>
      <c r="X36" s="666"/>
      <c r="Y36" s="667"/>
      <c r="Z36" s="668">
        <v>100</v>
      </c>
      <c r="AA36" s="668"/>
      <c r="AB36" s="668"/>
      <c r="AC36" s="668"/>
      <c r="AD36" s="669">
        <v>4485648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337359</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116025</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1179172</v>
      </c>
      <c r="CS36" s="594"/>
      <c r="CT36" s="594"/>
      <c r="CU36" s="594"/>
      <c r="CV36" s="594"/>
      <c r="CW36" s="594"/>
      <c r="CX36" s="594"/>
      <c r="CY36" s="595"/>
      <c r="CZ36" s="627">
        <v>14.5</v>
      </c>
      <c r="DA36" s="628"/>
      <c r="DB36" s="628"/>
      <c r="DC36" s="629"/>
      <c r="DD36" s="602">
        <v>1087351</v>
      </c>
      <c r="DE36" s="594"/>
      <c r="DF36" s="594"/>
      <c r="DG36" s="594"/>
      <c r="DH36" s="594"/>
      <c r="DI36" s="594"/>
      <c r="DJ36" s="594"/>
      <c r="DK36" s="595"/>
      <c r="DL36" s="602">
        <v>985063</v>
      </c>
      <c r="DM36" s="594"/>
      <c r="DN36" s="594"/>
      <c r="DO36" s="594"/>
      <c r="DP36" s="594"/>
      <c r="DQ36" s="594"/>
      <c r="DR36" s="594"/>
      <c r="DS36" s="594"/>
      <c r="DT36" s="594"/>
      <c r="DU36" s="594"/>
      <c r="DV36" s="595"/>
      <c r="DW36" s="598">
        <v>20.6</v>
      </c>
      <c r="DX36" s="623"/>
      <c r="DY36" s="623"/>
      <c r="DZ36" s="623"/>
      <c r="EA36" s="623"/>
      <c r="EB36" s="623"/>
      <c r="EC36" s="624"/>
    </row>
    <row r="37" spans="2:133" ht="11.25" customHeight="1">
      <c r="AQ37" s="672" t="s">
        <v>313</v>
      </c>
      <c r="AR37" s="673"/>
      <c r="AS37" s="673"/>
      <c r="AT37" s="673"/>
      <c r="AU37" s="673"/>
      <c r="AV37" s="673"/>
      <c r="AW37" s="673"/>
      <c r="AX37" s="673"/>
      <c r="AY37" s="674"/>
      <c r="AZ37" s="593">
        <v>264195</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2895</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633254</v>
      </c>
      <c r="CS37" s="625"/>
      <c r="CT37" s="625"/>
      <c r="CU37" s="625"/>
      <c r="CV37" s="625"/>
      <c r="CW37" s="625"/>
      <c r="CX37" s="625"/>
      <c r="CY37" s="626"/>
      <c r="CZ37" s="627">
        <v>7.8</v>
      </c>
      <c r="DA37" s="628"/>
      <c r="DB37" s="628"/>
      <c r="DC37" s="629"/>
      <c r="DD37" s="602">
        <v>633254</v>
      </c>
      <c r="DE37" s="625"/>
      <c r="DF37" s="625"/>
      <c r="DG37" s="625"/>
      <c r="DH37" s="625"/>
      <c r="DI37" s="625"/>
      <c r="DJ37" s="625"/>
      <c r="DK37" s="626"/>
      <c r="DL37" s="602">
        <v>609771</v>
      </c>
      <c r="DM37" s="625"/>
      <c r="DN37" s="625"/>
      <c r="DO37" s="625"/>
      <c r="DP37" s="625"/>
      <c r="DQ37" s="625"/>
      <c r="DR37" s="625"/>
      <c r="DS37" s="625"/>
      <c r="DT37" s="625"/>
      <c r="DU37" s="625"/>
      <c r="DV37" s="626"/>
      <c r="DW37" s="598">
        <v>12.8</v>
      </c>
      <c r="DX37" s="623"/>
      <c r="DY37" s="623"/>
      <c r="DZ37" s="623"/>
      <c r="EA37" s="623"/>
      <c r="EB37" s="623"/>
      <c r="EC37" s="624"/>
    </row>
    <row r="38" spans="2:133" ht="11.25" customHeight="1">
      <c r="AQ38" s="672" t="s">
        <v>316</v>
      </c>
      <c r="AR38" s="673"/>
      <c r="AS38" s="673"/>
      <c r="AT38" s="673"/>
      <c r="AU38" s="673"/>
      <c r="AV38" s="673"/>
      <c r="AW38" s="673"/>
      <c r="AX38" s="673"/>
      <c r="AY38" s="674"/>
      <c r="AZ38" s="593">
        <v>5260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5363</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994444</v>
      </c>
      <c r="CS38" s="594"/>
      <c r="CT38" s="594"/>
      <c r="CU38" s="594"/>
      <c r="CV38" s="594"/>
      <c r="CW38" s="594"/>
      <c r="CX38" s="594"/>
      <c r="CY38" s="595"/>
      <c r="CZ38" s="627">
        <v>12.2</v>
      </c>
      <c r="DA38" s="628"/>
      <c r="DB38" s="628"/>
      <c r="DC38" s="629"/>
      <c r="DD38" s="602">
        <v>891953</v>
      </c>
      <c r="DE38" s="594"/>
      <c r="DF38" s="594"/>
      <c r="DG38" s="594"/>
      <c r="DH38" s="594"/>
      <c r="DI38" s="594"/>
      <c r="DJ38" s="594"/>
      <c r="DK38" s="595"/>
      <c r="DL38" s="602">
        <v>798780</v>
      </c>
      <c r="DM38" s="594"/>
      <c r="DN38" s="594"/>
      <c r="DO38" s="594"/>
      <c r="DP38" s="594"/>
      <c r="DQ38" s="594"/>
      <c r="DR38" s="594"/>
      <c r="DS38" s="594"/>
      <c r="DT38" s="594"/>
      <c r="DU38" s="594"/>
      <c r="DV38" s="595"/>
      <c r="DW38" s="598">
        <v>16.7</v>
      </c>
      <c r="DX38" s="623"/>
      <c r="DY38" s="623"/>
      <c r="DZ38" s="623"/>
      <c r="EA38" s="623"/>
      <c r="EB38" s="623"/>
      <c r="EC38" s="624"/>
    </row>
    <row r="39" spans="2:133" ht="11.25" customHeight="1">
      <c r="AQ39" s="672" t="s">
        <v>319</v>
      </c>
      <c r="AR39" s="673"/>
      <c r="AS39" s="673"/>
      <c r="AT39" s="673"/>
      <c r="AU39" s="673"/>
      <c r="AV39" s="673"/>
      <c r="AW39" s="673"/>
      <c r="AX39" s="673"/>
      <c r="AY39" s="674"/>
      <c r="AZ39" s="593" t="s">
        <v>320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181962</v>
      </c>
      <c r="CS39" s="625"/>
      <c r="CT39" s="625"/>
      <c r="CU39" s="625"/>
      <c r="CV39" s="625"/>
      <c r="CW39" s="625"/>
      <c r="CX39" s="625"/>
      <c r="CY39" s="626"/>
      <c r="CZ39" s="627">
        <v>2.2000000000000002</v>
      </c>
      <c r="DA39" s="628"/>
      <c r="DB39" s="628"/>
      <c r="DC39" s="629"/>
      <c r="DD39" s="602">
        <v>159814</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168714</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143</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98781</v>
      </c>
      <c r="CS40" s="594"/>
      <c r="CT40" s="594"/>
      <c r="CU40" s="594"/>
      <c r="CV40" s="594"/>
      <c r="CW40" s="594"/>
      <c r="CX40" s="594"/>
      <c r="CY40" s="595"/>
      <c r="CZ40" s="627">
        <v>1.2</v>
      </c>
      <c r="DA40" s="628"/>
      <c r="DB40" s="628"/>
      <c r="DC40" s="629"/>
      <c r="DD40" s="602">
        <v>3000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488371</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270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1773906</v>
      </c>
      <c r="CS42" s="594"/>
      <c r="CT42" s="594"/>
      <c r="CU42" s="594"/>
      <c r="CV42" s="594"/>
      <c r="CW42" s="594"/>
      <c r="CX42" s="594"/>
      <c r="CY42" s="595"/>
      <c r="CZ42" s="627">
        <v>21.8</v>
      </c>
      <c r="DA42" s="676"/>
      <c r="DB42" s="676"/>
      <c r="DC42" s="677"/>
      <c r="DD42" s="602">
        <v>465667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t="s">
        <v>320</v>
      </c>
      <c r="CS43" s="625"/>
      <c r="CT43" s="625"/>
      <c r="CU43" s="625"/>
      <c r="CV43" s="625"/>
      <c r="CW43" s="625"/>
      <c r="CX43" s="625"/>
      <c r="CY43" s="626"/>
      <c r="CZ43" s="627" t="s">
        <v>320</v>
      </c>
      <c r="DA43" s="628"/>
      <c r="DB43" s="628"/>
      <c r="DC43" s="629"/>
      <c r="DD43" s="602" t="s">
        <v>320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1472989</v>
      </c>
      <c r="CS44" s="594"/>
      <c r="CT44" s="594"/>
      <c r="CU44" s="594"/>
      <c r="CV44" s="594"/>
      <c r="CW44" s="594"/>
      <c r="CX44" s="594"/>
      <c r="CY44" s="595"/>
      <c r="CZ44" s="627">
        <v>18.100000000000001</v>
      </c>
      <c r="DA44" s="676"/>
      <c r="DB44" s="676"/>
      <c r="DC44" s="677"/>
      <c r="DD44" s="602">
        <v>215096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1113174</v>
      </c>
      <c r="CS45" s="625"/>
      <c r="CT45" s="625"/>
      <c r="CU45" s="625"/>
      <c r="CV45" s="625"/>
      <c r="CW45" s="625"/>
      <c r="CX45" s="625"/>
      <c r="CY45" s="626"/>
      <c r="CZ45" s="627">
        <v>13.7</v>
      </c>
      <c r="DA45" s="628"/>
      <c r="DB45" s="628"/>
      <c r="DC45" s="629"/>
      <c r="DD45" s="602">
        <v>53388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333424</v>
      </c>
      <c r="CS46" s="594"/>
      <c r="CT46" s="594"/>
      <c r="CU46" s="594"/>
      <c r="CV46" s="594"/>
      <c r="CW46" s="594"/>
      <c r="CX46" s="594"/>
      <c r="CY46" s="595"/>
      <c r="CZ46" s="627">
        <v>4.0999999999999996</v>
      </c>
      <c r="DA46" s="676"/>
      <c r="DB46" s="676"/>
      <c r="DC46" s="677"/>
      <c r="DD46" s="602">
        <v>159462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300917</v>
      </c>
      <c r="CS47" s="625"/>
      <c r="CT47" s="625"/>
      <c r="CU47" s="625"/>
      <c r="CV47" s="625"/>
      <c r="CW47" s="625"/>
      <c r="CX47" s="625"/>
      <c r="CY47" s="626"/>
      <c r="CZ47" s="627">
        <v>3.7</v>
      </c>
      <c r="DA47" s="628"/>
      <c r="DB47" s="628"/>
      <c r="DC47" s="629"/>
      <c r="DD47" s="602">
        <v>250571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8119879</v>
      </c>
      <c r="CS49" s="661"/>
      <c r="CT49" s="661"/>
      <c r="CU49" s="661"/>
      <c r="CV49" s="661"/>
      <c r="CW49" s="661"/>
      <c r="CX49" s="661"/>
      <c r="CY49" s="688"/>
      <c r="CZ49" s="689">
        <v>100</v>
      </c>
      <c r="DA49" s="690"/>
      <c r="DB49" s="690"/>
      <c r="DC49" s="691"/>
      <c r="DD49" s="692">
        <v>5610229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8461</v>
      </c>
      <c r="R7" s="723"/>
      <c r="S7" s="723"/>
      <c r="T7" s="723"/>
      <c r="U7" s="723"/>
      <c r="V7" s="723">
        <v>8125</v>
      </c>
      <c r="W7" s="723"/>
      <c r="X7" s="723"/>
      <c r="Y7" s="723"/>
      <c r="Z7" s="723"/>
      <c r="AA7" s="723">
        <v>336</v>
      </c>
      <c r="AB7" s="723"/>
      <c r="AC7" s="723"/>
      <c r="AD7" s="723"/>
      <c r="AE7" s="724"/>
      <c r="AF7" s="725">
        <v>146</v>
      </c>
      <c r="AG7" s="726"/>
      <c r="AH7" s="726"/>
      <c r="AI7" s="726"/>
      <c r="AJ7" s="727"/>
      <c r="AK7" s="762">
        <v>375</v>
      </c>
      <c r="AL7" s="763"/>
      <c r="AM7" s="763"/>
      <c r="AN7" s="763"/>
      <c r="AO7" s="763"/>
      <c r="AP7" s="763">
        <v>6477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8456</v>
      </c>
      <c r="R23" s="782"/>
      <c r="S23" s="782"/>
      <c r="T23" s="782"/>
      <c r="U23" s="782"/>
      <c r="V23" s="782">
        <v>8120</v>
      </c>
      <c r="W23" s="782"/>
      <c r="X23" s="782"/>
      <c r="Y23" s="782"/>
      <c r="Z23" s="782"/>
      <c r="AA23" s="782">
        <v>336</v>
      </c>
      <c r="AB23" s="782"/>
      <c r="AC23" s="782"/>
      <c r="AD23" s="782"/>
      <c r="AE23" s="783"/>
      <c r="AF23" s="784">
        <v>146</v>
      </c>
      <c r="AG23" s="782"/>
      <c r="AH23" s="782"/>
      <c r="AI23" s="782"/>
      <c r="AJ23" s="785"/>
      <c r="AK23" s="786"/>
      <c r="AL23" s="787"/>
      <c r="AM23" s="787"/>
      <c r="AN23" s="787"/>
      <c r="AO23" s="787"/>
      <c r="AP23" s="782">
        <v>6477</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2450</v>
      </c>
      <c r="R28" s="811"/>
      <c r="S28" s="811"/>
      <c r="T28" s="811"/>
      <c r="U28" s="811"/>
      <c r="V28" s="811">
        <v>2348</v>
      </c>
      <c r="W28" s="811"/>
      <c r="X28" s="811"/>
      <c r="Y28" s="811"/>
      <c r="Z28" s="811"/>
      <c r="AA28" s="811">
        <v>102</v>
      </c>
      <c r="AB28" s="811"/>
      <c r="AC28" s="811"/>
      <c r="AD28" s="811"/>
      <c r="AE28" s="812"/>
      <c r="AF28" s="813">
        <v>102</v>
      </c>
      <c r="AG28" s="811"/>
      <c r="AH28" s="811"/>
      <c r="AI28" s="811"/>
      <c r="AJ28" s="814"/>
      <c r="AK28" s="815">
        <v>209</v>
      </c>
      <c r="AL28" s="806"/>
      <c r="AM28" s="806"/>
      <c r="AN28" s="806"/>
      <c r="AO28" s="806"/>
      <c r="AP28" s="806" t="s">
        <v>540</v>
      </c>
      <c r="AQ28" s="806"/>
      <c r="AR28" s="806"/>
      <c r="AS28" s="806"/>
      <c r="AT28" s="806"/>
      <c r="AU28" s="806" t="s">
        <v>540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1600</v>
      </c>
      <c r="R29" s="747"/>
      <c r="S29" s="747"/>
      <c r="T29" s="747"/>
      <c r="U29" s="747"/>
      <c r="V29" s="747">
        <v>1562</v>
      </c>
      <c r="W29" s="747"/>
      <c r="X29" s="747"/>
      <c r="Y29" s="747"/>
      <c r="Z29" s="747"/>
      <c r="AA29" s="747">
        <v>38</v>
      </c>
      <c r="AB29" s="747"/>
      <c r="AC29" s="747"/>
      <c r="AD29" s="747"/>
      <c r="AE29" s="748"/>
      <c r="AF29" s="749">
        <v>38</v>
      </c>
      <c r="AG29" s="750"/>
      <c r="AH29" s="750"/>
      <c r="AI29" s="750"/>
      <c r="AJ29" s="751"/>
      <c r="AK29" s="818">
        <v>310</v>
      </c>
      <c r="AL29" s="819"/>
      <c r="AM29" s="819"/>
      <c r="AN29" s="819"/>
      <c r="AO29" s="819"/>
      <c r="AP29" s="819" t="s">
        <v>540</v>
      </c>
      <c r="AQ29" s="819"/>
      <c r="AR29" s="819"/>
      <c r="AS29" s="819"/>
      <c r="AT29" s="819"/>
      <c r="AU29" s="819" t="s">
        <v>540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160</v>
      </c>
      <c r="R30" s="747"/>
      <c r="S30" s="747"/>
      <c r="T30" s="747"/>
      <c r="U30" s="747"/>
      <c r="V30" s="747">
        <v>156</v>
      </c>
      <c r="W30" s="747"/>
      <c r="X30" s="747"/>
      <c r="Y30" s="747"/>
      <c r="Z30" s="747"/>
      <c r="AA30" s="747">
        <v>4</v>
      </c>
      <c r="AB30" s="747"/>
      <c r="AC30" s="747"/>
      <c r="AD30" s="747"/>
      <c r="AE30" s="748"/>
      <c r="AF30" s="749">
        <v>4</v>
      </c>
      <c r="AG30" s="750"/>
      <c r="AH30" s="750"/>
      <c r="AI30" s="750"/>
      <c r="AJ30" s="751"/>
      <c r="AK30" s="818">
        <v>55</v>
      </c>
      <c r="AL30" s="819"/>
      <c r="AM30" s="819"/>
      <c r="AN30" s="819"/>
      <c r="AO30" s="819"/>
      <c r="AP30" s="819" t="s">
        <v>540</v>
      </c>
      <c r="AQ30" s="819"/>
      <c r="AR30" s="819"/>
      <c r="AS30" s="819"/>
      <c r="AT30" s="819"/>
      <c r="AU30" s="819" t="s">
        <v>540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1961</v>
      </c>
      <c r="R31" s="747"/>
      <c r="S31" s="747"/>
      <c r="T31" s="747"/>
      <c r="U31" s="747"/>
      <c r="V31" s="747">
        <v>2124</v>
      </c>
      <c r="W31" s="747"/>
      <c r="X31" s="747"/>
      <c r="Y31" s="747"/>
      <c r="Z31" s="747"/>
      <c r="AA31" s="747">
        <v>-163</v>
      </c>
      <c r="AB31" s="747"/>
      <c r="AC31" s="747"/>
      <c r="AD31" s="747"/>
      <c r="AE31" s="748"/>
      <c r="AF31" s="749">
        <v>277</v>
      </c>
      <c r="AG31" s="750"/>
      <c r="AH31" s="750"/>
      <c r="AI31" s="750"/>
      <c r="AJ31" s="751"/>
      <c r="AK31" s="818">
        <v>275</v>
      </c>
      <c r="AL31" s="819"/>
      <c r="AM31" s="819"/>
      <c r="AN31" s="819"/>
      <c r="AO31" s="819"/>
      <c r="AP31" s="819">
        <v>1448</v>
      </c>
      <c r="AQ31" s="819"/>
      <c r="AR31" s="819"/>
      <c r="AS31" s="819"/>
      <c r="AT31" s="819"/>
      <c r="AU31" s="819">
        <v>906</v>
      </c>
      <c r="AV31" s="819"/>
      <c r="AW31" s="819"/>
      <c r="AX31" s="819"/>
      <c r="AY31" s="819"/>
      <c r="AZ31" s="820"/>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495</v>
      </c>
      <c r="R32" s="747"/>
      <c r="S32" s="747"/>
      <c r="T32" s="747"/>
      <c r="U32" s="747"/>
      <c r="V32" s="747">
        <v>484</v>
      </c>
      <c r="W32" s="747"/>
      <c r="X32" s="747"/>
      <c r="Y32" s="747"/>
      <c r="Z32" s="747"/>
      <c r="AA32" s="747">
        <v>11</v>
      </c>
      <c r="AB32" s="747"/>
      <c r="AC32" s="747"/>
      <c r="AD32" s="747"/>
      <c r="AE32" s="748"/>
      <c r="AF32" s="749">
        <v>158</v>
      </c>
      <c r="AG32" s="750"/>
      <c r="AH32" s="750"/>
      <c r="AI32" s="750"/>
      <c r="AJ32" s="751"/>
      <c r="AK32" s="818">
        <v>5</v>
      </c>
      <c r="AL32" s="819"/>
      <c r="AM32" s="819"/>
      <c r="AN32" s="819"/>
      <c r="AO32" s="819"/>
      <c r="AP32" s="819">
        <v>295</v>
      </c>
      <c r="AQ32" s="819"/>
      <c r="AR32" s="819"/>
      <c r="AS32" s="819"/>
      <c r="AT32" s="819"/>
      <c r="AU32" s="819">
        <v>1</v>
      </c>
      <c r="AV32" s="819"/>
      <c r="AW32" s="819"/>
      <c r="AX32" s="819"/>
      <c r="AY32" s="819"/>
      <c r="AZ32" s="820"/>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60</v>
      </c>
      <c r="R33" s="747"/>
      <c r="S33" s="747"/>
      <c r="T33" s="747"/>
      <c r="U33" s="747"/>
      <c r="V33" s="747">
        <v>57</v>
      </c>
      <c r="W33" s="747"/>
      <c r="X33" s="747"/>
      <c r="Y33" s="747"/>
      <c r="Z33" s="747"/>
      <c r="AA33" s="747">
        <v>3</v>
      </c>
      <c r="AB33" s="747"/>
      <c r="AC33" s="747"/>
      <c r="AD33" s="747"/>
      <c r="AE33" s="748"/>
      <c r="AF33" s="749">
        <v>99</v>
      </c>
      <c r="AG33" s="750"/>
      <c r="AH33" s="750"/>
      <c r="AI33" s="750"/>
      <c r="AJ33" s="751"/>
      <c r="AK33" s="818" t="s">
        <v>540</v>
      </c>
      <c r="AL33" s="819"/>
      <c r="AM33" s="819"/>
      <c r="AN33" s="819"/>
      <c r="AO33" s="819"/>
      <c r="AP33" s="819" t="s">
        <v>540</v>
      </c>
      <c r="AQ33" s="819"/>
      <c r="AR33" s="819"/>
      <c r="AS33" s="819"/>
      <c r="AT33" s="819"/>
      <c r="AU33" s="819" t="s">
        <v>540</v>
      </c>
      <c r="AV33" s="819"/>
      <c r="AW33" s="819"/>
      <c r="AX33" s="819"/>
      <c r="AY33" s="819"/>
      <c r="AZ33" s="820"/>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46">
        <v>436</v>
      </c>
      <c r="R34" s="747"/>
      <c r="S34" s="747"/>
      <c r="T34" s="747"/>
      <c r="U34" s="747"/>
      <c r="V34" s="747">
        <v>402</v>
      </c>
      <c r="W34" s="747"/>
      <c r="X34" s="747"/>
      <c r="Y34" s="747"/>
      <c r="Z34" s="747"/>
      <c r="AA34" s="747">
        <v>34</v>
      </c>
      <c r="AB34" s="747"/>
      <c r="AC34" s="747"/>
      <c r="AD34" s="747"/>
      <c r="AE34" s="748"/>
      <c r="AF34" s="749">
        <v>327</v>
      </c>
      <c r="AG34" s="750"/>
      <c r="AH34" s="750"/>
      <c r="AI34" s="750"/>
      <c r="AJ34" s="751"/>
      <c r="AK34" s="818" t="s">
        <v>540</v>
      </c>
      <c r="AL34" s="819"/>
      <c r="AM34" s="819"/>
      <c r="AN34" s="819"/>
      <c r="AO34" s="819"/>
      <c r="AP34" s="819">
        <v>763</v>
      </c>
      <c r="AQ34" s="819"/>
      <c r="AR34" s="819"/>
      <c r="AS34" s="819"/>
      <c r="AT34" s="819"/>
      <c r="AU34" s="819" t="s">
        <v>540</v>
      </c>
      <c r="AV34" s="819"/>
      <c r="AW34" s="819"/>
      <c r="AX34" s="819"/>
      <c r="AY34" s="819"/>
      <c r="AZ34" s="820"/>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386</v>
      </c>
      <c r="C35" s="744"/>
      <c r="D35" s="744"/>
      <c r="E35" s="744"/>
      <c r="F35" s="744"/>
      <c r="G35" s="744"/>
      <c r="H35" s="744"/>
      <c r="I35" s="744"/>
      <c r="J35" s="744"/>
      <c r="K35" s="744"/>
      <c r="L35" s="744"/>
      <c r="M35" s="744"/>
      <c r="N35" s="744"/>
      <c r="O35" s="744"/>
      <c r="P35" s="745"/>
      <c r="Q35" s="746">
        <v>412</v>
      </c>
      <c r="R35" s="747"/>
      <c r="S35" s="747"/>
      <c r="T35" s="747"/>
      <c r="U35" s="747"/>
      <c r="V35" s="747">
        <v>392</v>
      </c>
      <c r="W35" s="747"/>
      <c r="X35" s="747"/>
      <c r="Y35" s="747"/>
      <c r="Z35" s="747"/>
      <c r="AA35" s="747">
        <v>20</v>
      </c>
      <c r="AB35" s="747"/>
      <c r="AC35" s="747"/>
      <c r="AD35" s="747"/>
      <c r="AE35" s="748"/>
      <c r="AF35" s="749">
        <v>14</v>
      </c>
      <c r="AG35" s="750"/>
      <c r="AH35" s="750"/>
      <c r="AI35" s="750"/>
      <c r="AJ35" s="751"/>
      <c r="AK35" s="818">
        <v>231</v>
      </c>
      <c r="AL35" s="819"/>
      <c r="AM35" s="819"/>
      <c r="AN35" s="819"/>
      <c r="AO35" s="819"/>
      <c r="AP35" s="819">
        <v>3648</v>
      </c>
      <c r="AQ35" s="819"/>
      <c r="AR35" s="819"/>
      <c r="AS35" s="819"/>
      <c r="AT35" s="819"/>
      <c r="AU35" s="819">
        <v>2969</v>
      </c>
      <c r="AV35" s="819"/>
      <c r="AW35" s="819"/>
      <c r="AX35" s="819"/>
      <c r="AY35" s="819"/>
      <c r="AZ35" s="820"/>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388</v>
      </c>
      <c r="C36" s="744"/>
      <c r="D36" s="744"/>
      <c r="E36" s="744"/>
      <c r="F36" s="744"/>
      <c r="G36" s="744"/>
      <c r="H36" s="744"/>
      <c r="I36" s="744"/>
      <c r="J36" s="744"/>
      <c r="K36" s="744"/>
      <c r="L36" s="744"/>
      <c r="M36" s="744"/>
      <c r="N36" s="744"/>
      <c r="O36" s="744"/>
      <c r="P36" s="745"/>
      <c r="Q36" s="746">
        <v>131</v>
      </c>
      <c r="R36" s="747"/>
      <c r="S36" s="747"/>
      <c r="T36" s="747"/>
      <c r="U36" s="747"/>
      <c r="V36" s="747">
        <v>128</v>
      </c>
      <c r="W36" s="747"/>
      <c r="X36" s="747"/>
      <c r="Y36" s="747"/>
      <c r="Z36" s="747"/>
      <c r="AA36" s="747">
        <v>3</v>
      </c>
      <c r="AB36" s="747"/>
      <c r="AC36" s="747"/>
      <c r="AD36" s="747"/>
      <c r="AE36" s="748"/>
      <c r="AF36" s="749">
        <v>3</v>
      </c>
      <c r="AG36" s="750"/>
      <c r="AH36" s="750"/>
      <c r="AI36" s="750"/>
      <c r="AJ36" s="751"/>
      <c r="AK36" s="818">
        <v>107</v>
      </c>
      <c r="AL36" s="819"/>
      <c r="AM36" s="819"/>
      <c r="AN36" s="819"/>
      <c r="AO36" s="819"/>
      <c r="AP36" s="819">
        <v>1333</v>
      </c>
      <c r="AQ36" s="819"/>
      <c r="AR36" s="819"/>
      <c r="AS36" s="819"/>
      <c r="AT36" s="819"/>
      <c r="AU36" s="819">
        <v>1161</v>
      </c>
      <c r="AV36" s="819"/>
      <c r="AW36" s="819"/>
      <c r="AX36" s="819"/>
      <c r="AY36" s="819"/>
      <c r="AZ36" s="820"/>
      <c r="BA36" s="820"/>
      <c r="BB36" s="820"/>
      <c r="BC36" s="820"/>
      <c r="BD36" s="820"/>
      <c r="BE36" s="816" t="s">
        <v>387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389</v>
      </c>
      <c r="C37" s="744"/>
      <c r="D37" s="744"/>
      <c r="E37" s="744"/>
      <c r="F37" s="744"/>
      <c r="G37" s="744"/>
      <c r="H37" s="744"/>
      <c r="I37" s="744"/>
      <c r="J37" s="744"/>
      <c r="K37" s="744"/>
      <c r="L37" s="744"/>
      <c r="M37" s="744"/>
      <c r="N37" s="744"/>
      <c r="O37" s="744"/>
      <c r="P37" s="745"/>
      <c r="Q37" s="746">
        <v>1</v>
      </c>
      <c r="R37" s="747"/>
      <c r="S37" s="747"/>
      <c r="T37" s="747"/>
      <c r="U37" s="747"/>
      <c r="V37" s="747">
        <v>0</v>
      </c>
      <c r="W37" s="747"/>
      <c r="X37" s="747"/>
      <c r="Y37" s="747"/>
      <c r="Z37" s="747"/>
      <c r="AA37" s="747">
        <v>1</v>
      </c>
      <c r="AB37" s="747"/>
      <c r="AC37" s="747"/>
      <c r="AD37" s="747"/>
      <c r="AE37" s="748"/>
      <c r="AF37" s="749">
        <v>3</v>
      </c>
      <c r="AG37" s="750"/>
      <c r="AH37" s="750"/>
      <c r="AI37" s="750"/>
      <c r="AJ37" s="751"/>
      <c r="AK37" s="818" t="s">
        <v>540</v>
      </c>
      <c r="AL37" s="819"/>
      <c r="AM37" s="819"/>
      <c r="AN37" s="819"/>
      <c r="AO37" s="819"/>
      <c r="AP37" s="819" t="s">
        <v>540</v>
      </c>
      <c r="AQ37" s="819"/>
      <c r="AR37" s="819"/>
      <c r="AS37" s="819"/>
      <c r="AT37" s="819"/>
      <c r="AU37" s="819" t="s">
        <v>540</v>
      </c>
      <c r="AV37" s="819"/>
      <c r="AW37" s="819"/>
      <c r="AX37" s="819"/>
      <c r="AY37" s="819"/>
      <c r="AZ37" s="820"/>
      <c r="BA37" s="820"/>
      <c r="BB37" s="820"/>
      <c r="BC37" s="820"/>
      <c r="BD37" s="820"/>
      <c r="BE37" s="816" t="s">
        <v>387</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1025</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394</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17181</v>
      </c>
      <c r="R68" s="854"/>
      <c r="S68" s="854"/>
      <c r="T68" s="854"/>
      <c r="U68" s="854"/>
      <c r="V68" s="854">
        <v>16405</v>
      </c>
      <c r="W68" s="854"/>
      <c r="X68" s="854"/>
      <c r="Y68" s="854"/>
      <c r="Z68" s="854"/>
      <c r="AA68" s="854">
        <v>776</v>
      </c>
      <c r="AB68" s="854"/>
      <c r="AC68" s="854"/>
      <c r="AD68" s="854"/>
      <c r="AE68" s="854"/>
      <c r="AF68" s="854">
        <v>776</v>
      </c>
      <c r="AG68" s="854"/>
      <c r="AH68" s="854"/>
      <c r="AI68" s="854"/>
      <c r="AJ68" s="854"/>
      <c r="AK68" s="854">
        <v>1960</v>
      </c>
      <c r="AL68" s="854"/>
      <c r="AM68" s="854"/>
      <c r="AN68" s="854"/>
      <c r="AO68" s="854"/>
      <c r="AP68" s="854" t="s">
        <v>540</v>
      </c>
      <c r="AQ68" s="854"/>
      <c r="AR68" s="854"/>
      <c r="AS68" s="854"/>
      <c r="AT68" s="854"/>
      <c r="AU68" s="854" t="s">
        <v>540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952</v>
      </c>
      <c r="R69" s="819"/>
      <c r="S69" s="819"/>
      <c r="T69" s="819"/>
      <c r="U69" s="819"/>
      <c r="V69" s="819">
        <v>950</v>
      </c>
      <c r="W69" s="819"/>
      <c r="X69" s="819"/>
      <c r="Y69" s="819"/>
      <c r="Z69" s="819"/>
      <c r="AA69" s="819">
        <v>2</v>
      </c>
      <c r="AB69" s="819"/>
      <c r="AC69" s="819"/>
      <c r="AD69" s="819"/>
      <c r="AE69" s="819"/>
      <c r="AF69" s="819">
        <v>2</v>
      </c>
      <c r="AG69" s="819"/>
      <c r="AH69" s="819"/>
      <c r="AI69" s="819"/>
      <c r="AJ69" s="819"/>
      <c r="AK69" s="819">
        <v>0</v>
      </c>
      <c r="AL69" s="819"/>
      <c r="AM69" s="819"/>
      <c r="AN69" s="819"/>
      <c r="AO69" s="819"/>
      <c r="AP69" s="819" t="s">
        <v>540</v>
      </c>
      <c r="AQ69" s="819"/>
      <c r="AR69" s="819"/>
      <c r="AS69" s="819"/>
      <c r="AT69" s="819"/>
      <c r="AU69" s="819" t="s">
        <v>540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7890</v>
      </c>
      <c r="R70" s="819"/>
      <c r="S70" s="819"/>
      <c r="T70" s="819"/>
      <c r="U70" s="819"/>
      <c r="V70" s="819">
        <v>7814</v>
      </c>
      <c r="W70" s="819"/>
      <c r="X70" s="819"/>
      <c r="Y70" s="819"/>
      <c r="Z70" s="819"/>
      <c r="AA70" s="819">
        <v>76</v>
      </c>
      <c r="AB70" s="819"/>
      <c r="AC70" s="819"/>
      <c r="AD70" s="819"/>
      <c r="AE70" s="819"/>
      <c r="AF70" s="819">
        <v>76</v>
      </c>
      <c r="AG70" s="819"/>
      <c r="AH70" s="819"/>
      <c r="AI70" s="819"/>
      <c r="AJ70" s="819"/>
      <c r="AK70" s="819" t="s">
        <v>540</v>
      </c>
      <c r="AL70" s="819"/>
      <c r="AM70" s="819"/>
      <c r="AN70" s="819"/>
      <c r="AO70" s="819"/>
      <c r="AP70" s="819">
        <v>4241</v>
      </c>
      <c r="AQ70" s="819"/>
      <c r="AR70" s="819"/>
      <c r="AS70" s="819"/>
      <c r="AT70" s="819"/>
      <c r="AU70" s="819" t="s">
        <v>540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141</v>
      </c>
      <c r="R71" s="819"/>
      <c r="S71" s="819"/>
      <c r="T71" s="819"/>
      <c r="U71" s="819"/>
      <c r="V71" s="819">
        <v>136</v>
      </c>
      <c r="W71" s="819"/>
      <c r="X71" s="819"/>
      <c r="Y71" s="819"/>
      <c r="Z71" s="819"/>
      <c r="AA71" s="819">
        <v>5</v>
      </c>
      <c r="AB71" s="819"/>
      <c r="AC71" s="819"/>
      <c r="AD71" s="819"/>
      <c r="AE71" s="819"/>
      <c r="AF71" s="819">
        <v>5</v>
      </c>
      <c r="AG71" s="819"/>
      <c r="AH71" s="819"/>
      <c r="AI71" s="819"/>
      <c r="AJ71" s="819"/>
      <c r="AK71" s="819" t="s">
        <v>540</v>
      </c>
      <c r="AL71" s="819"/>
      <c r="AM71" s="819"/>
      <c r="AN71" s="819"/>
      <c r="AO71" s="819"/>
      <c r="AP71" s="819" t="s">
        <v>540</v>
      </c>
      <c r="AQ71" s="819"/>
      <c r="AR71" s="819"/>
      <c r="AS71" s="819"/>
      <c r="AT71" s="819"/>
      <c r="AU71" s="819" t="s">
        <v>540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198</v>
      </c>
      <c r="R72" s="819"/>
      <c r="S72" s="819"/>
      <c r="T72" s="819"/>
      <c r="U72" s="819"/>
      <c r="V72" s="819">
        <v>148</v>
      </c>
      <c r="W72" s="819"/>
      <c r="X72" s="819"/>
      <c r="Y72" s="819"/>
      <c r="Z72" s="819"/>
      <c r="AA72" s="819">
        <v>50</v>
      </c>
      <c r="AB72" s="819"/>
      <c r="AC72" s="819"/>
      <c r="AD72" s="819"/>
      <c r="AE72" s="819"/>
      <c r="AF72" s="819">
        <v>50</v>
      </c>
      <c r="AG72" s="819"/>
      <c r="AH72" s="819"/>
      <c r="AI72" s="819"/>
      <c r="AJ72" s="819"/>
      <c r="AK72" s="819">
        <v>8</v>
      </c>
      <c r="AL72" s="819"/>
      <c r="AM72" s="819"/>
      <c r="AN72" s="819"/>
      <c r="AO72" s="819"/>
      <c r="AP72" s="819" t="s">
        <v>540</v>
      </c>
      <c r="AQ72" s="819"/>
      <c r="AR72" s="819"/>
      <c r="AS72" s="819"/>
      <c r="AT72" s="819"/>
      <c r="AU72" s="819" t="s">
        <v>540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285</v>
      </c>
      <c r="AG109" s="883"/>
      <c r="AH109" s="883"/>
      <c r="AI109" s="883"/>
      <c r="AJ109" s="884"/>
      <c r="AK109" s="882" t="s">
        <v>284</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285</v>
      </c>
      <c r="BW109" s="883"/>
      <c r="BX109" s="883"/>
      <c r="BY109" s="883"/>
      <c r="BZ109" s="884"/>
      <c r="CA109" s="882" t="s">
        <v>284</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285</v>
      </c>
      <c r="DM109" s="883"/>
      <c r="DN109" s="883"/>
      <c r="DO109" s="883"/>
      <c r="DP109" s="884"/>
      <c r="DQ109" s="882" t="s">
        <v>284</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647049</v>
      </c>
      <c r="AB110" s="890"/>
      <c r="AC110" s="890"/>
      <c r="AD110" s="890"/>
      <c r="AE110" s="891"/>
      <c r="AF110" s="892">
        <v>682443</v>
      </c>
      <c r="AG110" s="890"/>
      <c r="AH110" s="890"/>
      <c r="AI110" s="890"/>
      <c r="AJ110" s="891"/>
      <c r="AK110" s="892">
        <v>690983</v>
      </c>
      <c r="AL110" s="890"/>
      <c r="AM110" s="890"/>
      <c r="AN110" s="890"/>
      <c r="AO110" s="891"/>
      <c r="AP110" s="893">
        <v>17.3</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6540074</v>
      </c>
      <c r="BR110" s="927"/>
      <c r="BS110" s="927"/>
      <c r="BT110" s="927"/>
      <c r="BU110" s="927"/>
      <c r="BV110" s="927">
        <v>6551715</v>
      </c>
      <c r="BW110" s="927"/>
      <c r="BX110" s="927"/>
      <c r="BY110" s="927"/>
      <c r="BZ110" s="927"/>
      <c r="CA110" s="927">
        <v>6476516</v>
      </c>
      <c r="CB110" s="927"/>
      <c r="CC110" s="927"/>
      <c r="CD110" s="927"/>
      <c r="CE110" s="927"/>
      <c r="CF110" s="941">
        <v>162</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9630</v>
      </c>
      <c r="BR111" s="920"/>
      <c r="BS111" s="920"/>
      <c r="BT111" s="920"/>
      <c r="BU111" s="920"/>
      <c r="BV111" s="920">
        <v>6420</v>
      </c>
      <c r="BW111" s="920"/>
      <c r="BX111" s="920"/>
      <c r="BY111" s="920"/>
      <c r="BZ111" s="920"/>
      <c r="CA111" s="920">
        <v>3210</v>
      </c>
      <c r="CB111" s="920"/>
      <c r="CC111" s="920"/>
      <c r="CD111" s="920"/>
      <c r="CE111" s="920"/>
      <c r="CF111" s="914">
        <v>0.1</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5448001</v>
      </c>
      <c r="BR112" s="920"/>
      <c r="BS112" s="920"/>
      <c r="BT112" s="920"/>
      <c r="BU112" s="920"/>
      <c r="BV112" s="920">
        <v>5082064</v>
      </c>
      <c r="BW112" s="920"/>
      <c r="BX112" s="920"/>
      <c r="BY112" s="920"/>
      <c r="BZ112" s="920"/>
      <c r="CA112" s="920">
        <v>5036439</v>
      </c>
      <c r="CB112" s="920"/>
      <c r="CC112" s="920"/>
      <c r="CD112" s="920"/>
      <c r="CE112" s="920"/>
      <c r="CF112" s="914">
        <v>126</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358181</v>
      </c>
      <c r="AB113" s="934"/>
      <c r="AC113" s="934"/>
      <c r="AD113" s="934"/>
      <c r="AE113" s="935"/>
      <c r="AF113" s="936">
        <v>341620</v>
      </c>
      <c r="AG113" s="934"/>
      <c r="AH113" s="934"/>
      <c r="AI113" s="934"/>
      <c r="AJ113" s="935"/>
      <c r="AK113" s="936">
        <v>369913</v>
      </c>
      <c r="AL113" s="934"/>
      <c r="AM113" s="934"/>
      <c r="AN113" s="934"/>
      <c r="AO113" s="935"/>
      <c r="AP113" s="937">
        <v>9.3000000000000007</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557606</v>
      </c>
      <c r="BR113" s="920"/>
      <c r="BS113" s="920"/>
      <c r="BT113" s="920"/>
      <c r="BU113" s="920"/>
      <c r="BV113" s="920">
        <v>774314</v>
      </c>
      <c r="BW113" s="920"/>
      <c r="BX113" s="920"/>
      <c r="BY113" s="920"/>
      <c r="BZ113" s="920"/>
      <c r="CA113" s="920">
        <v>975315</v>
      </c>
      <c r="CB113" s="920"/>
      <c r="CC113" s="920"/>
      <c r="CD113" s="920"/>
      <c r="CE113" s="920"/>
      <c r="CF113" s="914">
        <v>24.4</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99301</v>
      </c>
      <c r="AB114" s="959"/>
      <c r="AC114" s="959"/>
      <c r="AD114" s="959"/>
      <c r="AE114" s="960"/>
      <c r="AF114" s="961">
        <v>126067</v>
      </c>
      <c r="AG114" s="959"/>
      <c r="AH114" s="959"/>
      <c r="AI114" s="959"/>
      <c r="AJ114" s="960"/>
      <c r="AK114" s="961">
        <v>144006</v>
      </c>
      <c r="AL114" s="959"/>
      <c r="AM114" s="959"/>
      <c r="AN114" s="959"/>
      <c r="AO114" s="960"/>
      <c r="AP114" s="962">
        <v>3.6</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604396</v>
      </c>
      <c r="BR114" s="920"/>
      <c r="BS114" s="920"/>
      <c r="BT114" s="920"/>
      <c r="BU114" s="920"/>
      <c r="BV114" s="920">
        <v>521743</v>
      </c>
      <c r="BW114" s="920"/>
      <c r="BX114" s="920"/>
      <c r="BY114" s="920"/>
      <c r="BZ114" s="920"/>
      <c r="CA114" s="920">
        <v>375246</v>
      </c>
      <c r="CB114" s="920"/>
      <c r="CC114" s="920"/>
      <c r="CD114" s="920"/>
      <c r="CE114" s="920"/>
      <c r="CF114" s="914">
        <v>9.4</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3427</v>
      </c>
      <c r="AB115" s="934"/>
      <c r="AC115" s="934"/>
      <c r="AD115" s="934"/>
      <c r="AE115" s="935"/>
      <c r="AF115" s="936">
        <v>3384</v>
      </c>
      <c r="AG115" s="934"/>
      <c r="AH115" s="934"/>
      <c r="AI115" s="934"/>
      <c r="AJ115" s="935"/>
      <c r="AK115" s="936">
        <v>3345</v>
      </c>
      <c r="AL115" s="934"/>
      <c r="AM115" s="934"/>
      <c r="AN115" s="934"/>
      <c r="AO115" s="935"/>
      <c r="AP115" s="937">
        <v>0.1</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9630</v>
      </c>
      <c r="DH116" s="959"/>
      <c r="DI116" s="959"/>
      <c r="DJ116" s="959"/>
      <c r="DK116" s="960"/>
      <c r="DL116" s="961">
        <v>6420</v>
      </c>
      <c r="DM116" s="959"/>
      <c r="DN116" s="959"/>
      <c r="DO116" s="959"/>
      <c r="DP116" s="960"/>
      <c r="DQ116" s="961">
        <v>3210</v>
      </c>
      <c r="DR116" s="959"/>
      <c r="DS116" s="959"/>
      <c r="DT116" s="959"/>
      <c r="DU116" s="960"/>
      <c r="DV116" s="962">
        <v>0.1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1107958</v>
      </c>
      <c r="AB117" s="966"/>
      <c r="AC117" s="966"/>
      <c r="AD117" s="966"/>
      <c r="AE117" s="967"/>
      <c r="AF117" s="965">
        <v>1153514</v>
      </c>
      <c r="AG117" s="966"/>
      <c r="AH117" s="966"/>
      <c r="AI117" s="966"/>
      <c r="AJ117" s="967"/>
      <c r="AK117" s="965">
        <v>1208247</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285</v>
      </c>
      <c r="AG118" s="883"/>
      <c r="AH118" s="883"/>
      <c r="AI118" s="883"/>
      <c r="AJ118" s="884"/>
      <c r="AK118" s="882" t="s">
        <v>284</v>
      </c>
      <c r="AL118" s="883"/>
      <c r="AM118" s="883"/>
      <c r="AN118" s="883"/>
      <c r="AO118" s="884"/>
      <c r="AP118" s="990" t="s">
        <v>405</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433</v>
      </c>
      <c r="BP118" s="994"/>
      <c r="BQ118" s="985">
        <v>13159707</v>
      </c>
      <c r="BR118" s="986"/>
      <c r="BS118" s="986"/>
      <c r="BT118" s="986"/>
      <c r="BU118" s="986"/>
      <c r="BV118" s="986">
        <v>12936256</v>
      </c>
      <c r="BW118" s="986"/>
      <c r="BX118" s="986"/>
      <c r="BY118" s="986"/>
      <c r="BZ118" s="986"/>
      <c r="CA118" s="986">
        <v>12866726</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1949674</v>
      </c>
      <c r="BR119" s="927"/>
      <c r="BS119" s="927"/>
      <c r="BT119" s="927"/>
      <c r="BU119" s="927"/>
      <c r="BV119" s="927">
        <v>2097221</v>
      </c>
      <c r="BW119" s="927"/>
      <c r="BX119" s="927"/>
      <c r="BY119" s="927"/>
      <c r="BZ119" s="927"/>
      <c r="CA119" s="927">
        <v>1972050</v>
      </c>
      <c r="CB119" s="927"/>
      <c r="CC119" s="927"/>
      <c r="CD119" s="927"/>
      <c r="CE119" s="927"/>
      <c r="CF119" s="941">
        <v>49.3</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337924</v>
      </c>
      <c r="BR120" s="920"/>
      <c r="BS120" s="920"/>
      <c r="BT120" s="920"/>
      <c r="BU120" s="920"/>
      <c r="BV120" s="920">
        <v>358384</v>
      </c>
      <c r="BW120" s="920"/>
      <c r="BX120" s="920"/>
      <c r="BY120" s="920"/>
      <c r="BZ120" s="920"/>
      <c r="CA120" s="920">
        <v>442267</v>
      </c>
      <c r="CB120" s="920"/>
      <c r="CC120" s="920"/>
      <c r="CD120" s="920"/>
      <c r="CE120" s="920"/>
      <c r="CF120" s="914">
        <v>11.1</v>
      </c>
      <c r="CG120" s="915"/>
      <c r="CH120" s="915"/>
      <c r="CI120" s="915"/>
      <c r="CJ120" s="915"/>
      <c r="CK120" s="1013" t="s">
        <v>439</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3161948</v>
      </c>
      <c r="DH120" s="927"/>
      <c r="DI120" s="927"/>
      <c r="DJ120" s="927"/>
      <c r="DK120" s="927"/>
      <c r="DL120" s="927">
        <v>3001580</v>
      </c>
      <c r="DM120" s="927"/>
      <c r="DN120" s="927"/>
      <c r="DO120" s="927"/>
      <c r="DP120" s="927"/>
      <c r="DQ120" s="927">
        <v>2969253</v>
      </c>
      <c r="DR120" s="927"/>
      <c r="DS120" s="927"/>
      <c r="DT120" s="927"/>
      <c r="DU120" s="927"/>
      <c r="DV120" s="928">
        <v>74.3</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8585469</v>
      </c>
      <c r="BR121" s="986"/>
      <c r="BS121" s="986"/>
      <c r="BT121" s="986"/>
      <c r="BU121" s="986"/>
      <c r="BV121" s="986">
        <v>8419471</v>
      </c>
      <c r="BW121" s="986"/>
      <c r="BX121" s="986"/>
      <c r="BY121" s="986"/>
      <c r="BZ121" s="986"/>
      <c r="CA121" s="986">
        <v>8182177</v>
      </c>
      <c r="CB121" s="986"/>
      <c r="CC121" s="986"/>
      <c r="CD121" s="986"/>
      <c r="CE121" s="986"/>
      <c r="CF121" s="1024">
        <v>204.6</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1267164</v>
      </c>
      <c r="DH121" s="920"/>
      <c r="DI121" s="920"/>
      <c r="DJ121" s="920"/>
      <c r="DK121" s="920"/>
      <c r="DL121" s="920">
        <v>1151457</v>
      </c>
      <c r="DM121" s="920"/>
      <c r="DN121" s="920"/>
      <c r="DO121" s="920"/>
      <c r="DP121" s="920"/>
      <c r="DQ121" s="920">
        <v>1160918</v>
      </c>
      <c r="DR121" s="920"/>
      <c r="DS121" s="920"/>
      <c r="DT121" s="920"/>
      <c r="DU121" s="920"/>
      <c r="DV121" s="921">
        <v>29</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10873067</v>
      </c>
      <c r="BR122" s="1035"/>
      <c r="BS122" s="1035"/>
      <c r="BT122" s="1035"/>
      <c r="BU122" s="1035"/>
      <c r="BV122" s="1035">
        <v>10875076</v>
      </c>
      <c r="BW122" s="1035"/>
      <c r="BX122" s="1035"/>
      <c r="BY122" s="1035"/>
      <c r="BZ122" s="1035"/>
      <c r="CA122" s="1035">
        <v>10596494</v>
      </c>
      <c r="CB122" s="1035"/>
      <c r="CC122" s="1035"/>
      <c r="CD122" s="1035"/>
      <c r="CE122" s="1035"/>
      <c r="CF122" s="987"/>
      <c r="CG122" s="988"/>
      <c r="CH122" s="988"/>
      <c r="CI122" s="988"/>
      <c r="CJ122" s="989"/>
      <c r="CK122" s="1016"/>
      <c r="CL122" s="1017"/>
      <c r="CM122" s="1017"/>
      <c r="CN122" s="1017"/>
      <c r="CO122" s="1018"/>
      <c r="CP122" s="1007" t="s">
        <v>381</v>
      </c>
      <c r="CQ122" s="1008"/>
      <c r="CR122" s="1008"/>
      <c r="CS122" s="1008"/>
      <c r="CT122" s="1008"/>
      <c r="CU122" s="1008"/>
      <c r="CV122" s="1008"/>
      <c r="CW122" s="1008"/>
      <c r="CX122" s="1008"/>
      <c r="CY122" s="1008"/>
      <c r="CZ122" s="1008"/>
      <c r="DA122" s="1008"/>
      <c r="DB122" s="1008"/>
      <c r="DC122" s="1008"/>
      <c r="DD122" s="1008"/>
      <c r="DE122" s="1008"/>
      <c r="DF122" s="1009"/>
      <c r="DG122" s="919">
        <v>969543</v>
      </c>
      <c r="DH122" s="920"/>
      <c r="DI122" s="920"/>
      <c r="DJ122" s="920"/>
      <c r="DK122" s="920"/>
      <c r="DL122" s="920">
        <v>922668</v>
      </c>
      <c r="DM122" s="920"/>
      <c r="DN122" s="920"/>
      <c r="DO122" s="920"/>
      <c r="DP122" s="920"/>
      <c r="DQ122" s="920">
        <v>905974</v>
      </c>
      <c r="DR122" s="920"/>
      <c r="DS122" s="920"/>
      <c r="DT122" s="920"/>
      <c r="DU122" s="920"/>
      <c r="DV122" s="921">
        <v>22.7</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57.6</v>
      </c>
      <c r="BR123" s="1027"/>
      <c r="BS123" s="1027"/>
      <c r="BT123" s="1027"/>
      <c r="BU123" s="1027"/>
      <c r="BV123" s="1027">
        <v>51</v>
      </c>
      <c r="BW123" s="1027"/>
      <c r="BX123" s="1027"/>
      <c r="BY123" s="1027"/>
      <c r="BZ123" s="1027"/>
      <c r="CA123" s="1027">
        <v>56.7</v>
      </c>
      <c r="CB123" s="1027"/>
      <c r="CC123" s="1027"/>
      <c r="CD123" s="1027"/>
      <c r="CE123" s="1027"/>
      <c r="CF123" s="1028"/>
      <c r="CG123" s="1029"/>
      <c r="CH123" s="1029"/>
      <c r="CI123" s="1029"/>
      <c r="CJ123" s="1030"/>
      <c r="CK123" s="1016"/>
      <c r="CL123" s="1017"/>
      <c r="CM123" s="1017"/>
      <c r="CN123" s="1017"/>
      <c r="CO123" s="1018"/>
      <c r="CP123" s="1007" t="s">
        <v>383</v>
      </c>
      <c r="CQ123" s="1008"/>
      <c r="CR123" s="1008"/>
      <c r="CS123" s="1008"/>
      <c r="CT123" s="1008"/>
      <c r="CU123" s="1008"/>
      <c r="CV123" s="1008"/>
      <c r="CW123" s="1008"/>
      <c r="CX123" s="1008"/>
      <c r="CY123" s="1008"/>
      <c r="CZ123" s="1008"/>
      <c r="DA123" s="1008"/>
      <c r="DB123" s="1008"/>
      <c r="DC123" s="1008"/>
      <c r="DD123" s="1008"/>
      <c r="DE123" s="1008"/>
      <c r="DF123" s="1009"/>
      <c r="DG123" s="958">
        <v>49346</v>
      </c>
      <c r="DH123" s="959"/>
      <c r="DI123" s="959"/>
      <c r="DJ123" s="959"/>
      <c r="DK123" s="960"/>
      <c r="DL123" s="961">
        <v>6359</v>
      </c>
      <c r="DM123" s="959"/>
      <c r="DN123" s="959"/>
      <c r="DO123" s="959"/>
      <c r="DP123" s="960"/>
      <c r="DQ123" s="961">
        <v>294</v>
      </c>
      <c r="DR123" s="959"/>
      <c r="DS123" s="959"/>
      <c r="DT123" s="959"/>
      <c r="DU123" s="960"/>
      <c r="DV123" s="962">
        <v>0</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3210</v>
      </c>
      <c r="AB126" s="959"/>
      <c r="AC126" s="959"/>
      <c r="AD126" s="959"/>
      <c r="AE126" s="960"/>
      <c r="AF126" s="961">
        <v>3210</v>
      </c>
      <c r="AG126" s="959"/>
      <c r="AH126" s="959"/>
      <c r="AI126" s="959"/>
      <c r="AJ126" s="960"/>
      <c r="AK126" s="961">
        <v>3210</v>
      </c>
      <c r="AL126" s="959"/>
      <c r="AM126" s="959"/>
      <c r="AN126" s="959"/>
      <c r="AO126" s="960"/>
      <c r="AP126" s="962">
        <v>0.1</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217</v>
      </c>
      <c r="AB127" s="959"/>
      <c r="AC127" s="959"/>
      <c r="AD127" s="959"/>
      <c r="AE127" s="960"/>
      <c r="AF127" s="961">
        <v>174</v>
      </c>
      <c r="AG127" s="959"/>
      <c r="AH127" s="959"/>
      <c r="AI127" s="959"/>
      <c r="AJ127" s="960"/>
      <c r="AK127" s="961">
        <v>135</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18865</v>
      </c>
      <c r="AB128" s="1090"/>
      <c r="AC128" s="1090"/>
      <c r="AD128" s="1090"/>
      <c r="AE128" s="1091"/>
      <c r="AF128" s="1092">
        <v>20512</v>
      </c>
      <c r="AG128" s="1090"/>
      <c r="AH128" s="1090"/>
      <c r="AI128" s="1090"/>
      <c r="AJ128" s="1091"/>
      <c r="AK128" s="1092">
        <v>24634</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4684702</v>
      </c>
      <c r="AB129" s="959"/>
      <c r="AC129" s="959"/>
      <c r="AD129" s="959"/>
      <c r="AE129" s="960"/>
      <c r="AF129" s="961">
        <v>4811378</v>
      </c>
      <c r="AG129" s="959"/>
      <c r="AH129" s="959"/>
      <c r="AI129" s="959"/>
      <c r="AJ129" s="960"/>
      <c r="AK129" s="961">
        <v>4806410</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9.1999999999999993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718544</v>
      </c>
      <c r="AB130" s="959"/>
      <c r="AC130" s="959"/>
      <c r="AD130" s="959"/>
      <c r="AE130" s="960"/>
      <c r="AF130" s="961">
        <v>771710</v>
      </c>
      <c r="AG130" s="959"/>
      <c r="AH130" s="959"/>
      <c r="AI130" s="959"/>
      <c r="AJ130" s="960"/>
      <c r="AK130" s="961">
        <v>808100</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56.7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3966158</v>
      </c>
      <c r="AB131" s="998"/>
      <c r="AC131" s="998"/>
      <c r="AD131" s="998"/>
      <c r="AE131" s="999"/>
      <c r="AF131" s="1000">
        <v>4039668</v>
      </c>
      <c r="AG131" s="998"/>
      <c r="AH131" s="998"/>
      <c r="AI131" s="998"/>
      <c r="AJ131" s="999"/>
      <c r="AK131" s="1000">
        <v>3998310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9.3427695009999994</v>
      </c>
      <c r="AB132" s="1104"/>
      <c r="AC132" s="1104"/>
      <c r="AD132" s="1104"/>
      <c r="AE132" s="1105"/>
      <c r="AF132" s="1106">
        <v>8.9436062570000008</v>
      </c>
      <c r="AG132" s="1104"/>
      <c r="AH132" s="1104"/>
      <c r="AI132" s="1104"/>
      <c r="AJ132" s="1105"/>
      <c r="AK132" s="1106">
        <v>9.3917930330000008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10.6</v>
      </c>
      <c r="AB133" s="1111"/>
      <c r="AC133" s="1111"/>
      <c r="AD133" s="1111"/>
      <c r="AE133" s="1112"/>
      <c r="AF133" s="1110">
        <v>9.6</v>
      </c>
      <c r="AG133" s="1111"/>
      <c r="AH133" s="1111"/>
      <c r="AI133" s="1111"/>
      <c r="AJ133" s="1112"/>
      <c r="AK133" s="1110">
        <v>9.1999999999999993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1279682</v>
      </c>
      <c r="L9" s="264">
        <v>74539</v>
      </c>
      <c r="M9" s="265">
        <v>76459</v>
      </c>
      <c r="N9" s="266">
        <v>-2.5</v>
      </c>
    </row>
    <row r="10" spans="1:16">
      <c r="A10" s="248"/>
      <c r="B10" s="244"/>
      <c r="C10" s="244"/>
      <c r="D10" s="244"/>
      <c r="E10" s="244"/>
      <c r="F10" s="244"/>
      <c r="G10" s="1119" t="s">
        <v>475</v>
      </c>
      <c r="H10" s="1120"/>
      <c r="I10" s="1120"/>
      <c r="J10" s="1121"/>
      <c r="K10" s="267">
        <v>73554</v>
      </c>
      <c r="L10" s="268">
        <v>4284</v>
      </c>
      <c r="M10" s="269">
        <v>7458</v>
      </c>
      <c r="N10" s="270">
        <v>-42.6</v>
      </c>
    </row>
    <row r="11" spans="1:16" ht="13.5" customHeight="1">
      <c r="A11" s="248"/>
      <c r="B11" s="244"/>
      <c r="C11" s="244"/>
      <c r="D11" s="244"/>
      <c r="E11" s="244"/>
      <c r="F11" s="244"/>
      <c r="G11" s="1119" t="s">
        <v>476</v>
      </c>
      <c r="H11" s="1120"/>
      <c r="I11" s="1120"/>
      <c r="J11" s="1121"/>
      <c r="K11" s="267">
        <v>217455</v>
      </c>
      <c r="L11" s="268">
        <v>12666</v>
      </c>
      <c r="M11" s="269">
        <v>12890</v>
      </c>
      <c r="N11" s="270">
        <v>-1.7</v>
      </c>
    </row>
    <row r="12" spans="1:16" ht="13.5" customHeight="1">
      <c r="A12" s="248"/>
      <c r="B12" s="244"/>
      <c r="C12" s="244"/>
      <c r="D12" s="244"/>
      <c r="E12" s="244"/>
      <c r="F12" s="244"/>
      <c r="G12" s="1119" t="s">
        <v>477</v>
      </c>
      <c r="H12" s="1120"/>
      <c r="I12" s="1120"/>
      <c r="J12" s="1121"/>
      <c r="K12" s="267">
        <v>114691</v>
      </c>
      <c r="L12" s="268">
        <v>6681</v>
      </c>
      <c r="M12" s="269">
        <v>1175</v>
      </c>
      <c r="N12" s="270">
        <v>468.6</v>
      </c>
    </row>
    <row r="13" spans="1:16" ht="13.5" customHeight="1">
      <c r="A13" s="248"/>
      <c r="B13" s="244"/>
      <c r="C13" s="244"/>
      <c r="D13" s="244"/>
      <c r="E13" s="244"/>
      <c r="F13" s="244"/>
      <c r="G13" s="1119" t="s">
        <v>478</v>
      </c>
      <c r="H13" s="1120"/>
      <c r="I13" s="1120"/>
      <c r="J13" s="1121"/>
      <c r="K13" s="267" t="s">
        <v>479</v>
      </c>
      <c r="L13" s="268" t="s">
        <v>479</v>
      </c>
      <c r="M13" s="269" t="s">
        <v>479</v>
      </c>
      <c r="N13" s="270" t="s">
        <v>479</v>
      </c>
    </row>
    <row r="14" spans="1:16" ht="13.5" customHeight="1">
      <c r="A14" s="248"/>
      <c r="B14" s="244"/>
      <c r="C14" s="244"/>
      <c r="D14" s="244"/>
      <c r="E14" s="244"/>
      <c r="F14" s="244"/>
      <c r="G14" s="1119" t="s">
        <v>480</v>
      </c>
      <c r="H14" s="1120"/>
      <c r="I14" s="1120"/>
      <c r="J14" s="1121"/>
      <c r="K14" s="267">
        <v>50584</v>
      </c>
      <c r="L14" s="268">
        <v>2946</v>
      </c>
      <c r="M14" s="269">
        <v>3686</v>
      </c>
      <c r="N14" s="270">
        <v>-20.100000000000001</v>
      </c>
    </row>
    <row r="15" spans="1:16" ht="13.5" customHeight="1">
      <c r="A15" s="248"/>
      <c r="B15" s="244"/>
      <c r="C15" s="244"/>
      <c r="D15" s="244"/>
      <c r="E15" s="244"/>
      <c r="F15" s="244"/>
      <c r="G15" s="1119" t="s">
        <v>481</v>
      </c>
      <c r="H15" s="1120"/>
      <c r="I15" s="1120"/>
      <c r="J15" s="1121"/>
      <c r="K15" s="267" t="s">
        <v>479</v>
      </c>
      <c r="L15" s="268" t="s">
        <v>479</v>
      </c>
      <c r="M15" s="269">
        <v>1687</v>
      </c>
      <c r="N15" s="270" t="s">
        <v>479</v>
      </c>
    </row>
    <row r="16" spans="1:16">
      <c r="A16" s="248"/>
      <c r="B16" s="244"/>
      <c r="C16" s="244"/>
      <c r="D16" s="244"/>
      <c r="E16" s="244"/>
      <c r="F16" s="244"/>
      <c r="G16" s="1122" t="s">
        <v>482</v>
      </c>
      <c r="H16" s="1123"/>
      <c r="I16" s="1123"/>
      <c r="J16" s="1124"/>
      <c r="K16" s="268">
        <v>-119551</v>
      </c>
      <c r="L16" s="268">
        <v>-6964</v>
      </c>
      <c r="M16" s="269">
        <v>-7857</v>
      </c>
      <c r="N16" s="270">
        <v>-11.4</v>
      </c>
    </row>
    <row r="17" spans="1:16">
      <c r="A17" s="248"/>
      <c r="B17" s="244"/>
      <c r="C17" s="244"/>
      <c r="D17" s="244"/>
      <c r="E17" s="244"/>
      <c r="F17" s="244"/>
      <c r="G17" s="1122" t="s">
        <v>169</v>
      </c>
      <c r="H17" s="1123"/>
      <c r="I17" s="1123"/>
      <c r="J17" s="1124"/>
      <c r="K17" s="268">
        <v>1616415</v>
      </c>
      <c r="L17" s="268">
        <v>94153</v>
      </c>
      <c r="M17" s="269">
        <v>95496</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9.26</v>
      </c>
      <c r="L21" s="281">
        <v>8.5399999999999991</v>
      </c>
      <c r="M21" s="282">
        <v>0.72</v>
      </c>
      <c r="N21" s="249"/>
      <c r="O21" s="283"/>
      <c r="P21" s="279"/>
    </row>
    <row r="22" spans="1:16" s="284" customFormat="1">
      <c r="A22" s="279"/>
      <c r="B22" s="249"/>
      <c r="C22" s="249"/>
      <c r="D22" s="249"/>
      <c r="E22" s="249"/>
      <c r="F22" s="249"/>
      <c r="G22" s="1114" t="s">
        <v>488</v>
      </c>
      <c r="H22" s="1115"/>
      <c r="I22" s="1115"/>
      <c r="J22" s="1116"/>
      <c r="K22" s="285">
        <v>91.9</v>
      </c>
      <c r="L22" s="286">
        <v>96.8</v>
      </c>
      <c r="M22" s="287">
        <v>-4.9000000000000004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690983</v>
      </c>
      <c r="L32" s="294">
        <v>40248</v>
      </c>
      <c r="M32" s="295">
        <v>48551</v>
      </c>
      <c r="N32" s="296">
        <v>-17.100000000000001</v>
      </c>
    </row>
    <row r="33" spans="1:16" ht="13.5" customHeight="1">
      <c r="A33" s="248"/>
      <c r="B33" s="244"/>
      <c r="C33" s="244"/>
      <c r="D33" s="244"/>
      <c r="E33" s="244"/>
      <c r="F33" s="244"/>
      <c r="G33" s="1130" t="s">
        <v>492</v>
      </c>
      <c r="H33" s="1131"/>
      <c r="I33" s="1131"/>
      <c r="J33" s="1132"/>
      <c r="K33" s="294" t="s">
        <v>479</v>
      </c>
      <c r="L33" s="294" t="s">
        <v>479</v>
      </c>
      <c r="M33" s="295" t="s">
        <v>479</v>
      </c>
      <c r="N33" s="296" t="s">
        <v>479</v>
      </c>
    </row>
    <row r="34" spans="1:16" ht="27" customHeight="1">
      <c r="A34" s="248"/>
      <c r="B34" s="244"/>
      <c r="C34" s="244"/>
      <c r="D34" s="244"/>
      <c r="E34" s="244"/>
      <c r="F34" s="244"/>
      <c r="G34" s="1130" t="s">
        <v>493</v>
      </c>
      <c r="H34" s="1131"/>
      <c r="I34" s="1131"/>
      <c r="J34" s="1132"/>
      <c r="K34" s="294" t="s">
        <v>479</v>
      </c>
      <c r="L34" s="294" t="s">
        <v>479</v>
      </c>
      <c r="M34" s="295" t="s">
        <v>479</v>
      </c>
      <c r="N34" s="296" t="s">
        <v>479</v>
      </c>
    </row>
    <row r="35" spans="1:16" ht="27" customHeight="1">
      <c r="A35" s="248"/>
      <c r="B35" s="244"/>
      <c r="C35" s="244"/>
      <c r="D35" s="244"/>
      <c r="E35" s="244"/>
      <c r="F35" s="244"/>
      <c r="G35" s="1130" t="s">
        <v>494</v>
      </c>
      <c r="H35" s="1131"/>
      <c r="I35" s="1131"/>
      <c r="J35" s="1132"/>
      <c r="K35" s="294">
        <v>369913</v>
      </c>
      <c r="L35" s="294">
        <v>21547</v>
      </c>
      <c r="M35" s="295">
        <v>20444</v>
      </c>
      <c r="N35" s="296">
        <v>5.4</v>
      </c>
    </row>
    <row r="36" spans="1:16" ht="27" customHeight="1">
      <c r="A36" s="248"/>
      <c r="B36" s="244"/>
      <c r="C36" s="244"/>
      <c r="D36" s="244"/>
      <c r="E36" s="244"/>
      <c r="F36" s="244"/>
      <c r="G36" s="1130" t="s">
        <v>495</v>
      </c>
      <c r="H36" s="1131"/>
      <c r="I36" s="1131"/>
      <c r="J36" s="1132"/>
      <c r="K36" s="294">
        <v>144006</v>
      </c>
      <c r="L36" s="294">
        <v>8388</v>
      </c>
      <c r="M36" s="295">
        <v>4415</v>
      </c>
      <c r="N36" s="296">
        <v>90</v>
      </c>
    </row>
    <row r="37" spans="1:16" ht="13.5" customHeight="1">
      <c r="A37" s="248"/>
      <c r="B37" s="244"/>
      <c r="C37" s="244"/>
      <c r="D37" s="244"/>
      <c r="E37" s="244"/>
      <c r="F37" s="244"/>
      <c r="G37" s="1130" t="s">
        <v>496</v>
      </c>
      <c r="H37" s="1131"/>
      <c r="I37" s="1131"/>
      <c r="J37" s="1132"/>
      <c r="K37" s="294">
        <v>3345</v>
      </c>
      <c r="L37" s="294">
        <v>195</v>
      </c>
      <c r="M37" s="295">
        <v>1952</v>
      </c>
      <c r="N37" s="296">
        <v>-90</v>
      </c>
    </row>
    <row r="38" spans="1:16" ht="27" customHeight="1">
      <c r="A38" s="248"/>
      <c r="B38" s="244"/>
      <c r="C38" s="244"/>
      <c r="D38" s="244"/>
      <c r="E38" s="244"/>
      <c r="F38" s="244"/>
      <c r="G38" s="1133" t="s">
        <v>497</v>
      </c>
      <c r="H38" s="1134"/>
      <c r="I38" s="1134"/>
      <c r="J38" s="1135"/>
      <c r="K38" s="297" t="s">
        <v>479</v>
      </c>
      <c r="L38" s="297" t="s">
        <v>479</v>
      </c>
      <c r="M38" s="298">
        <v>5</v>
      </c>
      <c r="N38" s="299" t="s">
        <v>479</v>
      </c>
      <c r="O38" s="293"/>
    </row>
    <row r="39" spans="1:16">
      <c r="A39" s="248"/>
      <c r="B39" s="244"/>
      <c r="C39" s="244"/>
      <c r="D39" s="244"/>
      <c r="E39" s="244"/>
      <c r="F39" s="244"/>
      <c r="G39" s="1133" t="s">
        <v>498</v>
      </c>
      <c r="H39" s="1134"/>
      <c r="I39" s="1134"/>
      <c r="J39" s="1135"/>
      <c r="K39" s="300">
        <v>-24634</v>
      </c>
      <c r="L39" s="300">
        <v>-1435</v>
      </c>
      <c r="M39" s="301">
        <v>-2359</v>
      </c>
      <c r="N39" s="302">
        <v>-39.200000000000003</v>
      </c>
      <c r="O39" s="293"/>
    </row>
    <row r="40" spans="1:16" ht="27" customHeight="1">
      <c r="A40" s="248"/>
      <c r="B40" s="244"/>
      <c r="C40" s="244"/>
      <c r="D40" s="244"/>
      <c r="E40" s="244"/>
      <c r="F40" s="244"/>
      <c r="G40" s="1130" t="s">
        <v>499</v>
      </c>
      <c r="H40" s="1131"/>
      <c r="I40" s="1131"/>
      <c r="J40" s="1132"/>
      <c r="K40" s="300">
        <v>-808100</v>
      </c>
      <c r="L40" s="300">
        <v>-47070</v>
      </c>
      <c r="M40" s="301">
        <v>-50288</v>
      </c>
      <c r="N40" s="302">
        <v>-6.4</v>
      </c>
      <c r="O40" s="293"/>
    </row>
    <row r="41" spans="1:16">
      <c r="A41" s="248"/>
      <c r="B41" s="244"/>
      <c r="C41" s="244"/>
      <c r="D41" s="244"/>
      <c r="E41" s="244"/>
      <c r="F41" s="244"/>
      <c r="G41" s="1136" t="s">
        <v>279</v>
      </c>
      <c r="H41" s="1137"/>
      <c r="I41" s="1137"/>
      <c r="J41" s="1138"/>
      <c r="K41" s="294">
        <v>375513</v>
      </c>
      <c r="L41" s="300">
        <v>21873</v>
      </c>
      <c r="M41" s="301">
        <v>22719</v>
      </c>
      <c r="N41" s="302">
        <v>-3.7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693582</v>
      </c>
      <c r="J51" s="320">
        <v>39223</v>
      </c>
      <c r="K51" s="321">
        <v>44.2</v>
      </c>
      <c r="L51" s="322">
        <v>71812</v>
      </c>
      <c r="M51" s="323">
        <v>25</v>
      </c>
      <c r="N51" s="324">
        <v>19.2</v>
      </c>
    </row>
    <row r="52" spans="1:14">
      <c r="A52" s="248"/>
      <c r="B52" s="244"/>
      <c r="C52" s="244"/>
      <c r="D52" s="244"/>
      <c r="E52" s="244"/>
      <c r="F52" s="244"/>
      <c r="G52" s="325"/>
      <c r="H52" s="326" t="s">
        <v>510</v>
      </c>
      <c r="I52" s="327">
        <v>518627</v>
      </c>
      <c r="J52" s="328">
        <v>29329</v>
      </c>
      <c r="K52" s="329">
        <v>24.8</v>
      </c>
      <c r="L52" s="330">
        <v>35025</v>
      </c>
      <c r="M52" s="331">
        <v>3.1</v>
      </c>
      <c r="N52" s="332">
        <v>21.7</v>
      </c>
    </row>
    <row r="53" spans="1:14">
      <c r="A53" s="248"/>
      <c r="B53" s="244"/>
      <c r="C53" s="244"/>
      <c r="D53" s="244"/>
      <c r="E53" s="244"/>
      <c r="F53" s="244"/>
      <c r="G53" s="310" t="s">
        <v>511</v>
      </c>
      <c r="H53" s="311"/>
      <c r="I53" s="319">
        <v>131408</v>
      </c>
      <c r="J53" s="320">
        <v>7473</v>
      </c>
      <c r="K53" s="321">
        <v>-80.900000000000006</v>
      </c>
      <c r="L53" s="322">
        <v>59829</v>
      </c>
      <c r="M53" s="323">
        <v>-16.7</v>
      </c>
      <c r="N53" s="324">
        <v>-64.2</v>
      </c>
    </row>
    <row r="54" spans="1:14">
      <c r="A54" s="248"/>
      <c r="B54" s="244"/>
      <c r="C54" s="244"/>
      <c r="D54" s="244"/>
      <c r="E54" s="244"/>
      <c r="F54" s="244"/>
      <c r="G54" s="325"/>
      <c r="H54" s="326" t="s">
        <v>510</v>
      </c>
      <c r="I54" s="327">
        <v>63674</v>
      </c>
      <c r="J54" s="328">
        <v>3621</v>
      </c>
      <c r="K54" s="329">
        <v>-87.7</v>
      </c>
      <c r="L54" s="330">
        <v>33669</v>
      </c>
      <c r="M54" s="331">
        <v>-3.9</v>
      </c>
      <c r="N54" s="332">
        <v>-83.8</v>
      </c>
    </row>
    <row r="55" spans="1:14">
      <c r="A55" s="248"/>
      <c r="B55" s="244"/>
      <c r="C55" s="244"/>
      <c r="D55" s="244"/>
      <c r="E55" s="244"/>
      <c r="F55" s="244"/>
      <c r="G55" s="310" t="s">
        <v>512</v>
      </c>
      <c r="H55" s="311"/>
      <c r="I55" s="319">
        <v>1065123</v>
      </c>
      <c r="J55" s="320">
        <v>61091</v>
      </c>
      <c r="K55" s="321">
        <v>717.5</v>
      </c>
      <c r="L55" s="322">
        <v>70582</v>
      </c>
      <c r="M55" s="323">
        <v>18</v>
      </c>
      <c r="N55" s="324">
        <v>699.5</v>
      </c>
    </row>
    <row r="56" spans="1:14">
      <c r="A56" s="248"/>
      <c r="B56" s="244"/>
      <c r="C56" s="244"/>
      <c r="D56" s="244"/>
      <c r="E56" s="244"/>
      <c r="F56" s="244"/>
      <c r="G56" s="325"/>
      <c r="H56" s="326" t="s">
        <v>510</v>
      </c>
      <c r="I56" s="327">
        <v>463785</v>
      </c>
      <c r="J56" s="328">
        <v>26601</v>
      </c>
      <c r="K56" s="329">
        <v>634.6</v>
      </c>
      <c r="L56" s="330">
        <v>36117</v>
      </c>
      <c r="M56" s="331">
        <v>7.3</v>
      </c>
      <c r="N56" s="332">
        <v>627.29999999999995</v>
      </c>
    </row>
    <row r="57" spans="1:14">
      <c r="A57" s="248"/>
      <c r="B57" s="244"/>
      <c r="C57" s="244"/>
      <c r="D57" s="244"/>
      <c r="E57" s="244"/>
      <c r="F57" s="244"/>
      <c r="G57" s="310" t="s">
        <v>513</v>
      </c>
      <c r="H57" s="311"/>
      <c r="I57" s="319">
        <v>889684</v>
      </c>
      <c r="J57" s="320">
        <v>51190</v>
      </c>
      <c r="K57" s="321">
        <v>-16.2</v>
      </c>
      <c r="L57" s="322">
        <v>81990</v>
      </c>
      <c r="M57" s="323">
        <v>16.2</v>
      </c>
      <c r="N57" s="324">
        <v>-32.4</v>
      </c>
    </row>
    <row r="58" spans="1:14">
      <c r="A58" s="248"/>
      <c r="B58" s="244"/>
      <c r="C58" s="244"/>
      <c r="D58" s="244"/>
      <c r="E58" s="244"/>
      <c r="F58" s="244"/>
      <c r="G58" s="325"/>
      <c r="H58" s="326" t="s">
        <v>510</v>
      </c>
      <c r="I58" s="327">
        <v>227251</v>
      </c>
      <c r="J58" s="328">
        <v>13075</v>
      </c>
      <c r="K58" s="329">
        <v>-50.8</v>
      </c>
      <c r="L58" s="330">
        <v>34482</v>
      </c>
      <c r="M58" s="331">
        <v>-4.5</v>
      </c>
      <c r="N58" s="332">
        <v>-46.3</v>
      </c>
    </row>
    <row r="59" spans="1:14">
      <c r="A59" s="248"/>
      <c r="B59" s="244"/>
      <c r="C59" s="244"/>
      <c r="D59" s="244"/>
      <c r="E59" s="244"/>
      <c r="F59" s="244"/>
      <c r="G59" s="310" t="s">
        <v>514</v>
      </c>
      <c r="H59" s="311"/>
      <c r="I59" s="319">
        <v>1472989</v>
      </c>
      <c r="J59" s="320">
        <v>85799</v>
      </c>
      <c r="K59" s="321">
        <v>67.599999999999994</v>
      </c>
      <c r="L59" s="322">
        <v>87551</v>
      </c>
      <c r="M59" s="323">
        <v>6.8</v>
      </c>
      <c r="N59" s="324">
        <v>60.8</v>
      </c>
    </row>
    <row r="60" spans="1:14">
      <c r="A60" s="248"/>
      <c r="B60" s="244"/>
      <c r="C60" s="244"/>
      <c r="D60" s="244"/>
      <c r="E60" s="244"/>
      <c r="F60" s="244"/>
      <c r="G60" s="325"/>
      <c r="H60" s="326" t="s">
        <v>510</v>
      </c>
      <c r="I60" s="333">
        <v>333424</v>
      </c>
      <c r="J60" s="328">
        <v>19421</v>
      </c>
      <c r="K60" s="329">
        <v>48.5</v>
      </c>
      <c r="L60" s="330">
        <v>43994</v>
      </c>
      <c r="M60" s="331">
        <v>27.6</v>
      </c>
      <c r="N60" s="332">
        <v>20.9</v>
      </c>
    </row>
    <row r="61" spans="1:14">
      <c r="A61" s="248"/>
      <c r="B61" s="244"/>
      <c r="C61" s="244"/>
      <c r="D61" s="244"/>
      <c r="E61" s="244"/>
      <c r="F61" s="244"/>
      <c r="G61" s="310" t="s">
        <v>515</v>
      </c>
      <c r="H61" s="334"/>
      <c r="I61" s="335">
        <v>850557</v>
      </c>
      <c r="J61" s="336">
        <v>48955</v>
      </c>
      <c r="K61" s="337">
        <v>146.4</v>
      </c>
      <c r="L61" s="338">
        <v>74353</v>
      </c>
      <c r="M61" s="339">
        <v>9.9</v>
      </c>
      <c r="N61" s="324">
        <v>136.5</v>
      </c>
    </row>
    <row r="62" spans="1:14">
      <c r="A62" s="248"/>
      <c r="B62" s="244"/>
      <c r="C62" s="244"/>
      <c r="D62" s="244"/>
      <c r="E62" s="244"/>
      <c r="F62" s="244"/>
      <c r="G62" s="325"/>
      <c r="H62" s="326" t="s">
        <v>510</v>
      </c>
      <c r="I62" s="327">
        <v>321352</v>
      </c>
      <c r="J62" s="328">
        <v>18409</v>
      </c>
      <c r="K62" s="329">
        <v>113.9</v>
      </c>
      <c r="L62" s="330">
        <v>36657</v>
      </c>
      <c r="M62" s="331">
        <v>5.9</v>
      </c>
      <c r="N62" s="332">
        <v>108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14.84</v>
      </c>
      <c r="G47" s="12">
        <v>23.33</v>
      </c>
      <c r="H47" s="12">
        <v>24.23</v>
      </c>
      <c r="I47" s="12">
        <v>25.63</v>
      </c>
      <c r="J47" s="13">
        <v>23.52</v>
      </c>
    </row>
    <row r="48" spans="2:10" ht="57.75" customHeight="1">
      <c r="B48" s="14"/>
      <c r="C48" s="1141" t="s">
        <v>4</v>
      </c>
      <c r="D48" s="1141"/>
      <c r="E48" s="1142"/>
      <c r="F48" s="15">
        <v>3.2</v>
      </c>
      <c r="G48" s="16">
        <v>3.9</v>
      </c>
      <c r="H48" s="16">
        <v>6.77</v>
      </c>
      <c r="I48" s="16">
        <v>4.5599999999999996</v>
      </c>
      <c r="J48" s="17">
        <v>3.03</v>
      </c>
    </row>
    <row r="49" spans="2:10" ht="57.75" customHeight="1" thickBot="1">
      <c r="B49" s="18"/>
      <c r="C49" s="1143" t="s">
        <v>5</v>
      </c>
      <c r="D49" s="1143"/>
      <c r="E49" s="1144"/>
      <c r="F49" s="19">
        <v>3.32</v>
      </c>
      <c r="G49" s="20">
        <v>8.83</v>
      </c>
      <c r="H49" s="20">
        <v>3.35</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524</v>
      </c>
      <c r="D34" s="1151"/>
      <c r="E34" s="1152"/>
      <c r="F34" s="32">
        <v>6.44</v>
      </c>
      <c r="G34" s="33">
        <v>5.6</v>
      </c>
      <c r="H34" s="33">
        <v>6.06</v>
      </c>
      <c r="I34" s="33">
        <v>6.14</v>
      </c>
      <c r="J34" s="34">
        <v>6.8</v>
      </c>
      <c r="K34" s="22"/>
      <c r="L34" s="22"/>
      <c r="M34" s="22"/>
      <c r="N34" s="22"/>
      <c r="O34" s="22"/>
      <c r="P34" s="22"/>
    </row>
    <row r="35" spans="1:16" ht="39" customHeight="1">
      <c r="A35" s="22"/>
      <c r="B35" s="35"/>
      <c r="C35" s="1145" t="s">
        <v>525</v>
      </c>
      <c r="D35" s="1146"/>
      <c r="E35" s="1147"/>
      <c r="F35" s="36">
        <v>10.24</v>
      </c>
      <c r="G35" s="37">
        <v>10.47</v>
      </c>
      <c r="H35" s="37">
        <v>9.56</v>
      </c>
      <c r="I35" s="37">
        <v>8.0500000000000007</v>
      </c>
      <c r="J35" s="38">
        <v>5.77</v>
      </c>
      <c r="K35" s="22"/>
      <c r="L35" s="22"/>
      <c r="M35" s="22"/>
      <c r="N35" s="22"/>
      <c r="O35" s="22"/>
      <c r="P35" s="22"/>
    </row>
    <row r="36" spans="1:16" ht="39" customHeight="1">
      <c r="A36" s="22"/>
      <c r="B36" s="35"/>
      <c r="C36" s="1145" t="s">
        <v>526</v>
      </c>
      <c r="D36" s="1146"/>
      <c r="E36" s="1147"/>
      <c r="F36" s="36">
        <v>2.2999999999999998</v>
      </c>
      <c r="G36" s="37">
        <v>2.98</v>
      </c>
      <c r="H36" s="37">
        <v>2.84</v>
      </c>
      <c r="I36" s="37">
        <v>2.93</v>
      </c>
      <c r="J36" s="38">
        <v>3.27</v>
      </c>
      <c r="K36" s="22"/>
      <c r="L36" s="22"/>
      <c r="M36" s="22"/>
      <c r="N36" s="22"/>
      <c r="O36" s="22"/>
      <c r="P36" s="22"/>
    </row>
    <row r="37" spans="1:16" ht="39" customHeight="1">
      <c r="A37" s="22"/>
      <c r="B37" s="35"/>
      <c r="C37" s="1145" t="s">
        <v>527</v>
      </c>
      <c r="D37" s="1146"/>
      <c r="E37" s="1147"/>
      <c r="F37" s="36">
        <v>3.19</v>
      </c>
      <c r="G37" s="37">
        <v>3.9</v>
      </c>
      <c r="H37" s="37">
        <v>6.76</v>
      </c>
      <c r="I37" s="37">
        <v>4.55</v>
      </c>
      <c r="J37" s="38">
        <v>3.03</v>
      </c>
      <c r="K37" s="22"/>
      <c r="L37" s="22"/>
      <c r="M37" s="22"/>
      <c r="N37" s="22"/>
      <c r="O37" s="22"/>
      <c r="P37" s="22"/>
    </row>
    <row r="38" spans="1:16" ht="39" customHeight="1">
      <c r="A38" s="22"/>
      <c r="B38" s="35"/>
      <c r="C38" s="1145" t="s">
        <v>528</v>
      </c>
      <c r="D38" s="1146"/>
      <c r="E38" s="1147"/>
      <c r="F38" s="36" t="s">
        <v>529</v>
      </c>
      <c r="G38" s="37">
        <v>1.08</v>
      </c>
      <c r="H38" s="37">
        <v>2.69</v>
      </c>
      <c r="I38" s="37">
        <v>1.57</v>
      </c>
      <c r="J38" s="38">
        <v>2.11</v>
      </c>
      <c r="K38" s="22"/>
      <c r="L38" s="22"/>
      <c r="M38" s="22"/>
      <c r="N38" s="22"/>
      <c r="O38" s="22"/>
      <c r="P38" s="22"/>
    </row>
    <row r="39" spans="1:16" ht="39" customHeight="1">
      <c r="A39" s="22"/>
      <c r="B39" s="35"/>
      <c r="C39" s="1145" t="s">
        <v>530</v>
      </c>
      <c r="D39" s="1146"/>
      <c r="E39" s="1147"/>
      <c r="F39" s="36">
        <v>1.61</v>
      </c>
      <c r="G39" s="37">
        <v>1.58</v>
      </c>
      <c r="H39" s="37">
        <v>1.79</v>
      </c>
      <c r="I39" s="37">
        <v>1.9</v>
      </c>
      <c r="J39" s="38">
        <v>2.04</v>
      </c>
      <c r="K39" s="22"/>
      <c r="L39" s="22"/>
      <c r="M39" s="22"/>
      <c r="N39" s="22"/>
      <c r="O39" s="22"/>
      <c r="P39" s="22"/>
    </row>
    <row r="40" spans="1:16" ht="39" customHeight="1">
      <c r="A40" s="22"/>
      <c r="B40" s="35"/>
      <c r="C40" s="1145" t="s">
        <v>531</v>
      </c>
      <c r="D40" s="1146"/>
      <c r="E40" s="1147"/>
      <c r="F40" s="36">
        <v>0.48</v>
      </c>
      <c r="G40" s="37">
        <v>0.28999999999999998</v>
      </c>
      <c r="H40" s="37">
        <v>0.68</v>
      </c>
      <c r="I40" s="37">
        <v>0.66</v>
      </c>
      <c r="J40" s="38">
        <v>0.78</v>
      </c>
      <c r="K40" s="22"/>
      <c r="L40" s="22"/>
      <c r="M40" s="22"/>
      <c r="N40" s="22"/>
      <c r="O40" s="22"/>
      <c r="P40" s="22"/>
    </row>
    <row r="41" spans="1:16" ht="39" customHeight="1">
      <c r="A41" s="22"/>
      <c r="B41" s="35"/>
      <c r="C41" s="1145" t="s">
        <v>532</v>
      </c>
      <c r="D41" s="1146"/>
      <c r="E41" s="1147"/>
      <c r="F41" s="36">
        <v>0.21</v>
      </c>
      <c r="G41" s="37">
        <v>0.71</v>
      </c>
      <c r="H41" s="37">
        <v>0.36</v>
      </c>
      <c r="I41" s="37">
        <v>0.51</v>
      </c>
      <c r="J41" s="38">
        <v>0.28000000000000003</v>
      </c>
      <c r="K41" s="22"/>
      <c r="L41" s="22"/>
      <c r="M41" s="22"/>
      <c r="N41" s="22"/>
      <c r="O41" s="22"/>
      <c r="P41" s="22"/>
    </row>
    <row r="42" spans="1:16" ht="39" customHeight="1">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534</v>
      </c>
      <c r="D43" s="1149"/>
      <c r="E43" s="1150"/>
      <c r="F43" s="41">
        <v>0.94</v>
      </c>
      <c r="G43" s="42">
        <v>1.01</v>
      </c>
      <c r="H43" s="42">
        <v>0.88</v>
      </c>
      <c r="I43" s="42">
        <v>0.26</v>
      </c>
      <c r="J43" s="43">
        <v>0.22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676</v>
      </c>
      <c r="L45" s="60">
        <v>679</v>
      </c>
      <c r="M45" s="60">
        <v>647</v>
      </c>
      <c r="N45" s="60">
        <v>682</v>
      </c>
      <c r="O45" s="61">
        <v>691</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425</v>
      </c>
      <c r="L48" s="64">
        <v>351</v>
      </c>
      <c r="M48" s="64">
        <v>358</v>
      </c>
      <c r="N48" s="64">
        <v>342</v>
      </c>
      <c r="O48" s="65">
        <v>370</v>
      </c>
      <c r="P48" s="48"/>
      <c r="Q48" s="48"/>
      <c r="R48" s="48"/>
      <c r="S48" s="48"/>
      <c r="T48" s="48"/>
      <c r="U48" s="48"/>
    </row>
    <row r="49" spans="1:21" ht="30.75" customHeight="1">
      <c r="A49" s="48"/>
      <c r="B49" s="1163"/>
      <c r="C49" s="1164"/>
      <c r="D49" s="62"/>
      <c r="E49" s="1155" t="s">
        <v>16</v>
      </c>
      <c r="F49" s="1155"/>
      <c r="G49" s="1155"/>
      <c r="H49" s="1155"/>
      <c r="I49" s="1155"/>
      <c r="J49" s="1156"/>
      <c r="K49" s="63">
        <v>147</v>
      </c>
      <c r="L49" s="64">
        <v>116</v>
      </c>
      <c r="M49" s="64">
        <v>99</v>
      </c>
      <c r="N49" s="64">
        <v>126</v>
      </c>
      <c r="O49" s="65">
        <v>144</v>
      </c>
      <c r="P49" s="48"/>
      <c r="Q49" s="48"/>
      <c r="R49" s="48"/>
      <c r="S49" s="48"/>
      <c r="T49" s="48"/>
      <c r="U49" s="48"/>
    </row>
    <row r="50" spans="1:21" ht="30.75" customHeight="1">
      <c r="A50" s="48"/>
      <c r="B50" s="1163"/>
      <c r="C50" s="1164"/>
      <c r="D50" s="62"/>
      <c r="E50" s="1155" t="s">
        <v>17</v>
      </c>
      <c r="F50" s="1155"/>
      <c r="G50" s="1155"/>
      <c r="H50" s="1155"/>
      <c r="I50" s="1155"/>
      <c r="J50" s="1156"/>
      <c r="K50" s="63">
        <v>4</v>
      </c>
      <c r="L50" s="64">
        <v>3</v>
      </c>
      <c r="M50" s="64">
        <v>3</v>
      </c>
      <c r="N50" s="64">
        <v>3</v>
      </c>
      <c r="O50" s="65">
        <v>3</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749</v>
      </c>
      <c r="L52" s="64">
        <v>724</v>
      </c>
      <c r="M52" s="64">
        <v>738</v>
      </c>
      <c r="N52" s="64">
        <v>792</v>
      </c>
      <c r="O52" s="65">
        <v>833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503</v>
      </c>
      <c r="L53" s="69">
        <v>425</v>
      </c>
      <c r="M53" s="69">
        <v>369</v>
      </c>
      <c r="N53" s="69">
        <v>361</v>
      </c>
      <c r="O53" s="70">
        <v>375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2016-04-26T06:39:55Z</cp:lastPrinted>
  <dcterms:created xsi:type="dcterms:W3CDTF">2016-02-15T00:39:12Z</dcterms:created>
  <dcterms:modified xsi:type="dcterms:W3CDTF">2016-05-04T01:43:50Z</dcterms:modified>
  <cp:category/>
</cp:coreProperties>
</file>