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s="1"/>
  <c r="U35" i="9" l="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<sst xmlns="http://schemas.openxmlformats.org/spreadsheetml/2006/main" count="959" uniqueCount="542">
  <si>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</si>
  <si>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</si>
  <si>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</si>
  <si>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</si>
  <si>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</si>
  <si>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</si>
  <si>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</si>
  <si>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</si>
  <si>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</si>
  <si>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</si>
  <si>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</si>
  <si>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</si>
  <si>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</si>
  <si>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</si>
  <si>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</si>
  <si>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</si>
  <si>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</si>
  <si>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</si>
  <si>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</si>
  <si>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</si>
  <si>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</si>
  <si>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</si>
  <si>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</si>
  <si>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</si>
  <si>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</si>
  <si>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</si>
  <si>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</si>
  <si>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</si>
  <si>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</si>
  <si>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</si>
  <si>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</si>
  <si>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</si>
  <si>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</si>
  <si>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</si>
  <si>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</si>
  <si>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</si>
  <si>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</si>
  <si>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</si>
  <si>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</si>
  <si>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</si>
  <si>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</si>
  <si>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</si>
  <si>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</si>
  <si>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</si>
  <si>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</si>
  <si>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</si>
  <si>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</si>
  <si>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</si>
  <si>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</si>
  <si>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</si>
  <si>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</si>
  <si>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</si>
  <si>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</si>
  <si>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</si>
  <si>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</si>
  <si>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</si>
  <si>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</si>
  <si>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</si>
  <si>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</si>
  <si>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</si>
  <si>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</si>
  <si>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</si>
  <si>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</si>
  <si>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</si>
  <si>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</si>
  <si>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</si>
  <si>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</si>
  <si>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</si>
  <si>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</si>
  <si>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</si>
  <si>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</si>
  <si>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</si>
  <si>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</si>
  <si>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</si>
  <si>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</si>
  <si>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</si>
  <si>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</si>
  <si>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</si>
  <si>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</si>
  <si>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</si>
  <si>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</si>
  <si>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</si>
  <si>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</si>
  <si>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</si>
  <si>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</si>
  <si>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</si>
  <si>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</si>
  <si>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</si>
  <si>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</si>
  <si>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</si>
  <si>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</si>
  <si>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</si>
  <si>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</si>
  <si>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</si>
  <si>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</si>
  <si>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</si>
  <si>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</si>
  <si>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</si>
  <si>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</si>
  <si>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</si>
  <si>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</si>
  <si>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</si>
  <si>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</si>
  <si>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</si>
  <si>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</si>
  <si>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</si>
  <si>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</si>
  <si>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</si>
  <si>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</si>
  <si>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</si>
  <si>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</si>
  <si>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</si>
  <si>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</si>
  <si>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</si>
  <si>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</si>
  <si>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</si>
  <si>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</si>
  <si>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</si>
  <si>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</si>
  <si>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</si>
  <si>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</si>
  <si>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</si>
  <si>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</si>
  <si>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</si>
  <si>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</si>
  <si>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</si>
  <si>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</si>
  <si>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</si>
  <si>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</si>
  <si>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</si>
  <si>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</si>
  <si>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</si>
  <si>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</si>
  <si>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</si>
  <si>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</si>
  <si>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</si>
  <si>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</si>
  <si>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</si>
  <si>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</si>
  <si>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</si>
  <si>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</si>
  <si>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</si>
  <si>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</si>
  <si>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</si>
  <si>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</si>
  <si>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</si>
  <si>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</si>
  <si>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</si>
  <si>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</si>
  <si>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</si>
  <si>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</si>
  <si>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</si>
  <si>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</si>
  <si>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</si>
  <si>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</si>
  <si>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</si>
  <si>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</si>
  <si>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</si>
  <si>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</si>
  <si>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</si>
  <si>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</si>
  <si>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</si>
  <si>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</si>
  <si>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</si>
  <si>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</si>
  <si>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</si>
  <si>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</si>
  <si>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</si>
  <si>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</si>
  <si>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</si>
  <si>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</si>
  <si>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</si>
  <si>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</si>
  <si>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</si>
  <si>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</si>
  <si>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</si>
  <si>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</si>
  <si>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</si>
  <si>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</si>
  <si>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</si>
  <si>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</si>
  <si>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</si>
  <si>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</si>
  <si>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</si>
  <si>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</si>
  <si>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</si>
  <si>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</si>
  <si>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</si>
  <si>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</si>
  <si>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</si>
  <si>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</si>
  <si>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</si>
  <si>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</si>
  <si>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</si>
  <si>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</si>
  <si>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</si>
  <si>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</si>
  <si>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</si>
  <si>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</si>
  <si>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</si>
  <si>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</si>
  <si>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</si>
  <si>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</si>
  <si>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</si>
  <si>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</si>
  <si>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</si>
  <si>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</si>
  <si>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</si>
  <si>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</si>
  <si>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</si>
  <si>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</si>
  <si>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</si>
  <si>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</si>
  <si>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</si>
  <si>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</si>
  <si>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</si>
  <si>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</si>
  <si>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</si>
  <si>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</si>
  <si>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</si>
  <si>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</si>
  <si>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</si>
  <si>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</si>
  <si>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</si>
  <si>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</si>
  <si>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</si>
  <si>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</si>
  <si>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</si>
  <si>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</si>
  <si>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</si>
  <si>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</si>
  <si>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</si>
  <si>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</si>
  <si>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</si>
  <si>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</si>
  <si>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</si>
  <si>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</si>
  <si>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</si>
  <si>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</si>
  <si>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</si>
  <si>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</si>
  <si>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</si>
  <si>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</si>
  <si>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</si>
  <si>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</si>
  <si>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</si>
  <si>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</si>
  <si>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</si>
  <si>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</si>
  <si>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</si>
  <si>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</si>
  <si>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</si>
  <si>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</si>
  <si>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</si>
  <si>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</si>
  <si>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</si>
  <si>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</si>
  <si>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</si>
  <si>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</si>
  <si>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</si>
  <si>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</si>
  <si>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</si>
  <si>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</si>
  <si>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</si>
  <si>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</si>
  <si>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</si>
  <si>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</si>
  <si>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</si>
  <si>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</si>
  <si>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</si>
  <si>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</si>
  <si>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</si>
  <si>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</si>
  <si>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</si>
  <si>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</si>
  <si>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</si>
  <si>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</si>
  <si>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</si>
  <si>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</si>
  <si>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</si>
  <si>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</si>
  <si>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</si>
  <si>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</si>
  <si>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</si>
  <si>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</si>
  <si>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</si>
  <si>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</si>
  <si>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</si>
  <si>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</si>
  <si>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</si>
  <si>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</si>
  <si>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</si>
  <si>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</si>
  <si>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</si>
  <si>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</si>
  <si>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</si>
  <si>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</si>
  <si>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</si>
  <si>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</si>
  <si>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</si>
  <si>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</si>
  <si>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</si>
  <si>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</si>
  <si>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</si>
  <si>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</si>
  <si>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</si>
  <si>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</si>
  <si>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</si>
  <si>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</si>
  <si>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</si>
  <si>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</si>
  <si>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</si>
  <si>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</si>
  <si>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</si>
  <si>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</si>
  <si>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</si>
  <si>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</si>
  <si>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</si>
  <si>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</si>
  <si>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</si>
  <si>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</si>
  <si>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</si>
  <si>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</si>
  <si>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</si>
  <si>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</si>
  <si>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</si>
  <si>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</si>
  <si>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</si>
  <si>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</si>
  <si>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</si>
  <si>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</si>
  <si>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</si>
  <si>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</si>
  <si>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</si>
  <si>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</si>
  <si>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</si>
  <si>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</si>
  <si>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</si>
  <si>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</si>
  <si>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</si>
  <si>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</si>
  <si>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</si>
  <si>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</si>
  <si>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</si>
  <si>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</si>
  <si>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</si>
  <si>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</si>
  <si>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</si>
  <si>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</si>
  <si>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</si>
  <si>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</si>
  <si>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</si>
  <si>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</si>
  <si>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</si>
  <si>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</si>
  <si>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</si>
  <si>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</si>
  <si>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</si>
  <si>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</si>
  <si>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</si>
  <si>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</si>
  <si>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</si>
  <si>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</si>
  <si>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</si>
  <si>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</si>
  <si>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</si>
  <si>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</si>
  <si>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</si>
  <si>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</si>
  <si>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</si>
  <si>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</si>
  <si>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</si>
  <si>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</si>
  <si>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</si>
  <si>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</si>
  <si>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</si>
  <si>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</si>
  <si>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</si>
  <si>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</si>
  <si>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</si>
  <si>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</si>
  <si>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</si>
  <si>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</si>
  <si>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</si>
  <si>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</si>
  <si>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</si>
  <si>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</si>
  <si>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</si>
  <si>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</si>
  <si>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</si>
  <si>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</si>
  <si>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</si>
  <si>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</si>
  <si>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</si>
  <si>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</si>
  <si>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</si>
  <si>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</si>
  <si>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</si>
  <si>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</si>
  <si>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</si>
  <si>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</si>
  <si>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</si>
  <si>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</si>
  <si>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</si>
  <si>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</si>
  <si>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</si>
  <si>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</si>
  <si>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</si>
  <si>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</si>
  <si>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</si>
  <si>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</si>
  <si>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</si>
  <si>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</si>
  <si>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</si>
  <si>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</si>
  <si>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</si>
  <si>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</si>
  <si>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</si>
  <si>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</si>
  <si>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</si>
  <si>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</si>
  <si>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</si>
  <si>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</si>
  <si>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</si>
  <si>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</si>
  <si>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</si>
  <si>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</si>
  <si>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</si>
  <si>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</si>
  <si>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</si>
  <si>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</si>
  <si>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</si>
  <si>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</si>
  <si>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</si>
  <si>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</si>
  <si>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</si>
  <si>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</si>
  <si>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</si>
  <si>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</si>
  <si>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</si>
  <si>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</si>
  <si>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</si>
  <si>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</si>
  <si>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</si>
  <si>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</si>
  <si>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</si>
  <si>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</si>
  <si>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</si>
  <si>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</si>
  <si>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</si>
  <si>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</si>
  <si>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</si>
  <si>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</si>
  <si>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</si>
  <si>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</si>
  <si>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</si>
  <si>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</si>
  <si>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</si>
  <si>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</si>
  <si>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</si>
  <si>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</si>
  <si>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</si>
  <si>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</si>
  <si>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</si>
  <si>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</si>
  <si>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</si>
  <si>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</si>
  <si>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</si>
  <si>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</si>
  <si>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</si>
  <si>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</si>
  <si>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</si>
  <si>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</si>
  <si>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</si>
  <si>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</si>
  <si>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</si>
  <si>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</si>
  <si>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</si>
  <si>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</si>
  <si>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</si>
  <si>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</si>
  <si>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</si>
  <si>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</si>
  <si>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</si>
  <si>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</si>
  <si>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</si>
  <si>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</si>
  <si>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</si>
  <si>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</si>
  <si>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</si>
  <si>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</si>
  <si>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</si>
  <si>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</si>
  <si>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</si>
  <si>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</si>
  <si>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</si>
  <si>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</si>
  <si>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</si>
  <si>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</si>
  <si>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</si>
  <si>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</si>
  <si>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</si>
  <si>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</si>
  <si>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</si>
  <si>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</si>
  <si>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</si>
  <si>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</si>
  <si>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</si>
  <si>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</si>
  <si>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</si>
  <si>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</si>
  <si>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</si>
  <si>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</si>
  <si>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</si>
  <si>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</si>
  <si>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</si>
  <si>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</si>
  <si>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</si>
  <si>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</si>
  <si>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</si>
  <si>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</si>
  <si>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</si>
  <si>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</si>
  <si>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</si>
  <si>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国民健康保険事業特別会計</t>
  </si>
  <si>
    <t>一般会計</t>
  </si>
  <si>
    <t>介護保険特別会計</t>
  </si>
  <si>
    <t>公共下水道事業特別会計</t>
  </si>
  <si>
    <t>後期高齢者医療特別会計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</si>
  <si>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</si>
  <si>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</si>
  <si>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</si>
  <si>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phoneticPr fontId="2"/>
  </si>
  <si>
    <t>仙南地域広域行政事務組合</t>
    <phoneticPr fontId="2"/>
  </si>
  <si>
    <t>宮城県市町村自治振興センター</t>
    <phoneticPr fontId="2"/>
  </si>
  <si>
    <t>みやぎ県南中核病院企業団</t>
    <phoneticPr fontId="2"/>
  </si>
  <si>
    <t>宮城県後期高齢者医療広域連合</t>
    <phoneticPr fontId="2"/>
  </si>
  <si>
    <t>宮城県後期高齢者医療事業会計</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</si>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</sst>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36423</c:v>
                </c:pt>
                <c:pt idx="1">
                  <c:v>33339</c:v>
                </c:pt>
                <c:pt idx="2">
                  <c:v>81957</c:v>
                </c:pt>
                <c:pt idx="3">
                  <c:v>47081</c:v>
                </c:pt>
                <c:pt idx="4">
                  <c:v>70386</c:v>
                </c:pt>
              </c:numCache>
            </c:numRef>
          </c:val>
          <c:smooth val="0"/>
        </c:ser>
        <c:dLbls>
          <c:showLegendKey val="0"/>
          <c:showVal val="0"/>
          <c:showCatName val="0"/>
          <c:showSerName val="0"/>
          <c:showPercent val="0"/>
          <c:showBubbleSize val="0"/>
        </c:dLbls>
        <c:marker val="1"/>
        <c:smooth val="0"/>
        <c:axId val="71355392"/>
        <c:axId val="71357568"/>
      </c:lineChart>
      <c:catAx>
        <c:axId val="7135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357568"/>
        <c:crosses val="autoZero"/>
        <c:auto val="1"/>
        <c:lblAlgn val="ctr"/>
        <c:lblOffset val="100"/>
        <c:tickLblSkip val="1"/>
        <c:tickMarkSkip val="1"/>
        <c:noMultiLvlLbl val="0"/>
      </c:catAx>
      <c:valAx>
        <c:axId val="713575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35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1.55</c:v>
                </c:pt>
                <c:pt idx="1">
                  <c:v>0.69</c:v>
                </c:pt>
                <c:pt idx="2">
                  <c:v>3.08</c:v>
                </c:pt>
                <c:pt idx="3">
                  <c:v>1.39</c:v>
                </c:pt>
                <c:pt idx="4">
                  <c:v>1.31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9.85</c:v>
                </c:pt>
                <c:pt idx="1">
                  <c:v>13.86</c:v>
                </c:pt>
                <c:pt idx="2">
                  <c:v>14.84</c:v>
                </c:pt>
                <c:pt idx="3">
                  <c:v>16.579999999999998</c:v>
                </c:pt>
                <c:pt idx="4">
                  <c:v>18.28</c:v>
                </c:pt>
              </c:numCache>
            </c:numRef>
          </c:val>
        </c:ser>
        <c:dLbls>
          <c:showLegendKey val="0"/>
          <c:showVal val="0"/>
          <c:showCatName val="0"/>
          <c:showSerName val="0"/>
          <c:showPercent val="0"/>
          <c:showBubbleSize val="0"/>
        </c:dLbls>
        <c:gapWidth val="250"/>
        <c:overlap val="100"/>
        <c:axId val="85770240"/>
        <c:axId val="8577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1.1100000000000001</c:v>
                </c:pt>
                <c:pt idx="1">
                  <c:v>3.02</c:v>
                </c:pt>
                <c:pt idx="2">
                  <c:v>3.34</c:v>
                </c:pt>
                <c:pt idx="3">
                  <c:v>0.56000000000000005</c:v>
                </c:pt>
                <c:pt idx="4">
                  <c:v>1.25</c:v>
                </c:pt>
              </c:numCache>
            </c:numRef>
          </c:val>
          <c:smooth val="0"/>
        </c:ser>
        <c:dLbls>
          <c:showLegendKey val="0"/>
          <c:showVal val="0"/>
          <c:showCatName val="0"/>
          <c:showSerName val="0"/>
          <c:showPercent val="0"/>
          <c:showBubbleSize val="0"/>
        </c:dLbls>
        <c:marker val="1"/>
        <c:smooth val="0"/>
        <c:axId val="85770240"/>
        <c:axId val="85772160"/>
      </c:lineChart>
      <c:catAx>
        <c:axId val="857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772160"/>
        <c:crosses val="autoZero"/>
        <c:auto val="1"/>
        <c:lblAlgn val="ctr"/>
        <c:lblOffset val="100"/>
        <c:tickLblSkip val="1"/>
        <c:tickMarkSkip val="1"/>
        <c:noMultiLvlLbl val="0"/>
      </c:catAx>
      <c:valAx>
        <c:axId val="8577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7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0.01</c:v>
                </c:pt>
                <c:pt idx="4">
                  <c:v>#N/A</c:v>
                </c:pt>
                <c:pt idx="5">
                  <c:v>0.02</c:v>
                </c:pt>
                <c:pt idx="6">
                  <c:v>#N/A</c:v>
                </c:pt>
                <c:pt idx="7">
                  <c:v>0.03</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0.19</c:v>
                </c:pt>
                <c:pt idx="4">
                  <c:v>#N/A</c:v>
                </c:pt>
                <c:pt idx="5">
                  <c:v>0.28000000000000003</c:v>
                </c:pt>
                <c:pt idx="6">
                  <c:v>#N/A</c:v>
                </c:pt>
                <c:pt idx="7">
                  <c:v>0.46</c:v>
                </c:pt>
                <c:pt idx="8">
                  <c:v>#N/A</c:v>
                </c:pt>
                <c:pt idx="9">
                  <c:v>0.47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0.56999999999999995</c:v>
                </c:pt>
                <c:pt idx="4">
                  <c:v>#N/A</c:v>
                </c:pt>
                <c:pt idx="5">
                  <c:v>0.55000000000000004</c:v>
                </c:pt>
                <c:pt idx="6">
                  <c:v>#N/A</c:v>
                </c:pt>
                <c:pt idx="7">
                  <c:v>0.59</c:v>
                </c:pt>
                <c:pt idx="8">
                  <c:v>#N/A</c:v>
                </c:pt>
                <c:pt idx="9">
                  <c:v>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1.55</c:v>
                </c:pt>
                <c:pt idx="2">
                  <c:v>#N/A</c:v>
                </c:pt>
                <c:pt idx="3">
                  <c:v>0.69</c:v>
                </c:pt>
                <c:pt idx="4">
                  <c:v>#N/A</c:v>
                </c:pt>
                <c:pt idx="5">
                  <c:v>3.08</c:v>
                </c:pt>
                <c:pt idx="6">
                  <c:v>#N/A</c:v>
                </c:pt>
                <c:pt idx="7">
                  <c:v>1.38</c:v>
                </c:pt>
                <c:pt idx="8">
                  <c:v>#N/A</c:v>
                </c:pt>
                <c:pt idx="9">
                  <c:v>1.31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2.2000000000000002</c:v>
                </c:pt>
                <c:pt idx="2">
                  <c:v>#N/A</c:v>
                </c:pt>
                <c:pt idx="3">
                  <c:v>4.4800000000000004</c:v>
                </c:pt>
                <c:pt idx="4">
                  <c:v>#N/A</c:v>
                </c:pt>
                <c:pt idx="5">
                  <c:v>5.4</c:v>
                </c:pt>
                <c:pt idx="6">
                  <c:v>#N/A</c:v>
                </c:pt>
                <c:pt idx="7">
                  <c:v>3.79</c:v>
                </c:pt>
                <c:pt idx="8">
                  <c:v>#N/A</c:v>
                </c:pt>
                <c:pt idx="9">
                  <c:v>2.2000000000000002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6.04</c:v>
                </c:pt>
                <c:pt idx="2">
                  <c:v>#N/A</c:v>
                </c:pt>
                <c:pt idx="3">
                  <c:v>5.85</c:v>
                </c:pt>
                <c:pt idx="4">
                  <c:v>#N/A</c:v>
                </c:pt>
                <c:pt idx="5">
                  <c:v>7</c:v>
                </c:pt>
                <c:pt idx="6">
                  <c:v>#N/A</c:v>
                </c:pt>
                <c:pt idx="7">
                  <c:v>9.68</c:v>
                </c:pt>
                <c:pt idx="8">
                  <c:v>#N/A</c:v>
                </c:pt>
                <c:pt idx="9">
                  <c:v>9.1199999999999992</c:v>
                </c:pt>
              </c:numCache>
            </c:numRef>
          </c:val>
        </c:ser>
        <c:dLbls>
          <c:showLegendKey val="0"/>
          <c:showVal val="0"/>
          <c:showCatName val="0"/>
          <c:showSerName val="0"/>
          <c:showPercent val="0"/>
          <c:showBubbleSize val="0"/>
        </c:dLbls>
        <c:gapWidth val="150"/>
        <c:overlap val="100"/>
        <c:axId val="86751488"/>
        <c:axId val="86753280"/>
      </c:barChart>
      <c:catAx>
        <c:axId val="867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753280"/>
        <c:crosses val="autoZero"/>
        <c:auto val="1"/>
        <c:lblAlgn val="ctr"/>
        <c:lblOffset val="100"/>
        <c:tickLblSkip val="1"/>
        <c:tickMarkSkip val="1"/>
        <c:noMultiLvlLbl val="0"/>
      </c:catAx>
      <c:valAx>
        <c:axId val="8675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5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1715</c:v>
                </c:pt>
                <c:pt idx="5">
                  <c:v>1603</c:v>
                </c:pt>
                <c:pt idx="8">
                  <c:v>1542</c:v>
                </c:pt>
                <c:pt idx="11">
                  <c:v>1562</c:v>
                </c:pt>
                <c:pt idx="14">
                  <c:v>1479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c:v>
                </c:pt>
                <c:pt idx="3">
                  <c:v>40</c:v>
                </c:pt>
                <c:pt idx="6">
                  <c:v>41</c:v>
                </c:pt>
                <c:pt idx="9">
                  <c:v>37</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337</c:v>
                </c:pt>
                <c:pt idx="3">
                  <c:v>234</c:v>
                </c:pt>
                <c:pt idx="6">
                  <c:v>174</c:v>
                </c:pt>
                <c:pt idx="9">
                  <c:v>184</c:v>
                </c:pt>
                <c:pt idx="12">
                  <c:v>194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543</c:v>
                </c:pt>
                <c:pt idx="3">
                  <c:v>461</c:v>
                </c:pt>
                <c:pt idx="6">
                  <c:v>460</c:v>
                </c:pt>
                <c:pt idx="9">
                  <c:v>590</c:v>
                </c:pt>
                <c:pt idx="12">
                  <c:v>391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1681</c:v>
                </c:pt>
                <c:pt idx="3">
                  <c:v>1570</c:v>
                </c:pt>
                <c:pt idx="6">
                  <c:v>1521</c:v>
                </c:pt>
                <c:pt idx="9">
                  <c:v>1291</c:v>
                </c:pt>
                <c:pt idx="12">
                  <c:v>1164</c:v>
                </c:pt>
              </c:numCache>
            </c:numRef>
          </c:val>
        </c:ser>
        <c:dLbls>
          <c:showLegendKey val="0"/>
          <c:showVal val="0"/>
          <c:showCatName val="0"/>
          <c:showSerName val="0"/>
          <c:showPercent val="0"/>
          <c:showBubbleSize val="0"/>
        </c:dLbls>
        <c:gapWidth val="100"/>
        <c:overlap val="100"/>
        <c:axId val="87216896"/>
        <c:axId val="8721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895</c:v>
                </c:pt>
                <c:pt idx="2">
                  <c:v>#N/A</c:v>
                </c:pt>
                <c:pt idx="3">
                  <c:v>#N/A</c:v>
                </c:pt>
                <c:pt idx="4">
                  <c:v>702</c:v>
                </c:pt>
                <c:pt idx="5">
                  <c:v>#N/A</c:v>
                </c:pt>
                <c:pt idx="6">
                  <c:v>#N/A</c:v>
                </c:pt>
                <c:pt idx="7">
                  <c:v>655</c:v>
                </c:pt>
                <c:pt idx="8">
                  <c:v>#N/A</c:v>
                </c:pt>
                <c:pt idx="9">
                  <c:v>#N/A</c:v>
                </c:pt>
                <c:pt idx="10">
                  <c:v>540</c:v>
                </c:pt>
                <c:pt idx="11">
                  <c:v>#N/A</c:v>
                </c:pt>
                <c:pt idx="12">
                  <c:v>#N/A</c:v>
                </c:pt>
                <c:pt idx="13">
                  <c:v>292</c:v>
                </c:pt>
                <c:pt idx="14">
                  <c:v>#N/A</c:v>
                </c:pt>
              </c:numCache>
            </c:numRef>
          </c:val>
          <c:smooth val="0"/>
        </c:ser>
        <c:dLbls>
          <c:showLegendKey val="0"/>
          <c:showVal val="0"/>
          <c:showCatName val="0"/>
          <c:showSerName val="0"/>
          <c:showPercent val="0"/>
          <c:showBubbleSize val="0"/>
        </c:dLbls>
        <c:marker val="1"/>
        <c:smooth val="0"/>
        <c:axId val="87216896"/>
        <c:axId val="87218816"/>
      </c:lineChart>
      <c:catAx>
        <c:axId val="872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218816"/>
        <c:crosses val="autoZero"/>
        <c:auto val="1"/>
        <c:lblAlgn val="ctr"/>
        <c:lblOffset val="100"/>
        <c:tickLblSkip val="1"/>
        <c:tickMarkSkip val="1"/>
        <c:noMultiLvlLbl val="0"/>
      </c:catAx>
      <c:valAx>
        <c:axId val="8721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2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12990</c:v>
                </c:pt>
                <c:pt idx="5">
                  <c:v>13507</c:v>
                </c:pt>
                <c:pt idx="8">
                  <c:v>14118</c:v>
                </c:pt>
                <c:pt idx="11">
                  <c:v>13963</c:v>
                </c:pt>
                <c:pt idx="14">
                  <c:v>13833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4021</c:v>
                </c:pt>
                <c:pt idx="5">
                  <c:v>3817</c:v>
                </c:pt>
                <c:pt idx="8">
                  <c:v>3803</c:v>
                </c:pt>
                <c:pt idx="11">
                  <c:v>3514</c:v>
                </c:pt>
                <c:pt idx="14">
                  <c:v>3330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1414</c:v>
                </c:pt>
                <c:pt idx="5">
                  <c:v>1645</c:v>
                </c:pt>
                <c:pt idx="8">
                  <c:v>1687</c:v>
                </c:pt>
                <c:pt idx="11">
                  <c:v>1972</c:v>
                </c:pt>
                <c:pt idx="14">
                  <c:v>2317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c:v>
                </c:pt>
                <c:pt idx="3">
                  <c:v>20</c:v>
                </c:pt>
                <c:pt idx="6">
                  <c:v>20</c:v>
                </c:pt>
                <c:pt idx="9">
                  <c:v>22</c:v>
                </c:pt>
                <c:pt idx="12">
                  <c:v>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2542</c:v>
                </c:pt>
                <c:pt idx="3">
                  <c:v>2450</c:v>
                </c:pt>
                <c:pt idx="6">
                  <c:v>2421</c:v>
                </c:pt>
                <c:pt idx="9">
                  <c:v>2295</c:v>
                </c:pt>
                <c:pt idx="12">
                  <c:v>2162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3047</c:v>
                </c:pt>
                <c:pt idx="3">
                  <c:v>3077</c:v>
                </c:pt>
                <c:pt idx="6">
                  <c:v>3272</c:v>
                </c:pt>
                <c:pt idx="9">
                  <c:v>3324</c:v>
                </c:pt>
                <c:pt idx="12">
                  <c:v>3223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6314</c:v>
                </c:pt>
                <c:pt idx="3">
                  <c:v>6016</c:v>
                </c:pt>
                <c:pt idx="6">
                  <c:v>5504</c:v>
                </c:pt>
                <c:pt idx="9">
                  <c:v>5021</c:v>
                </c:pt>
                <c:pt idx="12">
                  <c:v>4368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162</c:v>
                </c:pt>
                <c:pt idx="3">
                  <c:v>128</c:v>
                </c:pt>
                <c:pt idx="6">
                  <c:v>92</c:v>
                </c:pt>
                <c:pt idx="9">
                  <c:v>54</c:v>
                </c:pt>
                <c:pt idx="12">
                  <c:v>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11816</c:v>
                </c:pt>
                <c:pt idx="3">
                  <c:v>11476</c:v>
                </c:pt>
                <c:pt idx="6">
                  <c:v>12893</c:v>
                </c:pt>
                <c:pt idx="9">
                  <c:v>13024</c:v>
                </c:pt>
                <c:pt idx="12">
                  <c:v>13685</c:v>
                </c:pt>
              </c:numCache>
            </c:numRef>
          </c:val>
        </c:ser>
        <c:dLbls>
          <c:showLegendKey val="0"/>
          <c:showVal val="0"/>
          <c:showCatName val="0"/>
          <c:showSerName val="0"/>
          <c:showPercent val="0"/>
          <c:showBubbleSize val="0"/>
        </c:dLbls>
        <c:gapWidth val="100"/>
        <c:overlap val="100"/>
        <c:axId val="87353984"/>
        <c:axId val="8736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5475</c:v>
                </c:pt>
                <c:pt idx="2">
                  <c:v>#N/A</c:v>
                </c:pt>
                <c:pt idx="3">
                  <c:v>#N/A</c:v>
                </c:pt>
                <c:pt idx="4">
                  <c:v>4198</c:v>
                </c:pt>
                <c:pt idx="5">
                  <c:v>#N/A</c:v>
                </c:pt>
                <c:pt idx="6">
                  <c:v>#N/A</c:v>
                </c:pt>
                <c:pt idx="7">
                  <c:v>4594</c:v>
                </c:pt>
                <c:pt idx="8">
                  <c:v>#N/A</c:v>
                </c:pt>
                <c:pt idx="9">
                  <c:v>#N/A</c:v>
                </c:pt>
                <c:pt idx="10">
                  <c:v>4291</c:v>
                </c:pt>
                <c:pt idx="11">
                  <c:v>#N/A</c:v>
                </c:pt>
                <c:pt idx="12">
                  <c:v>#N/A</c:v>
                </c:pt>
                <c:pt idx="13">
                  <c:v>4016</c:v>
                </c:pt>
                <c:pt idx="14">
                  <c:v>#N/A</c:v>
                </c:pt>
              </c:numCache>
            </c:numRef>
          </c:val>
          <c:smooth val="0"/>
        </c:ser>
        <c:dLbls>
          <c:showLegendKey val="0"/>
          <c:showVal val="0"/>
          <c:showCatName val="0"/>
          <c:showSerName val="0"/>
          <c:showPercent val="0"/>
          <c:showBubbleSize val="0"/>
        </c:dLbls>
        <c:marker val="1"/>
        <c:smooth val="0"/>
        <c:axId val="87353984"/>
        <c:axId val="87364352"/>
      </c:lineChart>
      <c:catAx>
        <c:axId val="873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364352"/>
        <c:crosses val="autoZero"/>
        <c:auto val="1"/>
        <c:lblAlgn val="ctr"/>
        <c:lblOffset val="100"/>
        <c:tickLblSkip val="1"/>
        <c:tickMarkSkip val="1"/>
        <c:noMultiLvlLbl val="0"/>
      </c:catAx>
      <c:valAx>
        <c:axId val="8736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5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38,440
38,278
54.03
13,387,229
13,225,946
101,275
7,717,134
13,685,393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財政力指数については、平成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より</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ポイントずつ上昇し、平成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0.61</a:t>
          </a:r>
          <a:r>
            <a:rPr kumimoji="1" lang="ja-JP" altLang="en-US" sz="1300">
              <a:solidFill>
                <a:schemeClr val="dk1"/>
              </a:solidFill>
              <a:effectLst/>
              <a:latin typeface="+mn-ea"/>
              <a:ea typeface="+mn-ea"/>
              <a:cs typeface="+mn-cs"/>
            </a:rPr>
            <a:t>の値を示した</a:t>
          </a:r>
          <a:r>
            <a:rPr kumimoji="1" lang="ja-JP" altLang="ja-JP" sz="1300">
              <a:solidFill>
                <a:schemeClr val="dk1"/>
              </a:solidFill>
              <a:effectLst/>
              <a:latin typeface="+mn-ea"/>
              <a:ea typeface="+mn-ea"/>
              <a:cs typeface="+mn-cs"/>
            </a:rPr>
            <a:t>。類似団体平均値より</a:t>
          </a:r>
          <a:r>
            <a:rPr kumimoji="1" lang="ja-JP" altLang="en-US" sz="1300">
              <a:solidFill>
                <a:schemeClr val="dk1"/>
              </a:solidFill>
              <a:effectLst/>
              <a:latin typeface="+mn-ea"/>
              <a:ea typeface="+mn-ea"/>
              <a:cs typeface="+mn-cs"/>
            </a:rPr>
            <a:t>は若干</a:t>
          </a:r>
          <a:r>
            <a:rPr kumimoji="1" lang="ja-JP" altLang="ja-JP" sz="1300">
              <a:solidFill>
                <a:schemeClr val="dk1"/>
              </a:solidFill>
              <a:effectLst/>
              <a:latin typeface="+mn-ea"/>
              <a:ea typeface="+mn-ea"/>
              <a:cs typeface="+mn-cs"/>
            </a:rPr>
            <a:t>低いものの、全国平均及び宮城県平均より</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高</a:t>
          </a:r>
          <a:r>
            <a:rPr kumimoji="1" lang="ja-JP" altLang="en-US" sz="1300">
              <a:solidFill>
                <a:schemeClr val="dk1"/>
              </a:solidFill>
              <a:effectLst/>
              <a:latin typeface="+mn-ea"/>
              <a:ea typeface="+mn-ea"/>
              <a:cs typeface="+mn-cs"/>
            </a:rPr>
            <a:t>いポイントを示している状況である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これは、</a:t>
          </a:r>
          <a:r>
            <a:rPr kumimoji="1" lang="ja-JP" altLang="en-US" sz="1300">
              <a:solidFill>
                <a:schemeClr val="dk1"/>
              </a:solidFill>
              <a:effectLst/>
              <a:latin typeface="+mn-ea"/>
              <a:ea typeface="+mn-ea"/>
              <a:cs typeface="+mn-cs"/>
            </a:rPr>
            <a:t>自主財源となる</a:t>
          </a:r>
          <a:r>
            <a:rPr kumimoji="1" lang="ja-JP" altLang="ja-JP" sz="1300">
              <a:solidFill>
                <a:schemeClr val="dk1"/>
              </a:solidFill>
              <a:effectLst/>
              <a:latin typeface="+mn-ea"/>
              <a:ea typeface="+mn-ea"/>
              <a:cs typeface="+mn-cs"/>
            </a:rPr>
            <a:t>町税</a:t>
          </a:r>
          <a:r>
            <a:rPr kumimoji="1" lang="ja-JP" altLang="en-US" sz="1300">
              <a:solidFill>
                <a:schemeClr val="dk1"/>
              </a:solidFill>
              <a:effectLst/>
              <a:latin typeface="+mn-ea"/>
              <a:ea typeface="+mn-ea"/>
              <a:cs typeface="+mn-cs"/>
            </a:rPr>
            <a:t>収入を</a:t>
          </a:r>
          <a:r>
            <a:rPr kumimoji="1" lang="ja-JP" altLang="ja-JP" sz="1300">
              <a:solidFill>
                <a:schemeClr val="dk1"/>
              </a:solidFill>
              <a:effectLst/>
              <a:latin typeface="+mn-ea"/>
              <a:ea typeface="+mn-ea"/>
              <a:cs typeface="+mn-cs"/>
            </a:rPr>
            <a:t>安定</a:t>
          </a:r>
          <a:r>
            <a:rPr kumimoji="1" lang="ja-JP" altLang="en-US" sz="1300">
              <a:solidFill>
                <a:schemeClr val="dk1"/>
              </a:solidFill>
              <a:effectLst/>
              <a:latin typeface="+mn-ea"/>
              <a:ea typeface="+mn-ea"/>
              <a:cs typeface="+mn-cs"/>
            </a:rPr>
            <a:t>して</a:t>
          </a:r>
          <a:r>
            <a:rPr kumimoji="1" lang="ja-JP" altLang="ja-JP" sz="1300">
              <a:solidFill>
                <a:schemeClr val="dk1"/>
              </a:solidFill>
              <a:effectLst/>
              <a:latin typeface="+mn-ea"/>
              <a:ea typeface="+mn-ea"/>
              <a:cs typeface="+mn-cs"/>
            </a:rPr>
            <a:t>確保している</a:t>
          </a:r>
          <a:r>
            <a:rPr kumimoji="1" lang="ja-JP" altLang="en-US" sz="1300">
              <a:solidFill>
                <a:schemeClr val="dk1"/>
              </a:solidFill>
              <a:effectLst/>
              <a:latin typeface="+mn-ea"/>
              <a:ea typeface="+mn-ea"/>
              <a:cs typeface="+mn-cs"/>
            </a:rPr>
            <a:t>ことが要因に挙げられる。今後も更なる町税等の収納強化策を図りながら、歳出面においても一層の削減を進め、財政の健全化に努めてる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14817</xdr:rowOff>
    </xdr:to>
    <xdr:cxnSp macro="">
      <xdr:nvCxnSpPr>
        <xdr:cNvPr id="67" name="直線コネクタ 66"/>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0" name="直線コネクタ 69"/>
        <xdr:cNvCxnSpPr/>
      </xdr:nvCxnSpPr>
      <xdr:spPr>
        <a:xfrm flipV="1">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3" name="直線コネクタ 72"/>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14817</xdr:rowOff>
    </xdr:to>
    <xdr:cxnSp macro="">
      <xdr:nvCxnSpPr>
        <xdr:cNvPr id="76" name="直線コネクタ 75"/>
        <xdr:cNvCxnSpPr/>
      </xdr:nvCxnSpPr>
      <xdr:spPr>
        <a:xfrm>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6" name="円/楕円 85"/>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7"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0" name="円/楕円 89"/>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1" name="テキスト ボックス 90"/>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4" name="円/楕円 93"/>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95" name="テキスト ボックス 94"/>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年度より毎年度数値は改善してきており、平成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ポイント改善し、</a:t>
          </a:r>
          <a:r>
            <a:rPr kumimoji="1" lang="en-US" altLang="ja-JP" sz="1300">
              <a:solidFill>
                <a:schemeClr val="dk1"/>
              </a:solidFill>
              <a:effectLst/>
              <a:latin typeface="+mn-lt"/>
              <a:ea typeface="+mn-ea"/>
              <a:cs typeface="+mn-cs"/>
            </a:rPr>
            <a:t>89.5</a:t>
          </a:r>
          <a:r>
            <a:rPr kumimoji="1" lang="ja-JP" altLang="en-US" sz="1300">
              <a:solidFill>
                <a:schemeClr val="dk1"/>
              </a:solidFill>
              <a:effectLst/>
              <a:latin typeface="+mn-lt"/>
              <a:ea typeface="+mn-ea"/>
              <a:cs typeface="+mn-cs"/>
            </a:rPr>
            <a:t>％の値を示した。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改善</a:t>
          </a:r>
          <a:r>
            <a:rPr kumimoji="1" lang="ja-JP" altLang="ja-JP" sz="1300">
              <a:solidFill>
                <a:schemeClr val="dk1"/>
              </a:solidFill>
              <a:effectLst/>
              <a:latin typeface="+mn-lt"/>
              <a:ea typeface="+mn-ea"/>
              <a:cs typeface="+mn-cs"/>
            </a:rPr>
            <a:t>した要因は</a:t>
          </a:r>
          <a:r>
            <a:rPr kumimoji="1" lang="ja-JP" altLang="en-US" sz="1300">
              <a:solidFill>
                <a:schemeClr val="dk1"/>
              </a:solidFill>
              <a:effectLst/>
              <a:latin typeface="+mn-lt"/>
              <a:ea typeface="+mn-ea"/>
              <a:cs typeface="+mn-cs"/>
            </a:rPr>
            <a:t>前年に比し</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及び繰出金</a:t>
          </a:r>
          <a:r>
            <a:rPr kumimoji="1" lang="ja-JP" altLang="ja-JP" sz="1300">
              <a:solidFill>
                <a:schemeClr val="dk1"/>
              </a:solidFill>
              <a:effectLst/>
              <a:latin typeface="+mn-lt"/>
              <a:ea typeface="+mn-ea"/>
              <a:cs typeface="+mn-cs"/>
            </a:rPr>
            <a:t>が減少したためである</a:t>
          </a:r>
          <a:r>
            <a:rPr kumimoji="1" lang="ja-JP" altLang="en-US" sz="1300">
              <a:solidFill>
                <a:schemeClr val="dk1"/>
              </a:solidFill>
              <a:effectLst/>
              <a:latin typeface="+mn-lt"/>
              <a:ea typeface="+mn-ea"/>
              <a:cs typeface="+mn-cs"/>
            </a:rPr>
            <a:t>。しかし類似団体平均値と比較すると、</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ポイントほど上回っている状況であり、依然として財政構造は硬直化していると考えられる。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社会保障関係経費など扶助費の増加により、値の大幅な改善は困難であるが、引き続き、経常経費の節減に努める必要がある。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97282</xdr:rowOff>
    </xdr:to>
    <xdr:cxnSp macro="">
      <xdr:nvCxnSpPr>
        <xdr:cNvPr id="128" name="直線コネクタ 127"/>
        <xdr:cNvCxnSpPr/>
      </xdr:nvCxnSpPr>
      <xdr:spPr>
        <a:xfrm flipV="1">
          <a:off x="4114800" y="1101217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65</xdr:row>
      <xdr:rowOff>41656</xdr:rowOff>
    </xdr:to>
    <xdr:cxnSp macro="">
      <xdr:nvCxnSpPr>
        <xdr:cNvPr id="131" name="直線コネクタ 130"/>
        <xdr:cNvCxnSpPr/>
      </xdr:nvCxnSpPr>
      <xdr:spPr>
        <a:xfrm flipV="1">
          <a:off x="3225800" y="110700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118872</xdr:rowOff>
    </xdr:to>
    <xdr:cxnSp macro="">
      <xdr:nvCxnSpPr>
        <xdr:cNvPr id="134" name="直線コネクタ 133"/>
        <xdr:cNvCxnSpPr/>
      </xdr:nvCxnSpPr>
      <xdr:spPr>
        <a:xfrm flipV="1">
          <a:off x="2336800" y="111859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118872</xdr:rowOff>
    </xdr:to>
    <xdr:cxnSp macro="">
      <xdr:nvCxnSpPr>
        <xdr:cNvPr id="137" name="直線コネクタ 136"/>
        <xdr:cNvCxnSpPr/>
      </xdr:nvCxnSpPr>
      <xdr:spPr>
        <a:xfrm>
          <a:off x="1447800" y="1106043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7" name="円/楕円 146"/>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8"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49" name="円/楕円 148"/>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0" name="テキスト ボックス 149"/>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1" name="円/楕円 150"/>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2" name="テキスト ボックス 151"/>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68072</xdr:rowOff>
    </xdr:from>
    <xdr:to>
      <xdr:col>3</xdr:col>
      <xdr:colOff>330200</xdr:colOff>
      <xdr:row>65</xdr:row>
      <xdr:rowOff>169672</xdr:rowOff>
    </xdr:to>
    <xdr:sp macro="" textlink="">
      <xdr:nvSpPr>
        <xdr:cNvPr id="153" name="円/楕円 152"/>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154449</xdr:rowOff>
    </xdr:from>
    <xdr:ext cx="762000" cy="259045"/>
    <xdr:sp macro="" textlink="">
      <xdr:nvSpPr>
        <xdr:cNvPr id="154" name="テキスト ボックス 153"/>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5" name="円/楕円 154"/>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6" name="テキスト ボックス 155"/>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a:solidFill>
                <a:schemeClr val="dk1"/>
              </a:solidFill>
              <a:effectLst/>
              <a:latin typeface="+mn-lt"/>
              <a:ea typeface="+mn-ea"/>
              <a:cs typeface="+mn-cs"/>
            </a:rPr>
            <a:t>類似団体平均値と比較すると、</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人当たりの人件費・物件費決算額は約</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千円ほど負担は少ない。</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その要因として、消防業務やごみ処理業務を一部事務組合で実施していることが挙げられる。そのため、当該組合等への人件費・物件費に充てる負担金（補助金）を含めると、当該決算額は増加することになり、これらを含めた経費についても内容を精査し抑制していく必要があ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120528</xdr:rowOff>
    </xdr:from>
    <xdr:to>
      <xdr:col>7</xdr:col>
      <xdr:colOff>152400</xdr:colOff>
      <xdr:row>82</xdr:row>
      <xdr:rowOff>166488</xdr:rowOff>
    </xdr:to>
    <xdr:cxnSp macro="">
      <xdr:nvCxnSpPr>
        <xdr:cNvPr id="191" name="直線コネクタ 190"/>
        <xdr:cNvCxnSpPr/>
      </xdr:nvCxnSpPr>
      <xdr:spPr>
        <a:xfrm>
          <a:off x="4114800" y="14179428"/>
          <a:ext cx="8382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120528</xdr:rowOff>
    </xdr:from>
    <xdr:to>
      <xdr:col>6</xdr:col>
      <xdr:colOff>0</xdr:colOff>
      <xdr:row>82</xdr:row>
      <xdr:rowOff>148808</xdr:rowOff>
    </xdr:to>
    <xdr:cxnSp macro="">
      <xdr:nvCxnSpPr>
        <xdr:cNvPr id="194" name="直線コネクタ 193"/>
        <xdr:cNvCxnSpPr/>
      </xdr:nvCxnSpPr>
      <xdr:spPr>
        <a:xfrm flipV="1">
          <a:off x="3225800" y="14179428"/>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148808</xdr:rowOff>
    </xdr:from>
    <xdr:to>
      <xdr:col>4</xdr:col>
      <xdr:colOff>482600</xdr:colOff>
      <xdr:row>83</xdr:row>
      <xdr:rowOff>27420</xdr:rowOff>
    </xdr:to>
    <xdr:cxnSp macro="">
      <xdr:nvCxnSpPr>
        <xdr:cNvPr id="197" name="直線コネクタ 196"/>
        <xdr:cNvCxnSpPr/>
      </xdr:nvCxnSpPr>
      <xdr:spPr>
        <a:xfrm flipV="1">
          <a:off x="2336800" y="14207708"/>
          <a:ext cx="889000" cy="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153529</xdr:rowOff>
    </xdr:from>
    <xdr:to>
      <xdr:col>3</xdr:col>
      <xdr:colOff>279400</xdr:colOff>
      <xdr:row>83</xdr:row>
      <xdr:rowOff>27420</xdr:rowOff>
    </xdr:to>
    <xdr:cxnSp macro="">
      <xdr:nvCxnSpPr>
        <xdr:cNvPr id="200" name="直線コネクタ 199"/>
        <xdr:cNvCxnSpPr/>
      </xdr:nvCxnSpPr>
      <xdr:spPr>
        <a:xfrm>
          <a:off x="1447800" y="14212429"/>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115688</xdr:rowOff>
    </xdr:from>
    <xdr:to>
      <xdr:col>7</xdr:col>
      <xdr:colOff>203200</xdr:colOff>
      <xdr:row>83</xdr:row>
      <xdr:rowOff>45838</xdr:rowOff>
    </xdr:to>
    <xdr:sp macro="" textlink="">
      <xdr:nvSpPr>
        <xdr:cNvPr id="210" name="円/楕円 209"/>
        <xdr:cNvSpPr/>
      </xdr:nvSpPr>
      <xdr:spPr>
        <a:xfrm>
          <a:off x="4902200" y="141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132215</xdr:rowOff>
    </xdr:from>
    <xdr:ext cx="762000" cy="259045"/>
    <xdr:sp macro="" textlink="">
      <xdr:nvSpPr>
        <xdr:cNvPr id="211" name="人件費・物件費等の状況該当値テキスト"/>
        <xdr:cNvSpPr txBox="1"/>
      </xdr:nvSpPr>
      <xdr:spPr>
        <a:xfrm>
          <a:off x="5041900" y="1401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69728</xdr:rowOff>
    </xdr:from>
    <xdr:to>
      <xdr:col>6</xdr:col>
      <xdr:colOff>50800</xdr:colOff>
      <xdr:row>82</xdr:row>
      <xdr:rowOff>171328</xdr:rowOff>
    </xdr:to>
    <xdr:sp macro="" textlink="">
      <xdr:nvSpPr>
        <xdr:cNvPr id="212" name="円/楕円 211"/>
        <xdr:cNvSpPr/>
      </xdr:nvSpPr>
      <xdr:spPr>
        <a:xfrm>
          <a:off x="4064000" y="141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10055</xdr:rowOff>
    </xdr:from>
    <xdr:ext cx="736600" cy="259045"/>
    <xdr:sp macro="" textlink="">
      <xdr:nvSpPr>
        <xdr:cNvPr id="213" name="テキスト ボックス 212"/>
        <xdr:cNvSpPr txBox="1"/>
      </xdr:nvSpPr>
      <xdr:spPr>
        <a:xfrm>
          <a:off x="3733800" y="1389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98008</xdr:rowOff>
    </xdr:from>
    <xdr:to>
      <xdr:col>4</xdr:col>
      <xdr:colOff>533400</xdr:colOff>
      <xdr:row>83</xdr:row>
      <xdr:rowOff>28158</xdr:rowOff>
    </xdr:to>
    <xdr:sp macro="" textlink="">
      <xdr:nvSpPr>
        <xdr:cNvPr id="214" name="円/楕円 213"/>
        <xdr:cNvSpPr/>
      </xdr:nvSpPr>
      <xdr:spPr>
        <a:xfrm>
          <a:off x="3175000" y="141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38335</xdr:rowOff>
    </xdr:from>
    <xdr:ext cx="762000" cy="259045"/>
    <xdr:sp macro="" textlink="">
      <xdr:nvSpPr>
        <xdr:cNvPr id="215" name="テキスト ボックス 214"/>
        <xdr:cNvSpPr txBox="1"/>
      </xdr:nvSpPr>
      <xdr:spPr>
        <a:xfrm>
          <a:off x="2844800" y="1392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100,606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148070</xdr:rowOff>
    </xdr:from>
    <xdr:to>
      <xdr:col>3</xdr:col>
      <xdr:colOff>330200</xdr:colOff>
      <xdr:row>83</xdr:row>
      <xdr:rowOff>78220</xdr:rowOff>
    </xdr:to>
    <xdr:sp macro="" textlink="">
      <xdr:nvSpPr>
        <xdr:cNvPr id="216" name="円/楕円 215"/>
        <xdr:cNvSpPr/>
      </xdr:nvSpPr>
      <xdr:spPr>
        <a:xfrm>
          <a:off x="2286000" y="142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88397</xdr:rowOff>
    </xdr:from>
    <xdr:ext cx="762000" cy="259045"/>
    <xdr:sp macro="" textlink="">
      <xdr:nvSpPr>
        <xdr:cNvPr id="217" name="テキスト ボックス 216"/>
        <xdr:cNvSpPr txBox="1"/>
      </xdr:nvSpPr>
      <xdr:spPr>
        <a:xfrm>
          <a:off x="1955800" y="139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102729</xdr:rowOff>
    </xdr:from>
    <xdr:to>
      <xdr:col>2</xdr:col>
      <xdr:colOff>127000</xdr:colOff>
      <xdr:row>83</xdr:row>
      <xdr:rowOff>32879</xdr:rowOff>
    </xdr:to>
    <xdr:sp macro="" textlink="">
      <xdr:nvSpPr>
        <xdr:cNvPr id="218" name="円/楕円 217"/>
        <xdr:cNvSpPr/>
      </xdr:nvSpPr>
      <xdr:spPr>
        <a:xfrm>
          <a:off x="1397000" y="141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43056</xdr:rowOff>
    </xdr:from>
    <xdr:ext cx="762000" cy="259045"/>
    <xdr:sp macro="" textlink="">
      <xdr:nvSpPr>
        <xdr:cNvPr id="219" name="テキスト ボックス 218"/>
        <xdr:cNvSpPr txBox="1"/>
      </xdr:nvSpPr>
      <xdr:spPr>
        <a:xfrm>
          <a:off x="1066800" y="1393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1.5</a:t>
          </a:r>
          <a:r>
            <a:rPr kumimoji="1" lang="ja-JP" altLang="en-US" sz="1300">
              <a:latin typeface="ＭＳ Ｐゴシック"/>
            </a:rPr>
            <a:t>ポイント、全国町村平均を</a:t>
          </a:r>
          <a:r>
            <a:rPr kumimoji="1" lang="en-US" altLang="ja-JP" sz="1300">
              <a:latin typeface="ＭＳ Ｐゴシック"/>
            </a:rPr>
            <a:t>0.5</a:t>
          </a:r>
          <a:r>
            <a:rPr kumimoji="1" lang="ja-JP" altLang="en-US" sz="1300">
              <a:latin typeface="ＭＳ Ｐゴシック"/>
            </a:rPr>
            <a:t>ポイント下回っている状況である。</a:t>
          </a:r>
          <a:endParaRPr kumimoji="1" lang="en-US" altLang="ja-JP" sz="1300">
            <a:latin typeface="ＭＳ Ｐゴシック"/>
          </a:endParaRPr>
        </a:p>
        <a:p>
          <a:r>
            <a:rPr kumimoji="1" lang="ja-JP" altLang="en-US" sz="1300">
              <a:latin typeface="ＭＳ Ｐゴシック"/>
            </a:rPr>
            <a:t>　今後も引き続き、国による人事院勧告及び他自治体の取り組みを参考にしながら、給与水準適正化に努める。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5" name="直線コネクタ 254"/>
        <xdr:cNvCxnSpPr/>
      </xdr:nvCxnSpPr>
      <xdr:spPr>
        <a:xfrm>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89</xdr:row>
      <xdr:rowOff>23888</xdr:rowOff>
    </xdr:to>
    <xdr:cxnSp macro="">
      <xdr:nvCxnSpPr>
        <xdr:cNvPr id="258" name="直線コネクタ 257"/>
        <xdr:cNvCxnSpPr/>
      </xdr:nvCxnSpPr>
      <xdr:spPr>
        <a:xfrm flipV="1">
          <a:off x="15290800" y="143407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23888</xdr:rowOff>
    </xdr:from>
    <xdr:to>
      <xdr:col>22</xdr:col>
      <xdr:colOff>203200</xdr:colOff>
      <xdr:row>89</xdr:row>
      <xdr:rowOff>35379</xdr:rowOff>
    </xdr:to>
    <xdr:cxnSp macro="">
      <xdr:nvCxnSpPr>
        <xdr:cNvPr id="261" name="直線コネクタ 260"/>
        <xdr:cNvCxnSpPr/>
      </xdr:nvCxnSpPr>
      <xdr:spPr>
        <a:xfrm flipV="1">
          <a:off x="14401800" y="152829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89</xdr:row>
      <xdr:rowOff>35379</xdr:rowOff>
    </xdr:to>
    <xdr:cxnSp macro="">
      <xdr:nvCxnSpPr>
        <xdr:cNvPr id="264" name="直線コネクタ 263"/>
        <xdr:cNvCxnSpPr/>
      </xdr:nvCxnSpPr>
      <xdr:spPr>
        <a:xfrm>
          <a:off x="13512800" y="14306248"/>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4" name="円/楕円 273"/>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5"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6" name="円/楕円 275"/>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7" name="テキスト ボックス 276"/>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8" name="円/楕円 277"/>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84865</xdr:rowOff>
    </xdr:from>
    <xdr:ext cx="762000" cy="259045"/>
    <xdr:sp macro="" textlink="">
      <xdr:nvSpPr>
        <xdr:cNvPr id="279" name="テキスト ボックス 278"/>
        <xdr:cNvSpPr txBox="1"/>
      </xdr:nvSpPr>
      <xdr:spPr>
        <a:xfrm>
          <a:off x="14909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0" name="円/楕円 279"/>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1" name="テキスト ボックス 280"/>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82" name="円/楕円 281"/>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83" name="テキスト ボックス 282"/>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で策定している「定員適正化計画」に基づいた定員管理により、類似団体平均と同水準で推移してきている。行政課題や行政ニーズが増大する中ではあるが、民間委託の推進や事務事業の見直しなどにより、今後とも効率的な組織体制の整備を図っていく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89746</xdr:rowOff>
    </xdr:from>
    <xdr:to>
      <xdr:col>24</xdr:col>
      <xdr:colOff>558800</xdr:colOff>
      <xdr:row>60</xdr:row>
      <xdr:rowOff>111578</xdr:rowOff>
    </xdr:to>
    <xdr:cxnSp macro="">
      <xdr:nvCxnSpPr>
        <xdr:cNvPr id="320" name="直線コネクタ 319"/>
        <xdr:cNvCxnSpPr/>
      </xdr:nvCxnSpPr>
      <xdr:spPr>
        <a:xfrm>
          <a:off x="16179800" y="10376746"/>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64467</xdr:rowOff>
    </xdr:from>
    <xdr:to>
      <xdr:col>23</xdr:col>
      <xdr:colOff>406400</xdr:colOff>
      <xdr:row>60</xdr:row>
      <xdr:rowOff>89746</xdr:rowOff>
    </xdr:to>
    <xdr:cxnSp macro="">
      <xdr:nvCxnSpPr>
        <xdr:cNvPr id="323" name="直線コネクタ 322"/>
        <xdr:cNvCxnSpPr/>
      </xdr:nvCxnSpPr>
      <xdr:spPr>
        <a:xfrm>
          <a:off x="15290800" y="1035146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64467</xdr:rowOff>
    </xdr:from>
    <xdr:to>
      <xdr:col>22</xdr:col>
      <xdr:colOff>203200</xdr:colOff>
      <xdr:row>60</xdr:row>
      <xdr:rowOff>77107</xdr:rowOff>
    </xdr:to>
    <xdr:cxnSp macro="">
      <xdr:nvCxnSpPr>
        <xdr:cNvPr id="326" name="直線コネクタ 325"/>
        <xdr:cNvCxnSpPr/>
      </xdr:nvCxnSpPr>
      <xdr:spPr>
        <a:xfrm flipV="1">
          <a:off x="14401800" y="103514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77107</xdr:rowOff>
    </xdr:from>
    <xdr:to>
      <xdr:col>21</xdr:col>
      <xdr:colOff>0</xdr:colOff>
      <xdr:row>60</xdr:row>
      <xdr:rowOff>103536</xdr:rowOff>
    </xdr:to>
    <xdr:cxnSp macro="">
      <xdr:nvCxnSpPr>
        <xdr:cNvPr id="329" name="直線コネクタ 328"/>
        <xdr:cNvCxnSpPr/>
      </xdr:nvCxnSpPr>
      <xdr:spPr>
        <a:xfrm flipV="1">
          <a:off x="13512800" y="10364107"/>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60778</xdr:rowOff>
    </xdr:from>
    <xdr:to>
      <xdr:col>24</xdr:col>
      <xdr:colOff>609600</xdr:colOff>
      <xdr:row>60</xdr:row>
      <xdr:rowOff>162378</xdr:rowOff>
    </xdr:to>
    <xdr:sp macro="" textlink="">
      <xdr:nvSpPr>
        <xdr:cNvPr id="339" name="円/楕円 338"/>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32855</xdr:rowOff>
    </xdr:from>
    <xdr:ext cx="762000" cy="259045"/>
    <xdr:sp macro="" textlink="">
      <xdr:nvSpPr>
        <xdr:cNvPr id="340" name="定員管理の状況該当値テキスト"/>
        <xdr:cNvSpPr txBox="1"/>
      </xdr:nvSpPr>
      <xdr:spPr>
        <a:xfrm>
          <a:off x="17106900" y="1031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38946</xdr:rowOff>
    </xdr:from>
    <xdr:to>
      <xdr:col>23</xdr:col>
      <xdr:colOff>457200</xdr:colOff>
      <xdr:row>60</xdr:row>
      <xdr:rowOff>140546</xdr:rowOff>
    </xdr:to>
    <xdr:sp macro="" textlink="">
      <xdr:nvSpPr>
        <xdr:cNvPr id="341" name="円/楕円 340"/>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42" name="テキスト ボックス 341"/>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13667</xdr:rowOff>
    </xdr:from>
    <xdr:to>
      <xdr:col>22</xdr:col>
      <xdr:colOff>254000</xdr:colOff>
      <xdr:row>60</xdr:row>
      <xdr:rowOff>115267</xdr:rowOff>
    </xdr:to>
    <xdr:sp macro="" textlink="">
      <xdr:nvSpPr>
        <xdr:cNvPr id="343" name="円/楕円 342"/>
        <xdr:cNvSpPr/>
      </xdr:nvSpPr>
      <xdr:spPr>
        <a:xfrm>
          <a:off x="15240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125444</xdr:rowOff>
    </xdr:from>
    <xdr:ext cx="762000" cy="259045"/>
    <xdr:sp macro="" textlink="">
      <xdr:nvSpPr>
        <xdr:cNvPr id="344" name="テキスト ボックス 343"/>
        <xdr:cNvSpPr txBox="1"/>
      </xdr:nvSpPr>
      <xdr:spPr>
        <a:xfrm>
          <a:off x="14909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26307</xdr:rowOff>
    </xdr:from>
    <xdr:to>
      <xdr:col>21</xdr:col>
      <xdr:colOff>50800</xdr:colOff>
      <xdr:row>60</xdr:row>
      <xdr:rowOff>127907</xdr:rowOff>
    </xdr:to>
    <xdr:sp macro="" textlink="">
      <xdr:nvSpPr>
        <xdr:cNvPr id="345" name="円/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138084</xdr:rowOff>
    </xdr:from>
    <xdr:ext cx="762000" cy="259045"/>
    <xdr:sp macro="" textlink="">
      <xdr:nvSpPr>
        <xdr:cNvPr id="346" name="テキスト ボックス 345"/>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52736</xdr:rowOff>
    </xdr:from>
    <xdr:to>
      <xdr:col>19</xdr:col>
      <xdr:colOff>533400</xdr:colOff>
      <xdr:row>60</xdr:row>
      <xdr:rowOff>154336</xdr:rowOff>
    </xdr:to>
    <xdr:sp macro="" textlink="">
      <xdr:nvSpPr>
        <xdr:cNvPr id="347" name="円/楕円 346"/>
        <xdr:cNvSpPr/>
      </xdr:nvSpPr>
      <xdr:spPr>
        <a:xfrm>
          <a:off x="13462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139113</xdr:rowOff>
    </xdr:from>
    <xdr:ext cx="762000" cy="259045"/>
    <xdr:sp macro="" textlink="">
      <xdr:nvSpPr>
        <xdr:cNvPr id="348" name="テキスト ボックス 347"/>
        <xdr:cNvSpPr txBox="1"/>
      </xdr:nvSpPr>
      <xdr:spPr>
        <a:xfrm>
          <a:off x="13131800" y="104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公債費の償還が減少したため当該比率は昨年度の</a:t>
          </a:r>
          <a:r>
            <a:rPr kumimoji="1" lang="en-US" altLang="ja-JP" sz="1300">
              <a:latin typeface="ＭＳ Ｐゴシック"/>
            </a:rPr>
            <a:t>9.9</a:t>
          </a:r>
          <a:r>
            <a:rPr kumimoji="1" lang="ja-JP" altLang="en-US" sz="1300">
              <a:latin typeface="ＭＳ Ｐゴシック"/>
            </a:rPr>
            <a:t>％から</a:t>
          </a:r>
          <a:r>
            <a:rPr kumimoji="1" lang="en-US" altLang="ja-JP" sz="1300">
              <a:latin typeface="ＭＳ Ｐゴシック"/>
            </a:rPr>
            <a:t>2.4</a:t>
          </a:r>
          <a:r>
            <a:rPr kumimoji="1" lang="ja-JP" altLang="en-US" sz="1300">
              <a:latin typeface="ＭＳ Ｐゴシック"/>
            </a:rPr>
            <a:t>ポイント改善し</a:t>
          </a:r>
          <a:r>
            <a:rPr kumimoji="1" lang="en-US" altLang="ja-JP" sz="1300">
              <a:latin typeface="ＭＳ Ｐゴシック"/>
            </a:rPr>
            <a:t>7.5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類似団体平均、全国平均及び宮城県平均と比較してもいずれも低い値ではあるが、今後とも、緊急度・住民ニーズを的確に把握した事業の選択等により、安易な地方債の発行に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43</xdr:row>
      <xdr:rowOff>6773</xdr:rowOff>
    </xdr:to>
    <xdr:cxnSp macro="">
      <xdr:nvCxnSpPr>
        <xdr:cNvPr id="381" name="直線コネクタ 380"/>
        <xdr:cNvCxnSpPr/>
      </xdr:nvCxnSpPr>
      <xdr:spPr>
        <a:xfrm flipV="1">
          <a:off x="16179800" y="71860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159596</xdr:rowOff>
    </xdr:to>
    <xdr:cxnSp macro="">
      <xdr:nvCxnSpPr>
        <xdr:cNvPr id="384" name="直線コネクタ 383"/>
        <xdr:cNvCxnSpPr/>
      </xdr:nvCxnSpPr>
      <xdr:spPr>
        <a:xfrm flipV="1">
          <a:off x="15290800" y="73791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159596</xdr:rowOff>
    </xdr:from>
    <xdr:to>
      <xdr:col>22</xdr:col>
      <xdr:colOff>203200</xdr:colOff>
      <xdr:row>44</xdr:row>
      <xdr:rowOff>84667</xdr:rowOff>
    </xdr:to>
    <xdr:cxnSp macro="">
      <xdr:nvCxnSpPr>
        <xdr:cNvPr id="387" name="直線コネクタ 386"/>
        <xdr:cNvCxnSpPr/>
      </xdr:nvCxnSpPr>
      <xdr:spPr>
        <a:xfrm flipV="1">
          <a:off x="14401800" y="75319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1694</xdr:rowOff>
    </xdr:to>
    <xdr:cxnSp macro="">
      <xdr:nvCxnSpPr>
        <xdr:cNvPr id="390" name="直線コネクタ 389"/>
        <xdr:cNvCxnSpPr/>
      </xdr:nvCxnSpPr>
      <xdr:spPr>
        <a:xfrm flipV="1">
          <a:off x="13512800" y="76284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400" name="円/楕円 39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122360</xdr:rowOff>
    </xdr:from>
    <xdr:ext cx="762000" cy="259045"/>
    <xdr:sp macro="" textlink="">
      <xdr:nvSpPr>
        <xdr:cNvPr id="401" name="公債費負担の状況該当値テキスト"/>
        <xdr:cNvSpPr txBox="1"/>
      </xdr:nvSpPr>
      <xdr:spPr>
        <a:xfrm>
          <a:off x="17106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2" name="円/楕円 401"/>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3" name="テキスト ボックス 402"/>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108796</xdr:rowOff>
    </xdr:from>
    <xdr:to>
      <xdr:col>22</xdr:col>
      <xdr:colOff>254000</xdr:colOff>
      <xdr:row>44</xdr:row>
      <xdr:rowOff>38946</xdr:rowOff>
    </xdr:to>
    <xdr:sp macro="" textlink="">
      <xdr:nvSpPr>
        <xdr:cNvPr id="404" name="円/楕円 403"/>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23723</xdr:rowOff>
    </xdr:from>
    <xdr:ext cx="762000" cy="259045"/>
    <xdr:sp macro="" textlink="">
      <xdr:nvSpPr>
        <xdr:cNvPr id="405" name="テキスト ボックス 404"/>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06" name="円/楕円 405"/>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07" name="テキスト ボックス 406"/>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08" name="円/楕円 407"/>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37271</xdr:rowOff>
    </xdr:from>
    <xdr:ext cx="762000" cy="259045"/>
    <xdr:sp macro="" textlink="">
      <xdr:nvSpPr>
        <xdr:cNvPr id="409" name="テキスト ボックス 408"/>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将来負担比率については、前年度の</a:t>
          </a:r>
          <a:r>
            <a:rPr kumimoji="1" lang="en-US" altLang="ja-JP" sz="1300">
              <a:latin typeface="ＭＳ Ｐゴシック"/>
            </a:rPr>
            <a:t>64.5</a:t>
          </a:r>
          <a:r>
            <a:rPr kumimoji="1" lang="ja-JP" altLang="en-US" sz="1300">
              <a:latin typeface="ＭＳ Ｐゴシック"/>
            </a:rPr>
            <a:t>％と比較し</a:t>
          </a:r>
          <a:r>
            <a:rPr kumimoji="1" lang="en-US" altLang="ja-JP" sz="1300">
              <a:latin typeface="ＭＳ Ｐゴシック"/>
            </a:rPr>
            <a:t>2.5</a:t>
          </a:r>
          <a:r>
            <a:rPr kumimoji="1" lang="ja-JP" altLang="en-US" sz="1300">
              <a:latin typeface="ＭＳ Ｐゴシック"/>
            </a:rPr>
            <a:t>ポイント改善している。主な要因としては、将来負担額において、「公営企業債等繰入見込額」が減少していることが挙げられる。</a:t>
          </a:r>
          <a:endParaRPr kumimoji="1" lang="en-US" altLang="ja-JP" sz="1300">
            <a:latin typeface="ＭＳ Ｐゴシック"/>
          </a:endParaRPr>
        </a:p>
        <a:p>
          <a:r>
            <a:rPr kumimoji="1" lang="ja-JP" altLang="en-US" sz="1300">
              <a:latin typeface="ＭＳ Ｐゴシック"/>
            </a:rPr>
            <a:t>　しかし、類似団体平均及び全国平均と比較すると依然高い水準にあり、後世への大きな負担が懸念される。少しでも負担の軽減となるよう各種要因を厳正に精査し比率減少に努めていく。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126153</xdr:rowOff>
    </xdr:from>
    <xdr:to>
      <xdr:col>24</xdr:col>
      <xdr:colOff>558800</xdr:colOff>
      <xdr:row>16</xdr:row>
      <xdr:rowOff>146262</xdr:rowOff>
    </xdr:to>
    <xdr:cxnSp macro="">
      <xdr:nvCxnSpPr>
        <xdr:cNvPr id="443" name="直線コネクタ 442"/>
        <xdr:cNvCxnSpPr/>
      </xdr:nvCxnSpPr>
      <xdr:spPr>
        <a:xfrm flipV="1">
          <a:off x="16179800" y="286935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146262</xdr:rowOff>
    </xdr:from>
    <xdr:to>
      <xdr:col>23</xdr:col>
      <xdr:colOff>406400</xdr:colOff>
      <xdr:row>17</xdr:row>
      <xdr:rowOff>24680</xdr:rowOff>
    </xdr:to>
    <xdr:cxnSp macro="">
      <xdr:nvCxnSpPr>
        <xdr:cNvPr id="446" name="直線コネクタ 445"/>
        <xdr:cNvCxnSpPr/>
      </xdr:nvCxnSpPr>
      <xdr:spPr>
        <a:xfrm flipV="1">
          <a:off x="15290800" y="288946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148675</xdr:rowOff>
    </xdr:from>
    <xdr:to>
      <xdr:col>22</xdr:col>
      <xdr:colOff>203200</xdr:colOff>
      <xdr:row>17</xdr:row>
      <xdr:rowOff>24680</xdr:rowOff>
    </xdr:to>
    <xdr:cxnSp macro="">
      <xdr:nvCxnSpPr>
        <xdr:cNvPr id="449" name="直線コネクタ 448"/>
        <xdr:cNvCxnSpPr/>
      </xdr:nvCxnSpPr>
      <xdr:spPr>
        <a:xfrm>
          <a:off x="14401800" y="2891875"/>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148675</xdr:rowOff>
    </xdr:from>
    <xdr:to>
      <xdr:col>21</xdr:col>
      <xdr:colOff>0</xdr:colOff>
      <xdr:row>17</xdr:row>
      <xdr:rowOff>134070</xdr:rowOff>
    </xdr:to>
    <xdr:cxnSp macro="">
      <xdr:nvCxnSpPr>
        <xdr:cNvPr id="452" name="直線コネクタ 451"/>
        <xdr:cNvCxnSpPr/>
      </xdr:nvCxnSpPr>
      <xdr:spPr>
        <a:xfrm flipV="1">
          <a:off x="13512800" y="289187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62" name="円/楕円 461"/>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47430</xdr:rowOff>
    </xdr:from>
    <xdr:ext cx="762000" cy="259045"/>
    <xdr:sp macro="" textlink="">
      <xdr:nvSpPr>
        <xdr:cNvPr id="463" name="将来負担の状況該当値テキスト"/>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95462</xdr:rowOff>
    </xdr:from>
    <xdr:to>
      <xdr:col>23</xdr:col>
      <xdr:colOff>457200</xdr:colOff>
      <xdr:row>17</xdr:row>
      <xdr:rowOff>25612</xdr:rowOff>
    </xdr:to>
    <xdr:sp macro="" textlink="">
      <xdr:nvSpPr>
        <xdr:cNvPr id="464" name="円/楕円 463"/>
        <xdr:cNvSpPr/>
      </xdr:nvSpPr>
      <xdr:spPr>
        <a:xfrm>
          <a:off x="16129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10389</xdr:rowOff>
    </xdr:from>
    <xdr:ext cx="736600" cy="259045"/>
    <xdr:sp macro="" textlink="">
      <xdr:nvSpPr>
        <xdr:cNvPr id="465" name="テキスト ボックス 464"/>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145330</xdr:rowOff>
    </xdr:from>
    <xdr:to>
      <xdr:col>22</xdr:col>
      <xdr:colOff>254000</xdr:colOff>
      <xdr:row>17</xdr:row>
      <xdr:rowOff>75480</xdr:rowOff>
    </xdr:to>
    <xdr:sp macro="" textlink="">
      <xdr:nvSpPr>
        <xdr:cNvPr id="466" name="円/楕円 465"/>
        <xdr:cNvSpPr/>
      </xdr:nvSpPr>
      <xdr:spPr>
        <a:xfrm>
          <a:off x="15240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60257</xdr:rowOff>
    </xdr:from>
    <xdr:ext cx="762000" cy="259045"/>
    <xdr:sp macro="" textlink="">
      <xdr:nvSpPr>
        <xdr:cNvPr id="467" name="テキスト ボックス 466"/>
        <xdr:cNvSpPr txBox="1"/>
      </xdr:nvSpPr>
      <xdr:spPr>
        <a:xfrm>
          <a:off x="14909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97875</xdr:rowOff>
    </xdr:from>
    <xdr:to>
      <xdr:col>21</xdr:col>
      <xdr:colOff>50800</xdr:colOff>
      <xdr:row>17</xdr:row>
      <xdr:rowOff>28025</xdr:rowOff>
    </xdr:to>
    <xdr:sp macro="" textlink="">
      <xdr:nvSpPr>
        <xdr:cNvPr id="468" name="円/楕円 467"/>
        <xdr:cNvSpPr/>
      </xdr:nvSpPr>
      <xdr:spPr>
        <a:xfrm>
          <a:off x="14351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12802</xdr:rowOff>
    </xdr:from>
    <xdr:ext cx="762000" cy="259045"/>
    <xdr:sp macro="" textlink="">
      <xdr:nvSpPr>
        <xdr:cNvPr id="469" name="テキスト ボックス 468"/>
        <xdr:cNvSpPr txBox="1"/>
      </xdr:nvSpPr>
      <xdr:spPr>
        <a:xfrm>
          <a:off x="14020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83270</xdr:rowOff>
    </xdr:from>
    <xdr:to>
      <xdr:col>19</xdr:col>
      <xdr:colOff>533400</xdr:colOff>
      <xdr:row>18</xdr:row>
      <xdr:rowOff>13420</xdr:rowOff>
    </xdr:to>
    <xdr:sp macro="" textlink="">
      <xdr:nvSpPr>
        <xdr:cNvPr id="470" name="円/楕円 469"/>
        <xdr:cNvSpPr/>
      </xdr:nvSpPr>
      <xdr:spPr>
        <a:xfrm>
          <a:off x="13462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169647</xdr:rowOff>
    </xdr:from>
    <xdr:ext cx="762000" cy="259045"/>
    <xdr:sp macro="" textlink="">
      <xdr:nvSpPr>
        <xdr:cNvPr id="471" name="テキスト ボックス 470"/>
        <xdr:cNvSpPr txBox="1"/>
      </xdr:nvSpPr>
      <xdr:spPr>
        <a:xfrm>
          <a:off x="13131800" y="30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38,440
38,278
54.03
13,387,229
13,225,946
101,275
7,717,134
13,685,393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62.0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定員適正化計画に基づき、定員管理を計画的に実施してきたことにより、職員数は類似団体平均と同水準になっている。</a:t>
          </a:r>
          <a:endParaRPr kumimoji="1" lang="en-US" altLang="ja-JP" sz="1300">
            <a:latin typeface="ＭＳ Ｐゴシック"/>
          </a:endParaRPr>
        </a:p>
        <a:p>
          <a:r>
            <a:rPr kumimoji="1" lang="ja-JP" altLang="en-US" sz="1300">
              <a:latin typeface="ＭＳ Ｐゴシック"/>
            </a:rPr>
            <a:t>　しかし、当町職員の年齢構成が高いため経常収支に占める人件費の割合は大きくなっており、類似団体、全国及び宮城県のいずれも平均を上回っている状況である。</a:t>
          </a:r>
          <a:endParaRPr kumimoji="1" lang="en-US" altLang="ja-JP" sz="1300">
            <a:latin typeface="ＭＳ Ｐゴシック"/>
          </a:endParaRPr>
        </a:p>
        <a:p>
          <a:r>
            <a:rPr kumimoji="1" lang="ja-JP" altLang="en-US" sz="1300">
              <a:latin typeface="ＭＳ Ｐゴシック"/>
            </a:rPr>
            <a:t>　増大する行政需要や円滑な世代交代に対応しながらも、計画的に人件費の削減に努める必要がある。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44704</xdr:rowOff>
    </xdr:to>
    <xdr:cxnSp macro="">
      <xdr:nvCxnSpPr>
        <xdr:cNvPr id="62" name="直線コネクタ 61"/>
        <xdr:cNvCxnSpPr/>
      </xdr:nvCxnSpPr>
      <xdr:spPr>
        <a:xfrm flipV="1">
          <a:off x="3987800" y="6523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44704</xdr:rowOff>
    </xdr:to>
    <xdr:cxnSp macro="">
      <xdr:nvCxnSpPr>
        <xdr:cNvPr id="65" name="直線コネクタ 64"/>
        <xdr:cNvCxnSpPr/>
      </xdr:nvCxnSpPr>
      <xdr:spPr>
        <a:xfrm>
          <a:off x="3098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21844</xdr:rowOff>
    </xdr:to>
    <xdr:cxnSp macro="">
      <xdr:nvCxnSpPr>
        <xdr:cNvPr id="68" name="直線コネクタ 67"/>
        <xdr:cNvCxnSpPr/>
      </xdr:nvCxnSpPr>
      <xdr:spPr>
        <a:xfrm>
          <a:off x="2209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17272</xdr:rowOff>
    </xdr:to>
    <xdr:cxnSp macro="">
      <xdr:nvCxnSpPr>
        <xdr:cNvPr id="71" name="直線コネクタ 70"/>
        <xdr:cNvCxnSpPr/>
      </xdr:nvCxnSpPr>
      <xdr:spPr>
        <a:xfrm>
          <a:off x="1320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1" name="円/楕円 80"/>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2"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3" name="円/楕円 82"/>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4" name="テキスト ボックス 83"/>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5" name="円/楕円 84"/>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6" name="テキスト ボックス 85"/>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137922</xdr:rowOff>
    </xdr:from>
    <xdr:to>
      <xdr:col>3</xdr:col>
      <xdr:colOff>193675</xdr:colOff>
      <xdr:row>38</xdr:row>
      <xdr:rowOff>68072</xdr:rowOff>
    </xdr:to>
    <xdr:sp macro="" textlink="">
      <xdr:nvSpPr>
        <xdr:cNvPr id="87" name="円/楕円 86"/>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52849</xdr:rowOff>
    </xdr:from>
    <xdr:ext cx="762000" cy="259045"/>
    <xdr:sp macro="" textlink="">
      <xdr:nvSpPr>
        <xdr:cNvPr id="88" name="テキスト ボックス 87"/>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89" name="円/楕円 88"/>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34561</xdr:rowOff>
    </xdr:from>
    <xdr:ext cx="762000" cy="259045"/>
    <xdr:sp macro="" textlink="">
      <xdr:nvSpPr>
        <xdr:cNvPr id="90" name="テキスト ボックス 89"/>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需用費や旅費について、これまで同様に圧縮を図っているため、類似団体、全国及び宮城県平均と比較してもかなり低い水準で推移しており、今後もこの水準を維持できるよう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42418</xdr:rowOff>
    </xdr:from>
    <xdr:to>
      <xdr:col>24</xdr:col>
      <xdr:colOff>31750</xdr:colOff>
      <xdr:row>16</xdr:row>
      <xdr:rowOff>3556</xdr:rowOff>
    </xdr:to>
    <xdr:cxnSp macro="">
      <xdr:nvCxnSpPr>
        <xdr:cNvPr id="120" name="直線コネクタ 119"/>
        <xdr:cNvCxnSpPr/>
      </xdr:nvCxnSpPr>
      <xdr:spPr>
        <a:xfrm>
          <a:off x="15671800" y="26141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42418</xdr:rowOff>
    </xdr:from>
    <xdr:to>
      <xdr:col>22</xdr:col>
      <xdr:colOff>565150</xdr:colOff>
      <xdr:row>15</xdr:row>
      <xdr:rowOff>152146</xdr:rowOff>
    </xdr:to>
    <xdr:cxnSp macro="">
      <xdr:nvCxnSpPr>
        <xdr:cNvPr id="123" name="直線コネクタ 122"/>
        <xdr:cNvCxnSpPr/>
      </xdr:nvCxnSpPr>
      <xdr:spPr>
        <a:xfrm flipV="1">
          <a:off x="14782800" y="2614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15</xdr:row>
      <xdr:rowOff>170434</xdr:rowOff>
    </xdr:to>
    <xdr:cxnSp macro="">
      <xdr:nvCxnSpPr>
        <xdr:cNvPr id="126" name="直線コネクタ 125"/>
        <xdr:cNvCxnSpPr/>
      </xdr:nvCxnSpPr>
      <xdr:spPr>
        <a:xfrm flipV="1">
          <a:off x="13893800" y="2723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170434</xdr:rowOff>
    </xdr:to>
    <xdr:cxnSp macro="">
      <xdr:nvCxnSpPr>
        <xdr:cNvPr id="129" name="直線コネクタ 128"/>
        <xdr:cNvCxnSpPr/>
      </xdr:nvCxnSpPr>
      <xdr:spPr>
        <a:xfrm>
          <a:off x="13004800" y="26370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39" name="円/楕円 138"/>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140733</xdr:rowOff>
    </xdr:from>
    <xdr:ext cx="762000" cy="259045"/>
    <xdr:sp macro="" textlink="">
      <xdr:nvSpPr>
        <xdr:cNvPr id="140"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163068</xdr:rowOff>
    </xdr:from>
    <xdr:to>
      <xdr:col>22</xdr:col>
      <xdr:colOff>615950</xdr:colOff>
      <xdr:row>15</xdr:row>
      <xdr:rowOff>93218</xdr:rowOff>
    </xdr:to>
    <xdr:sp macro="" textlink="">
      <xdr:nvSpPr>
        <xdr:cNvPr id="141" name="円/楕円 140"/>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103395</xdr:rowOff>
    </xdr:from>
    <xdr:ext cx="736600" cy="259045"/>
    <xdr:sp macro="" textlink="">
      <xdr:nvSpPr>
        <xdr:cNvPr id="142" name="テキスト ボックス 141"/>
        <xdr:cNvSpPr txBox="1"/>
      </xdr:nvSpPr>
      <xdr:spPr>
        <a:xfrm>
          <a:off x="15290800" y="23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3" name="円/楕円 142"/>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4" name="テキスト ボックス 143"/>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119634</xdr:rowOff>
    </xdr:from>
    <xdr:to>
      <xdr:col>20</xdr:col>
      <xdr:colOff>209550</xdr:colOff>
      <xdr:row>16</xdr:row>
      <xdr:rowOff>49784</xdr:rowOff>
    </xdr:to>
    <xdr:sp macro="" textlink="">
      <xdr:nvSpPr>
        <xdr:cNvPr id="145" name="円/楕円 144"/>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59961</xdr:rowOff>
    </xdr:from>
    <xdr:ext cx="762000" cy="259045"/>
    <xdr:sp macro="" textlink="">
      <xdr:nvSpPr>
        <xdr:cNvPr id="146" name="テキスト ボックス 145"/>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47" name="円/楕円 146"/>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48" name="テキスト ボックス 147"/>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扶助費に係る経常収支比率は類似団体、全国及び宮城県のいずれも平均を下回っている状況である。</a:t>
          </a:r>
          <a:endParaRPr kumimoji="1" lang="en-US" altLang="ja-JP" sz="1300">
            <a:latin typeface="ＭＳ Ｐゴシック"/>
          </a:endParaRPr>
        </a:p>
        <a:p>
          <a:r>
            <a:rPr kumimoji="1" lang="ja-JP" altLang="en-US" sz="1300">
              <a:latin typeface="ＭＳ Ｐゴシック"/>
            </a:rPr>
            <a:t>　しかし、類似団体同様に年々、社会福祉及び児童福祉・老人福祉、教育費に関する扶助費が増加傾向にあることから、資格審査等の適正化を推進し、財政を圧迫する上昇傾向に歯止めをかけるよう努める。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76200</xdr:rowOff>
    </xdr:to>
    <xdr:cxnSp macro="">
      <xdr:nvCxnSpPr>
        <xdr:cNvPr id="181" name="直線コネクタ 180"/>
        <xdr:cNvCxnSpPr/>
      </xdr:nvCxnSpPr>
      <xdr:spPr>
        <a:xfrm>
          <a:off x="3987800" y="9271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12700</xdr:rowOff>
    </xdr:to>
    <xdr:cxnSp macro="">
      <xdr:nvCxnSpPr>
        <xdr:cNvPr id="184" name="直線コネクタ 183"/>
        <xdr:cNvCxnSpPr/>
      </xdr:nvCxnSpPr>
      <xdr:spPr>
        <a:xfrm>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82550</xdr:rowOff>
    </xdr:from>
    <xdr:to>
      <xdr:col>4</xdr:col>
      <xdr:colOff>346075</xdr:colOff>
      <xdr:row>53</xdr:row>
      <xdr:rowOff>158750</xdr:rowOff>
    </xdr:to>
    <xdr:cxnSp macro="">
      <xdr:nvCxnSpPr>
        <xdr:cNvPr id="187" name="直線コネクタ 186"/>
        <xdr:cNvCxnSpPr/>
      </xdr:nvCxnSpPr>
      <xdr:spPr>
        <a:xfrm>
          <a:off x="2209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82550</xdr:rowOff>
    </xdr:to>
    <xdr:cxnSp macro="">
      <xdr:nvCxnSpPr>
        <xdr:cNvPr id="190" name="直線コネクタ 189"/>
        <xdr:cNvCxnSpPr/>
      </xdr:nvCxnSpPr>
      <xdr:spPr>
        <a:xfrm>
          <a:off x="1320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25400</xdr:rowOff>
    </xdr:from>
    <xdr:to>
      <xdr:col>7</xdr:col>
      <xdr:colOff>66675</xdr:colOff>
      <xdr:row>54</xdr:row>
      <xdr:rowOff>127000</xdr:rowOff>
    </xdr:to>
    <xdr:sp macro="" textlink="">
      <xdr:nvSpPr>
        <xdr:cNvPr id="200" name="円/楕円 199"/>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1"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2" name="円/楕円 20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3" name="テキスト ボックス 20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107950</xdr:rowOff>
    </xdr:from>
    <xdr:to>
      <xdr:col>4</xdr:col>
      <xdr:colOff>396875</xdr:colOff>
      <xdr:row>54</xdr:row>
      <xdr:rowOff>38100</xdr:rowOff>
    </xdr:to>
    <xdr:sp macro="" textlink="">
      <xdr:nvSpPr>
        <xdr:cNvPr id="204" name="円/楕円 203"/>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48277</xdr:rowOff>
    </xdr:from>
    <xdr:ext cx="762000" cy="259045"/>
    <xdr:sp macro="" textlink="">
      <xdr:nvSpPr>
        <xdr:cNvPr id="205" name="テキスト ボックス 204"/>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31750</xdr:rowOff>
    </xdr:from>
    <xdr:to>
      <xdr:col>3</xdr:col>
      <xdr:colOff>193675</xdr:colOff>
      <xdr:row>53</xdr:row>
      <xdr:rowOff>133350</xdr:rowOff>
    </xdr:to>
    <xdr:sp macro="" textlink="">
      <xdr:nvSpPr>
        <xdr:cNvPr id="206" name="円/楕円 205"/>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143527</xdr:rowOff>
    </xdr:from>
    <xdr:ext cx="762000" cy="259045"/>
    <xdr:sp macro="" textlink="">
      <xdr:nvSpPr>
        <xdr:cNvPr id="207" name="テキスト ボックス 206"/>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8" name="円/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a:t>
          </a:r>
          <a:r>
            <a:rPr kumimoji="1" lang="en-US" altLang="ja-JP" sz="1300">
              <a:latin typeface="ＭＳ Ｐゴシック"/>
            </a:rPr>
            <a:t>2.9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公共下水道事業及び国民健康保険事業、介護保険特別会計への繰出金の増加が主な要因である。下水道事業については経費の節減をこれまで以上に実施するとともに、独立採算の原則に立ち返った料金の値上げによる健全化、国民健康保険事業及び介護保険事業においても保険料の適正化を図っていく必要性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xdr:rowOff>
    </xdr:from>
    <xdr:to>
      <xdr:col>24</xdr:col>
      <xdr:colOff>31750</xdr:colOff>
      <xdr:row>58</xdr:row>
      <xdr:rowOff>44704</xdr:rowOff>
    </xdr:to>
    <xdr:cxnSp macro="">
      <xdr:nvCxnSpPr>
        <xdr:cNvPr id="239" name="直線コネクタ 238"/>
        <xdr:cNvCxnSpPr/>
      </xdr:nvCxnSpPr>
      <xdr:spPr>
        <a:xfrm flipV="1">
          <a:off x="15671800" y="99476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xdr:rowOff>
    </xdr:from>
    <xdr:to>
      <xdr:col>22</xdr:col>
      <xdr:colOff>565150</xdr:colOff>
      <xdr:row>58</xdr:row>
      <xdr:rowOff>44704</xdr:rowOff>
    </xdr:to>
    <xdr:cxnSp macro="">
      <xdr:nvCxnSpPr>
        <xdr:cNvPr id="242" name="直線コネクタ 241"/>
        <xdr:cNvCxnSpPr/>
      </xdr:nvCxnSpPr>
      <xdr:spPr>
        <a:xfrm>
          <a:off x="14782800" y="9947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xdr:rowOff>
    </xdr:from>
    <xdr:to>
      <xdr:col>21</xdr:col>
      <xdr:colOff>361950</xdr:colOff>
      <xdr:row>58</xdr:row>
      <xdr:rowOff>44704</xdr:rowOff>
    </xdr:to>
    <xdr:cxnSp macro="">
      <xdr:nvCxnSpPr>
        <xdr:cNvPr id="245" name="直線コネクタ 244"/>
        <xdr:cNvCxnSpPr/>
      </xdr:nvCxnSpPr>
      <xdr:spPr>
        <a:xfrm flipV="1">
          <a:off x="13893800" y="9947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124714</xdr:rowOff>
    </xdr:from>
    <xdr:to>
      <xdr:col>20</xdr:col>
      <xdr:colOff>158750</xdr:colOff>
      <xdr:row>58</xdr:row>
      <xdr:rowOff>44704</xdr:rowOff>
    </xdr:to>
    <xdr:cxnSp macro="">
      <xdr:nvCxnSpPr>
        <xdr:cNvPr id="248" name="直線コネクタ 247"/>
        <xdr:cNvCxnSpPr/>
      </xdr:nvCxnSpPr>
      <xdr:spPr>
        <a:xfrm>
          <a:off x="13004800" y="98973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124206</xdr:rowOff>
    </xdr:from>
    <xdr:to>
      <xdr:col>24</xdr:col>
      <xdr:colOff>82550</xdr:colOff>
      <xdr:row>58</xdr:row>
      <xdr:rowOff>54356</xdr:rowOff>
    </xdr:to>
    <xdr:sp macro="" textlink="">
      <xdr:nvSpPr>
        <xdr:cNvPr id="258" name="円/楕円 257"/>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96283</xdr:rowOff>
    </xdr:from>
    <xdr:ext cx="762000" cy="259045"/>
    <xdr:sp macro="" textlink="">
      <xdr:nvSpPr>
        <xdr:cNvPr id="259"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165354</xdr:rowOff>
    </xdr:from>
    <xdr:to>
      <xdr:col>22</xdr:col>
      <xdr:colOff>615950</xdr:colOff>
      <xdr:row>58</xdr:row>
      <xdr:rowOff>95504</xdr:rowOff>
    </xdr:to>
    <xdr:sp macro="" textlink="">
      <xdr:nvSpPr>
        <xdr:cNvPr id="260" name="円/楕円 259"/>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80281</xdr:rowOff>
    </xdr:from>
    <xdr:ext cx="736600" cy="259045"/>
    <xdr:sp macro="" textlink="">
      <xdr:nvSpPr>
        <xdr:cNvPr id="261" name="テキスト ボックス 260"/>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124206</xdr:rowOff>
    </xdr:from>
    <xdr:to>
      <xdr:col>21</xdr:col>
      <xdr:colOff>412750</xdr:colOff>
      <xdr:row>58</xdr:row>
      <xdr:rowOff>54356</xdr:rowOff>
    </xdr:to>
    <xdr:sp macro="" textlink="">
      <xdr:nvSpPr>
        <xdr:cNvPr id="262" name="円/楕円 261"/>
        <xdr:cNvSpPr/>
      </xdr:nvSpPr>
      <xdr:spPr>
        <a:xfrm>
          <a:off x="14732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39133</xdr:rowOff>
    </xdr:from>
    <xdr:ext cx="762000" cy="259045"/>
    <xdr:sp macro="" textlink="">
      <xdr:nvSpPr>
        <xdr:cNvPr id="263" name="テキスト ボックス 262"/>
        <xdr:cNvSpPr txBox="1"/>
      </xdr:nvSpPr>
      <xdr:spPr>
        <a:xfrm>
          <a:off x="14401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165354</xdr:rowOff>
    </xdr:from>
    <xdr:to>
      <xdr:col>20</xdr:col>
      <xdr:colOff>209550</xdr:colOff>
      <xdr:row>58</xdr:row>
      <xdr:rowOff>95504</xdr:rowOff>
    </xdr:to>
    <xdr:sp macro="" textlink="">
      <xdr:nvSpPr>
        <xdr:cNvPr id="264" name="円/楕円 263"/>
        <xdr:cNvSpPr/>
      </xdr:nvSpPr>
      <xdr:spPr>
        <a:xfrm>
          <a:off x="13843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80281</xdr:rowOff>
    </xdr:from>
    <xdr:ext cx="762000" cy="259045"/>
    <xdr:sp macro="" textlink="">
      <xdr:nvSpPr>
        <xdr:cNvPr id="265" name="テキスト ボックス 264"/>
        <xdr:cNvSpPr txBox="1"/>
      </xdr:nvSpPr>
      <xdr:spPr>
        <a:xfrm>
          <a:off x="13512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73914</xdr:rowOff>
    </xdr:from>
    <xdr:to>
      <xdr:col>19</xdr:col>
      <xdr:colOff>6350</xdr:colOff>
      <xdr:row>58</xdr:row>
      <xdr:rowOff>4064</xdr:rowOff>
    </xdr:to>
    <xdr:sp macro="" textlink="">
      <xdr:nvSpPr>
        <xdr:cNvPr id="266" name="円/楕円 265"/>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160291</xdr:rowOff>
    </xdr:from>
    <xdr:ext cx="762000" cy="259045"/>
    <xdr:sp macro="" textlink="">
      <xdr:nvSpPr>
        <xdr:cNvPr id="267" name="テキスト ボックス 266"/>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補助費に係る経常収支比率が類似団体平均を</a:t>
          </a:r>
          <a:r>
            <a:rPr kumimoji="1" lang="en-US" altLang="ja-JP" sz="1300">
              <a:latin typeface="ＭＳ Ｐゴシック"/>
            </a:rPr>
            <a:t>2.9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要因としては消防業務やごみ処理業務等を実施する「仙南地域広域行政事務組合」、１市３町で運営する自治体病院である「みやぎ県南中核病院企業団」への補助費等が大きなウエイトを占めているためで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147574</xdr:rowOff>
    </xdr:to>
    <xdr:cxnSp macro="">
      <xdr:nvCxnSpPr>
        <xdr:cNvPr id="297" name="直線コネクタ 296"/>
        <xdr:cNvCxnSpPr/>
      </xdr:nvCxnSpPr>
      <xdr:spPr>
        <a:xfrm flipV="1">
          <a:off x="15671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147574</xdr:rowOff>
    </xdr:to>
    <xdr:cxnSp macro="">
      <xdr:nvCxnSpPr>
        <xdr:cNvPr id="300" name="直線コネクタ 299"/>
        <xdr:cNvCxnSpPr/>
      </xdr:nvCxnSpPr>
      <xdr:spPr>
        <a:xfrm>
          <a:off x="14782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129286</xdr:rowOff>
    </xdr:to>
    <xdr:cxnSp macro="">
      <xdr:nvCxnSpPr>
        <xdr:cNvPr id="303" name="直線コネクタ 302"/>
        <xdr:cNvCxnSpPr/>
      </xdr:nvCxnSpPr>
      <xdr:spPr>
        <a:xfrm flipV="1">
          <a:off x="13893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129286</xdr:rowOff>
    </xdr:to>
    <xdr:cxnSp macro="">
      <xdr:nvCxnSpPr>
        <xdr:cNvPr id="306" name="直線コネクタ 305"/>
        <xdr:cNvCxnSpPr/>
      </xdr:nvCxnSpPr>
      <xdr:spPr>
        <a:xfrm>
          <a:off x="13004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16" name="円/楕円 315"/>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17"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18" name="円/楕円 31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19" name="テキスト ボックス 31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0" name="円/楕円 319"/>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21" name="テキスト ボックス 320"/>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22" name="円/楕円 32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23" name="テキスト ボックス 32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4" name="円/楕円 32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25" name="テキスト ボックス 32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過去の大型整備事業等による地方債の元利償還金が継続していたため、類似団体と比べると大きくポイントを上回っていたが、財政再建時に公共事業を削減したことにより、平成</a:t>
          </a:r>
          <a:r>
            <a:rPr kumimoji="1" lang="en-US" altLang="ja-JP" sz="1300">
              <a:latin typeface="ＭＳ Ｐゴシック"/>
            </a:rPr>
            <a:t>26</a:t>
          </a:r>
          <a:r>
            <a:rPr kumimoji="1" lang="ja-JP" altLang="en-US" sz="1300">
              <a:latin typeface="ＭＳ Ｐゴシック"/>
            </a:rPr>
            <a:t>年度、同水準にまで比率が下がった。</a:t>
          </a:r>
          <a:endParaRPr kumimoji="1" lang="en-US" altLang="ja-JP" sz="1300">
            <a:latin typeface="ＭＳ Ｐゴシック"/>
          </a:endParaRPr>
        </a:p>
        <a:p>
          <a:r>
            <a:rPr kumimoji="1" lang="ja-JP" altLang="en-US" sz="1300">
              <a:latin typeface="ＭＳ Ｐゴシック"/>
            </a:rPr>
            <a:t>　現在、複数の大型公共施設整備等の要望が挙がっているが、新規発行を伴う整備事業については十分に精査していかなければならない。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161289</xdr:rowOff>
    </xdr:to>
    <xdr:cxnSp macro="">
      <xdr:nvCxnSpPr>
        <xdr:cNvPr id="358" name="直線コネクタ 357"/>
        <xdr:cNvCxnSpPr/>
      </xdr:nvCxnSpPr>
      <xdr:spPr>
        <a:xfrm flipV="1">
          <a:off x="3987800" y="132181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79</xdr:row>
      <xdr:rowOff>1270</xdr:rowOff>
    </xdr:to>
    <xdr:cxnSp macro="">
      <xdr:nvCxnSpPr>
        <xdr:cNvPr id="361" name="直線コネクタ 360"/>
        <xdr:cNvCxnSpPr/>
      </xdr:nvCxnSpPr>
      <xdr:spPr>
        <a:xfrm flipV="1">
          <a:off x="3098800" y="133629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46989</xdr:rowOff>
    </xdr:to>
    <xdr:cxnSp macro="">
      <xdr:nvCxnSpPr>
        <xdr:cNvPr id="364" name="直線コネクタ 363"/>
        <xdr:cNvCxnSpPr/>
      </xdr:nvCxnSpPr>
      <xdr:spPr>
        <a:xfrm flipV="1">
          <a:off x="2209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161289</xdr:rowOff>
    </xdr:to>
    <xdr:cxnSp macro="">
      <xdr:nvCxnSpPr>
        <xdr:cNvPr id="367" name="直線コネクタ 366"/>
        <xdr:cNvCxnSpPr/>
      </xdr:nvCxnSpPr>
      <xdr:spPr>
        <a:xfrm flipV="1">
          <a:off x="1320800" y="135915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77" name="円/楕円 376"/>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78"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79" name="円/楕円 378"/>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1" name="円/楕円 380"/>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2" name="テキスト ボックス 381"/>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3" name="円/楕円 382"/>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4" name="テキスト ボックス 383"/>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5" name="円/楕円 38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6" name="テキスト ボックス 38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公債費以外に係る経常収支比率は、類似団体平均と比較し、</a:t>
          </a:r>
          <a:r>
            <a:rPr kumimoji="1" lang="en-US" altLang="ja-JP" sz="1300">
              <a:latin typeface="ＭＳ Ｐゴシック"/>
            </a:rPr>
            <a:t>1.2</a:t>
          </a:r>
          <a:r>
            <a:rPr kumimoji="1" lang="ja-JP" altLang="en-US" sz="1300">
              <a:latin typeface="ＭＳ Ｐゴシック"/>
            </a:rPr>
            <a:t>ポイント高い水準となっている。</a:t>
          </a:r>
          <a:endParaRPr kumimoji="1" lang="en-US" altLang="ja-JP" sz="1300">
            <a:latin typeface="ＭＳ Ｐゴシック"/>
          </a:endParaRPr>
        </a:p>
        <a:p>
          <a:r>
            <a:rPr kumimoji="1" lang="ja-JP" altLang="en-US" sz="1300">
              <a:latin typeface="ＭＳ Ｐゴシック"/>
            </a:rPr>
            <a:t>　理由としては先に挙げた、人件費、仙南地域広域行政事務組合及びみやぎ県南中核病院企業団への補助費（負担金）、各種特別会計への繰出金が大きなウエイトを占めている。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78994</xdr:rowOff>
    </xdr:to>
    <xdr:cxnSp macro="">
      <xdr:nvCxnSpPr>
        <xdr:cNvPr id="417" name="直線コネクタ 416"/>
        <xdr:cNvCxnSpPr/>
      </xdr:nvCxnSpPr>
      <xdr:spPr>
        <a:xfrm>
          <a:off x="15671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46989</xdr:rowOff>
    </xdr:to>
    <xdr:cxnSp macro="">
      <xdr:nvCxnSpPr>
        <xdr:cNvPr id="420" name="直線コネクタ 419"/>
        <xdr:cNvCxnSpPr/>
      </xdr:nvCxnSpPr>
      <xdr:spPr>
        <a:xfrm>
          <a:off x="14782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92711</xdr:rowOff>
    </xdr:to>
    <xdr:cxnSp macro="">
      <xdr:nvCxnSpPr>
        <xdr:cNvPr id="423" name="直線コネクタ 422"/>
        <xdr:cNvCxnSpPr/>
      </xdr:nvCxnSpPr>
      <xdr:spPr>
        <a:xfrm flipV="1">
          <a:off x="13893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77</xdr:row>
      <xdr:rowOff>92711</xdr:rowOff>
    </xdr:to>
    <xdr:cxnSp macro="">
      <xdr:nvCxnSpPr>
        <xdr:cNvPr id="426" name="直線コネクタ 425"/>
        <xdr:cNvCxnSpPr/>
      </xdr:nvCxnSpPr>
      <xdr:spPr>
        <a:xfrm>
          <a:off x="13004800" y="13033756"/>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6" name="円/楕円 43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37"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38" name="円/楕円 43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9" name="テキスト ボックス 43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0" name="円/楕円 439"/>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2" name="円/楕円 441"/>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3" name="テキスト ボックス 442"/>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44" name="円/楕円 443"/>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45" name="テキスト ボックス 444"/>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27113</xdr:rowOff>
    </xdr:from>
    <xdr:to>
      <xdr:col>4</xdr:col>
      <xdr:colOff>1117600</xdr:colOff>
      <xdr:row>18</xdr:row>
      <xdr:rowOff>29649</xdr:rowOff>
    </xdr:to>
    <xdr:cxnSp macro="">
      <xdr:nvCxnSpPr>
        <xdr:cNvPr id="52" name="直線コネクタ 51"/>
        <xdr:cNvCxnSpPr/>
      </xdr:nvCxnSpPr>
      <xdr:spPr bwMode="auto">
        <a:xfrm flipV="1">
          <a:off x="5003800" y="3160838"/>
          <a:ext cx="647700" cy="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11890</xdr:rowOff>
    </xdr:from>
    <xdr:ext cx="762000" cy="259045"/>
    <xdr:sp macro="" textlink="">
      <xdr:nvSpPr>
        <xdr:cNvPr id="53" name="人口1人当たり決算額の推移平均値テキスト130"/>
        <xdr:cNvSpPr txBox="1"/>
      </xdr:nvSpPr>
      <xdr:spPr>
        <a:xfrm>
          <a:off x="5740400" y="3145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2359</xdr:rowOff>
    </xdr:from>
    <xdr:to>
      <xdr:col>4</xdr:col>
      <xdr:colOff>469900</xdr:colOff>
      <xdr:row>18</xdr:row>
      <xdr:rowOff>29649</xdr:rowOff>
    </xdr:to>
    <xdr:cxnSp macro="">
      <xdr:nvCxnSpPr>
        <xdr:cNvPr id="55" name="直線コネクタ 54"/>
        <xdr:cNvCxnSpPr/>
      </xdr:nvCxnSpPr>
      <xdr:spPr bwMode="auto">
        <a:xfrm>
          <a:off x="4305300" y="3136084"/>
          <a:ext cx="698500" cy="2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152211</xdr:rowOff>
    </xdr:from>
    <xdr:to>
      <xdr:col>3</xdr:col>
      <xdr:colOff>904875</xdr:colOff>
      <xdr:row>18</xdr:row>
      <xdr:rowOff>2359</xdr:rowOff>
    </xdr:to>
    <xdr:cxnSp macro="">
      <xdr:nvCxnSpPr>
        <xdr:cNvPr id="58" name="直線コネクタ 57"/>
        <xdr:cNvCxnSpPr/>
      </xdr:nvCxnSpPr>
      <xdr:spPr bwMode="auto">
        <a:xfrm>
          <a:off x="3606800" y="3114486"/>
          <a:ext cx="698500" cy="2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152211</xdr:rowOff>
    </xdr:from>
    <xdr:to>
      <xdr:col>3</xdr:col>
      <xdr:colOff>206375</xdr:colOff>
      <xdr:row>17</xdr:row>
      <xdr:rowOff>169335</xdr:rowOff>
    </xdr:to>
    <xdr:cxnSp macro="">
      <xdr:nvCxnSpPr>
        <xdr:cNvPr id="61" name="直線コネクタ 60"/>
        <xdr:cNvCxnSpPr/>
      </xdr:nvCxnSpPr>
      <xdr:spPr bwMode="auto">
        <a:xfrm flipV="1">
          <a:off x="2908300" y="3114486"/>
          <a:ext cx="698500" cy="1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147763</xdr:rowOff>
    </xdr:from>
    <xdr:to>
      <xdr:col>5</xdr:col>
      <xdr:colOff>34925</xdr:colOff>
      <xdr:row>18</xdr:row>
      <xdr:rowOff>77913</xdr:rowOff>
    </xdr:to>
    <xdr:sp macro="" textlink="">
      <xdr:nvSpPr>
        <xdr:cNvPr id="71" name="円/楕円 70"/>
        <xdr:cNvSpPr/>
      </xdr:nvSpPr>
      <xdr:spPr bwMode="auto">
        <a:xfrm>
          <a:off x="5600700" y="311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164290</xdr:rowOff>
    </xdr:from>
    <xdr:ext cx="762000" cy="259045"/>
    <xdr:sp macro="" textlink="">
      <xdr:nvSpPr>
        <xdr:cNvPr id="72" name="人口1人当たり決算額の推移該当値テキスト130"/>
        <xdr:cNvSpPr txBox="1"/>
      </xdr:nvSpPr>
      <xdr:spPr>
        <a:xfrm>
          <a:off x="5740400" y="295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150299</xdr:rowOff>
    </xdr:from>
    <xdr:to>
      <xdr:col>4</xdr:col>
      <xdr:colOff>520700</xdr:colOff>
      <xdr:row>18</xdr:row>
      <xdr:rowOff>80449</xdr:rowOff>
    </xdr:to>
    <xdr:sp macro="" textlink="">
      <xdr:nvSpPr>
        <xdr:cNvPr id="73" name="円/楕円 72"/>
        <xdr:cNvSpPr/>
      </xdr:nvSpPr>
      <xdr:spPr bwMode="auto">
        <a:xfrm>
          <a:off x="4953000" y="311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90626</xdr:rowOff>
    </xdr:from>
    <xdr:ext cx="736600" cy="259045"/>
    <xdr:sp macro="" textlink="">
      <xdr:nvSpPr>
        <xdr:cNvPr id="74" name="テキスト ボックス 73"/>
        <xdr:cNvSpPr txBox="1"/>
      </xdr:nvSpPr>
      <xdr:spPr>
        <a:xfrm>
          <a:off x="4622800" y="288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123009</xdr:rowOff>
    </xdr:from>
    <xdr:to>
      <xdr:col>3</xdr:col>
      <xdr:colOff>955675</xdr:colOff>
      <xdr:row>18</xdr:row>
      <xdr:rowOff>53159</xdr:rowOff>
    </xdr:to>
    <xdr:sp macro="" textlink="">
      <xdr:nvSpPr>
        <xdr:cNvPr id="75" name="円/楕円 74"/>
        <xdr:cNvSpPr/>
      </xdr:nvSpPr>
      <xdr:spPr bwMode="auto">
        <a:xfrm>
          <a:off x="4254500" y="30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63336</xdr:rowOff>
    </xdr:from>
    <xdr:ext cx="762000" cy="259045"/>
    <xdr:sp macro="" textlink="">
      <xdr:nvSpPr>
        <xdr:cNvPr id="76" name="テキスト ボックス 75"/>
        <xdr:cNvSpPr txBox="1"/>
      </xdr:nvSpPr>
      <xdr:spPr>
        <a:xfrm>
          <a:off x="3924300" y="285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101411</xdr:rowOff>
    </xdr:from>
    <xdr:to>
      <xdr:col>3</xdr:col>
      <xdr:colOff>257175</xdr:colOff>
      <xdr:row>18</xdr:row>
      <xdr:rowOff>31561</xdr:rowOff>
    </xdr:to>
    <xdr:sp macro="" textlink="">
      <xdr:nvSpPr>
        <xdr:cNvPr id="77" name="円/楕円 76"/>
        <xdr:cNvSpPr/>
      </xdr:nvSpPr>
      <xdr:spPr bwMode="auto">
        <a:xfrm>
          <a:off x="3556000" y="306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41738</xdr:rowOff>
    </xdr:from>
    <xdr:ext cx="762000" cy="259045"/>
    <xdr:sp macro="" textlink="">
      <xdr:nvSpPr>
        <xdr:cNvPr id="78" name="テキスト ボックス 77"/>
        <xdr:cNvSpPr txBox="1"/>
      </xdr:nvSpPr>
      <xdr:spPr>
        <a:xfrm>
          <a:off x="3225800" y="28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118535</xdr:rowOff>
    </xdr:from>
    <xdr:to>
      <xdr:col>2</xdr:col>
      <xdr:colOff>692150</xdr:colOff>
      <xdr:row>18</xdr:row>
      <xdr:rowOff>48685</xdr:rowOff>
    </xdr:to>
    <xdr:sp macro="" textlink="">
      <xdr:nvSpPr>
        <xdr:cNvPr id="79" name="円/楕円 78"/>
        <xdr:cNvSpPr/>
      </xdr:nvSpPr>
      <xdr:spPr bwMode="auto">
        <a:xfrm>
          <a:off x="2857500" y="308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58862</xdr:rowOff>
    </xdr:from>
    <xdr:ext cx="762000" cy="259045"/>
    <xdr:sp macro="" textlink="">
      <xdr:nvSpPr>
        <xdr:cNvPr id="80" name="テキスト ボックス 79"/>
        <xdr:cNvSpPr txBox="1"/>
      </xdr:nvSpPr>
      <xdr:spPr>
        <a:xfrm>
          <a:off x="2527300" y="28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217395</xdr:rowOff>
    </xdr:from>
    <xdr:to>
      <xdr:col>4</xdr:col>
      <xdr:colOff>1117600</xdr:colOff>
      <xdr:row>36</xdr:row>
      <xdr:rowOff>83305</xdr:rowOff>
    </xdr:to>
    <xdr:cxnSp macro="">
      <xdr:nvCxnSpPr>
        <xdr:cNvPr id="115" name="直線コネクタ 114"/>
        <xdr:cNvCxnSpPr/>
      </xdr:nvCxnSpPr>
      <xdr:spPr bwMode="auto">
        <a:xfrm>
          <a:off x="5003800" y="6827745"/>
          <a:ext cx="647700" cy="20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119031</xdr:rowOff>
    </xdr:from>
    <xdr:to>
      <xdr:col>4</xdr:col>
      <xdr:colOff>469900</xdr:colOff>
      <xdr:row>35</xdr:row>
      <xdr:rowOff>217395</xdr:rowOff>
    </xdr:to>
    <xdr:cxnSp macro="">
      <xdr:nvCxnSpPr>
        <xdr:cNvPr id="118" name="直線コネクタ 117"/>
        <xdr:cNvCxnSpPr/>
      </xdr:nvCxnSpPr>
      <xdr:spPr bwMode="auto">
        <a:xfrm>
          <a:off x="4305300" y="6729381"/>
          <a:ext cx="698500" cy="9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77035</xdr:rowOff>
    </xdr:from>
    <xdr:to>
      <xdr:col>3</xdr:col>
      <xdr:colOff>904875</xdr:colOff>
      <xdr:row>35</xdr:row>
      <xdr:rowOff>119031</xdr:rowOff>
    </xdr:to>
    <xdr:cxnSp macro="">
      <xdr:nvCxnSpPr>
        <xdr:cNvPr id="121" name="直線コネクタ 120"/>
        <xdr:cNvCxnSpPr/>
      </xdr:nvCxnSpPr>
      <xdr:spPr bwMode="auto">
        <a:xfrm>
          <a:off x="3606800" y="6687385"/>
          <a:ext cx="698500" cy="4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253122</xdr:rowOff>
    </xdr:from>
    <xdr:to>
      <xdr:col>3</xdr:col>
      <xdr:colOff>206375</xdr:colOff>
      <xdr:row>35</xdr:row>
      <xdr:rowOff>77035</xdr:rowOff>
    </xdr:to>
    <xdr:cxnSp macro="">
      <xdr:nvCxnSpPr>
        <xdr:cNvPr id="124" name="直線コネクタ 123"/>
        <xdr:cNvCxnSpPr/>
      </xdr:nvCxnSpPr>
      <xdr:spPr bwMode="auto">
        <a:xfrm>
          <a:off x="2908300" y="6520572"/>
          <a:ext cx="698500" cy="166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32505</xdr:rowOff>
    </xdr:from>
    <xdr:to>
      <xdr:col>5</xdr:col>
      <xdr:colOff>34925</xdr:colOff>
      <xdr:row>36</xdr:row>
      <xdr:rowOff>134105</xdr:rowOff>
    </xdr:to>
    <xdr:sp macro="" textlink="">
      <xdr:nvSpPr>
        <xdr:cNvPr id="134" name="円/楕円 133"/>
        <xdr:cNvSpPr/>
      </xdr:nvSpPr>
      <xdr:spPr bwMode="auto">
        <a:xfrm>
          <a:off x="5600700" y="698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4582</xdr:rowOff>
    </xdr:from>
    <xdr:ext cx="762000" cy="259045"/>
    <xdr:sp macro="" textlink="">
      <xdr:nvSpPr>
        <xdr:cNvPr id="135" name="人口1人当たり決算額の推移該当値テキスト445"/>
        <xdr:cNvSpPr txBox="1"/>
      </xdr:nvSpPr>
      <xdr:spPr>
        <a:xfrm>
          <a:off x="5740400" y="695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166595</xdr:rowOff>
    </xdr:from>
    <xdr:to>
      <xdr:col>4</xdr:col>
      <xdr:colOff>520700</xdr:colOff>
      <xdr:row>35</xdr:row>
      <xdr:rowOff>268195</xdr:rowOff>
    </xdr:to>
    <xdr:sp macro="" textlink="">
      <xdr:nvSpPr>
        <xdr:cNvPr id="136" name="円/楕円 135"/>
        <xdr:cNvSpPr/>
      </xdr:nvSpPr>
      <xdr:spPr bwMode="auto">
        <a:xfrm>
          <a:off x="4953000" y="677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252972</xdr:rowOff>
    </xdr:from>
    <xdr:ext cx="736600" cy="259045"/>
    <xdr:sp macro="" textlink="">
      <xdr:nvSpPr>
        <xdr:cNvPr id="137" name="テキスト ボックス 136"/>
        <xdr:cNvSpPr txBox="1"/>
      </xdr:nvSpPr>
      <xdr:spPr>
        <a:xfrm>
          <a:off x="4622800" y="686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68231</xdr:rowOff>
    </xdr:from>
    <xdr:to>
      <xdr:col>3</xdr:col>
      <xdr:colOff>955675</xdr:colOff>
      <xdr:row>35</xdr:row>
      <xdr:rowOff>169831</xdr:rowOff>
    </xdr:to>
    <xdr:sp macro="" textlink="">
      <xdr:nvSpPr>
        <xdr:cNvPr id="138" name="円/楕円 137"/>
        <xdr:cNvSpPr/>
      </xdr:nvSpPr>
      <xdr:spPr bwMode="auto">
        <a:xfrm>
          <a:off x="4254500" y="667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180008</xdr:rowOff>
    </xdr:from>
    <xdr:ext cx="762000" cy="259045"/>
    <xdr:sp macro="" textlink="">
      <xdr:nvSpPr>
        <xdr:cNvPr id="139" name="テキスト ボックス 138"/>
        <xdr:cNvSpPr txBox="1"/>
      </xdr:nvSpPr>
      <xdr:spPr>
        <a:xfrm>
          <a:off x="3924300" y="644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26235</xdr:rowOff>
    </xdr:from>
    <xdr:to>
      <xdr:col>3</xdr:col>
      <xdr:colOff>257175</xdr:colOff>
      <xdr:row>35</xdr:row>
      <xdr:rowOff>127835</xdr:rowOff>
    </xdr:to>
    <xdr:sp macro="" textlink="">
      <xdr:nvSpPr>
        <xdr:cNvPr id="140" name="円/楕円 139"/>
        <xdr:cNvSpPr/>
      </xdr:nvSpPr>
      <xdr:spPr bwMode="auto">
        <a:xfrm>
          <a:off x="3556000" y="663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138011</xdr:rowOff>
    </xdr:from>
    <xdr:ext cx="762000" cy="259045"/>
    <xdr:sp macro="" textlink="">
      <xdr:nvSpPr>
        <xdr:cNvPr id="141" name="テキスト ボックス 140"/>
        <xdr:cNvSpPr txBox="1"/>
      </xdr:nvSpPr>
      <xdr:spPr>
        <a:xfrm>
          <a:off x="3225800" y="64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202322</xdr:rowOff>
    </xdr:from>
    <xdr:to>
      <xdr:col>2</xdr:col>
      <xdr:colOff>692150</xdr:colOff>
      <xdr:row>34</xdr:row>
      <xdr:rowOff>303922</xdr:rowOff>
    </xdr:to>
    <xdr:sp macro="" textlink="">
      <xdr:nvSpPr>
        <xdr:cNvPr id="142" name="円/楕円 141"/>
        <xdr:cNvSpPr/>
      </xdr:nvSpPr>
      <xdr:spPr bwMode="auto">
        <a:xfrm>
          <a:off x="2857500" y="646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314099</xdr:rowOff>
    </xdr:from>
    <xdr:ext cx="762000" cy="259045"/>
    <xdr:sp macro="" textlink="">
      <xdr:nvSpPr>
        <xdr:cNvPr id="143" name="テキスト ボックス 142"/>
        <xdr:cNvSpPr txBox="1"/>
      </xdr:nvSpPr>
      <xdr:spPr>
        <a:xfrm>
          <a:off x="2527300" y="62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財政運営の状況を判断する重要な指標であり、通常その比率は３～５％が望ましいとされています。当町では、収支の把握をするため年度末に剰余金を財政調整基金に積立しているために基準より低い数値となっています。</a:t>
          </a:r>
          <a:endParaRPr kumimoji="1" lang="en-US" altLang="ja-JP" sz="1400">
            <a:latin typeface="ＭＳ ゴシック" pitchFamily="49" charset="-128"/>
            <a:ea typeface="ＭＳ ゴシック" pitchFamily="49" charset="-128"/>
          </a:endParaRPr>
        </a:p>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なお、財政調整基金残高については、毎年着実に標準財政規模に占める比率は上昇してきており、将来の不測の事態に備えている状況です。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連結実質赤字比率は、一般会計にとどまらず水道事業会計や国民健康保険事業特別会計など全ての会計を対象とした、地方公共団体の実質的な資金不足の状況を示す指標です。</a:t>
          </a:r>
        </a:p>
        <a:p>
          <a:r>
            <a:rPr kumimoji="1" lang="ja-JP" altLang="en-US" sz="1400">
              <a:latin typeface="ＭＳ ゴシック" pitchFamily="49" charset="-128"/>
              <a:ea typeface="ＭＳ ゴシック" pitchFamily="49" charset="-128"/>
            </a:rPr>
            <a:t>　当町では、当該算定が始まった平成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年度以降、連結実質赤字額は発生していない状態が続いており、今後も引き続き適切な財政運営に努めていきます。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実質公債比率の分子を構成する値が昨年度と比較すると</a:t>
          </a:r>
          <a:r>
            <a:rPr kumimoji="1" lang="en-US" altLang="ja-JP" sz="1400">
              <a:solidFill>
                <a:sysClr val="windowText" lastClr="000000"/>
              </a:solidFill>
              <a:latin typeface="ＭＳ ゴシック" pitchFamily="49" charset="-128"/>
              <a:ea typeface="ＭＳ ゴシック" pitchFamily="49" charset="-128"/>
            </a:rPr>
            <a:t>248</a:t>
          </a:r>
          <a:r>
            <a:rPr kumimoji="1" lang="ja-JP" altLang="en-US" sz="1400">
              <a:solidFill>
                <a:sysClr val="windowText" lastClr="000000"/>
              </a:solidFill>
              <a:latin typeface="ＭＳ ゴシック" pitchFamily="49" charset="-128"/>
              <a:ea typeface="ＭＳ ゴシック" pitchFamily="49" charset="-128"/>
            </a:rPr>
            <a:t>百万、平成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年度から比較すると</a:t>
          </a:r>
          <a:r>
            <a:rPr kumimoji="1" lang="en-US" altLang="ja-JP" sz="1400">
              <a:solidFill>
                <a:sysClr val="windowText" lastClr="000000"/>
              </a:solidFill>
              <a:latin typeface="ＭＳ ゴシック" pitchFamily="49" charset="-128"/>
              <a:ea typeface="ＭＳ ゴシック" pitchFamily="49" charset="-128"/>
            </a:rPr>
            <a:t>603</a:t>
          </a:r>
          <a:r>
            <a:rPr kumimoji="1" lang="ja-JP" altLang="en-US" sz="1400">
              <a:solidFill>
                <a:sysClr val="windowText" lastClr="000000"/>
              </a:solidFill>
              <a:latin typeface="ＭＳ ゴシック" pitchFamily="49" charset="-128"/>
              <a:ea typeface="ＭＳ ゴシック" pitchFamily="49" charset="-128"/>
            </a:rPr>
            <a:t>百万減少しています。大きな減少の要因は一般会計分の「元利償還金」が挙げられますが、その他、いずれの項目についても値は減少してきています。</a:t>
          </a:r>
        </a:p>
        <a:p>
          <a:r>
            <a:rPr kumimoji="1" lang="ja-JP" altLang="en-US" sz="1400">
              <a:solidFill>
                <a:sysClr val="windowText" lastClr="000000"/>
              </a:solidFill>
              <a:latin typeface="ＭＳ ゴシック" pitchFamily="49" charset="-128"/>
              <a:ea typeface="ＭＳ ゴシック" pitchFamily="49" charset="-128"/>
            </a:rPr>
            <a:t>　今後も公共施設等の大型整備事業については、地方債の発行が必要になってきますが、その際には交付税算入率の高い地方債を活用するなどして、引き続き健全な財政運営を堅持していくよう努めます。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将来負担比率の分子のみに着目すると、減少していますが、一方で将来負担比率を算定する数値中、大きなウエイトを占める「一般会計等に係る地方債の現在高」は増加しています。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該数値の増加理由については、過去の財政再建時に公共事業を削減したことにより減少していたところでしたが、近年の各小中学校の校舎耐震化、校舎及び体育館の建替事業、町営住宅建替事業等において各種地方債を発行したため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このことより、「将来負担比率の分子」は若干ずつ上昇することが予想されますが、将来への負担が少しでも軽減されるよう、各種要因を厳正に精査し、健全な財政運営を堅持していくよう努めます。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13387229</v>
      </c>
      <c r="BO4" s="379"/>
      <c r="BP4" s="379"/>
      <c r="BQ4" s="379"/>
      <c r="BR4" s="379"/>
      <c r="BS4" s="379"/>
      <c r="BT4" s="379"/>
      <c r="BU4" s="380"/>
      <c r="BV4" s="378">
        <v>12743527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1.3</v>
      </c>
      <c r="CU4" s="556"/>
      <c r="CV4" s="556"/>
      <c r="CW4" s="556"/>
      <c r="CX4" s="556"/>
      <c r="CY4" s="556"/>
      <c r="CZ4" s="556"/>
      <c r="DA4" s="557"/>
      <c r="DB4" s="555">
        <v>1.4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13225946</v>
      </c>
      <c r="BO5" s="384"/>
      <c r="BP5" s="384"/>
      <c r="BQ5" s="384"/>
      <c r="BR5" s="384"/>
      <c r="BS5" s="384"/>
      <c r="BT5" s="384"/>
      <c r="BU5" s="385"/>
      <c r="BV5" s="383">
        <v>12449366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89.5</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161283</v>
      </c>
      <c r="BO6" s="384"/>
      <c r="BP6" s="384"/>
      <c r="BQ6" s="384"/>
      <c r="BR6" s="384"/>
      <c r="BS6" s="384"/>
      <c r="BT6" s="384"/>
      <c r="BU6" s="385"/>
      <c r="BV6" s="383">
        <v>294161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97.3</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60008</v>
      </c>
      <c r="BO7" s="384"/>
      <c r="BP7" s="384"/>
      <c r="BQ7" s="384"/>
      <c r="BR7" s="384"/>
      <c r="BS7" s="384"/>
      <c r="BT7" s="384"/>
      <c r="BU7" s="385"/>
      <c r="BV7" s="383">
        <v>184963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7717134</v>
      </c>
      <c r="CU7" s="384"/>
      <c r="CV7" s="384"/>
      <c r="CW7" s="384"/>
      <c r="CX7" s="384"/>
      <c r="CY7" s="384"/>
      <c r="CZ7" s="384"/>
      <c r="DA7" s="385"/>
      <c r="DB7" s="383">
        <v>7881529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101275</v>
      </c>
      <c r="BO8" s="384"/>
      <c r="BP8" s="384"/>
      <c r="BQ8" s="384"/>
      <c r="BR8" s="384"/>
      <c r="BS8" s="384"/>
      <c r="BT8" s="384"/>
      <c r="BU8" s="385"/>
      <c r="BV8" s="383">
        <v>109198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0.61</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39341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-7923</v>
      </c>
      <c r="BO9" s="384"/>
      <c r="BP9" s="384"/>
      <c r="BQ9" s="384"/>
      <c r="BR9" s="384"/>
      <c r="BS9" s="384"/>
      <c r="BT9" s="384"/>
      <c r="BU9" s="385"/>
      <c r="BV9" s="383">
        <v>-128830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13.6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39809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104002</v>
      </c>
      <c r="BO10" s="384"/>
      <c r="BP10" s="384"/>
      <c r="BQ10" s="384"/>
      <c r="BR10" s="384"/>
      <c r="BS10" s="384"/>
      <c r="BT10" s="384"/>
      <c r="BU10" s="385"/>
      <c r="BV10" s="383">
        <v>175356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12379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38440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14637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38278</v>
      </c>
      <c r="S13" s="485"/>
      <c r="T13" s="485"/>
      <c r="U13" s="485"/>
      <c r="V13" s="486"/>
      <c r="W13" s="472" t="s">
        <v>123</v>
      </c>
      <c r="X13" s="396"/>
      <c r="Y13" s="396"/>
      <c r="Z13" s="396"/>
      <c r="AA13" s="396"/>
      <c r="AB13" s="397"/>
      <c r="AC13" s="359">
        <v>454</v>
      </c>
      <c r="AD13" s="360"/>
      <c r="AE13" s="360"/>
      <c r="AF13" s="360"/>
      <c r="AG13" s="361"/>
      <c r="AH13" s="359">
        <v>533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96079</v>
      </c>
      <c r="BO13" s="384"/>
      <c r="BP13" s="384"/>
      <c r="BQ13" s="384"/>
      <c r="BR13" s="384"/>
      <c r="BS13" s="384"/>
      <c r="BT13" s="384"/>
      <c r="BU13" s="385"/>
      <c r="BV13" s="383">
        <v>44268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38604</v>
      </c>
      <c r="S14" s="485"/>
      <c r="T14" s="485"/>
      <c r="U14" s="485"/>
      <c r="V14" s="486"/>
      <c r="W14" s="487"/>
      <c r="X14" s="399"/>
      <c r="Y14" s="399"/>
      <c r="Z14" s="399"/>
      <c r="AA14" s="399"/>
      <c r="AB14" s="400"/>
      <c r="AC14" s="477">
        <v>2.6</v>
      </c>
      <c r="AD14" s="478"/>
      <c r="AE14" s="478"/>
      <c r="AF14" s="478"/>
      <c r="AG14" s="479"/>
      <c r="AH14" s="477">
        <v>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62</v>
      </c>
      <c r="CU14" s="456"/>
      <c r="CV14" s="456"/>
      <c r="CW14" s="456"/>
      <c r="CX14" s="456"/>
      <c r="CY14" s="456"/>
      <c r="CZ14" s="456"/>
      <c r="DA14" s="457"/>
      <c r="DB14" s="488">
        <v>64.5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38439</v>
      </c>
      <c r="S15" s="485"/>
      <c r="T15" s="485"/>
      <c r="U15" s="485"/>
      <c r="V15" s="486"/>
      <c r="W15" s="472" t="s">
        <v>129</v>
      </c>
      <c r="X15" s="396"/>
      <c r="Y15" s="396"/>
      <c r="Z15" s="396"/>
      <c r="AA15" s="396"/>
      <c r="AB15" s="397"/>
      <c r="AC15" s="359">
        <v>5615</v>
      </c>
      <c r="AD15" s="360"/>
      <c r="AE15" s="360"/>
      <c r="AF15" s="360"/>
      <c r="AG15" s="361"/>
      <c r="AH15" s="359">
        <v>6304</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3728781</v>
      </c>
      <c r="BO15" s="379"/>
      <c r="BP15" s="379"/>
      <c r="BQ15" s="379"/>
      <c r="BR15" s="379"/>
      <c r="BS15" s="379"/>
      <c r="BT15" s="379"/>
      <c r="BU15" s="380"/>
      <c r="BV15" s="378">
        <v>3808589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32.5</v>
      </c>
      <c r="AD16" s="478"/>
      <c r="AE16" s="478"/>
      <c r="AF16" s="478"/>
      <c r="AG16" s="479"/>
      <c r="AH16" s="477">
        <v>34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6050621</v>
      </c>
      <c r="BO16" s="384"/>
      <c r="BP16" s="384"/>
      <c r="BQ16" s="384"/>
      <c r="BR16" s="384"/>
      <c r="BS16" s="384"/>
      <c r="BT16" s="384"/>
      <c r="BU16" s="385"/>
      <c r="BV16" s="383">
        <v>6148618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11214</v>
      </c>
      <c r="AD17" s="360"/>
      <c r="AE17" s="360"/>
      <c r="AF17" s="360"/>
      <c r="AG17" s="361"/>
      <c r="AH17" s="359">
        <v>11614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4778808</v>
      </c>
      <c r="BO17" s="384"/>
      <c r="BP17" s="384"/>
      <c r="BQ17" s="384"/>
      <c r="BR17" s="384"/>
      <c r="BS17" s="384"/>
      <c r="BT17" s="384"/>
      <c r="BU17" s="385"/>
      <c r="BV17" s="383">
        <v>4907006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54.03</v>
      </c>
      <c r="M18" s="448"/>
      <c r="N18" s="448"/>
      <c r="O18" s="448"/>
      <c r="P18" s="448"/>
      <c r="Q18" s="448"/>
      <c r="R18" s="449"/>
      <c r="S18" s="449"/>
      <c r="T18" s="449"/>
      <c r="U18" s="449"/>
      <c r="V18" s="450"/>
      <c r="W18" s="464"/>
      <c r="X18" s="465"/>
      <c r="Y18" s="465"/>
      <c r="Z18" s="465"/>
      <c r="AA18" s="465"/>
      <c r="AB18" s="473"/>
      <c r="AC18" s="347">
        <v>64.900000000000006</v>
      </c>
      <c r="AD18" s="348"/>
      <c r="AE18" s="348"/>
      <c r="AF18" s="348"/>
      <c r="AG18" s="451"/>
      <c r="AH18" s="347">
        <v>62.6</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6882962</v>
      </c>
      <c r="BO18" s="384"/>
      <c r="BP18" s="384"/>
      <c r="BQ18" s="384"/>
      <c r="BR18" s="384"/>
      <c r="BS18" s="384"/>
      <c r="BT18" s="384"/>
      <c r="BU18" s="385"/>
      <c r="BV18" s="383">
        <v>6922779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728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8828348</v>
      </c>
      <c r="BO19" s="384"/>
      <c r="BP19" s="384"/>
      <c r="BQ19" s="384"/>
      <c r="BR19" s="384"/>
      <c r="BS19" s="384"/>
      <c r="BT19" s="384"/>
      <c r="BU19" s="385"/>
      <c r="BV19" s="383">
        <v>9133108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14490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13685393</v>
      </c>
      <c r="BO23" s="384"/>
      <c r="BP23" s="384"/>
      <c r="BQ23" s="384"/>
      <c r="BR23" s="384"/>
      <c r="BS23" s="384"/>
      <c r="BT23" s="384"/>
      <c r="BU23" s="385"/>
      <c r="BV23" s="383">
        <v>13024486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9040</v>
      </c>
      <c r="R24" s="360"/>
      <c r="S24" s="360"/>
      <c r="T24" s="360"/>
      <c r="U24" s="360"/>
      <c r="V24" s="361"/>
      <c r="W24" s="425"/>
      <c r="X24" s="416"/>
      <c r="Y24" s="417"/>
      <c r="Z24" s="356" t="s">
        <v>152</v>
      </c>
      <c r="AA24" s="357"/>
      <c r="AB24" s="357"/>
      <c r="AC24" s="357"/>
      <c r="AD24" s="357"/>
      <c r="AE24" s="357"/>
      <c r="AF24" s="357"/>
      <c r="AG24" s="358"/>
      <c r="AH24" s="359">
        <v>268</v>
      </c>
      <c r="AI24" s="360"/>
      <c r="AJ24" s="360"/>
      <c r="AK24" s="360"/>
      <c r="AL24" s="361"/>
      <c r="AM24" s="359">
        <v>821956</v>
      </c>
      <c r="AN24" s="360"/>
      <c r="AO24" s="360"/>
      <c r="AP24" s="360"/>
      <c r="AQ24" s="360"/>
      <c r="AR24" s="361"/>
      <c r="AS24" s="359">
        <v>3067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7910890</v>
      </c>
      <c r="BO24" s="384"/>
      <c r="BP24" s="384"/>
      <c r="BQ24" s="384"/>
      <c r="BR24" s="384"/>
      <c r="BS24" s="384"/>
      <c r="BT24" s="384"/>
      <c r="BU24" s="385"/>
      <c r="BV24" s="383">
        <v>7928112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7000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2248621</v>
      </c>
      <c r="BO25" s="379"/>
      <c r="BP25" s="379"/>
      <c r="BQ25" s="379"/>
      <c r="BR25" s="379"/>
      <c r="BS25" s="379"/>
      <c r="BT25" s="379"/>
      <c r="BU25" s="380"/>
      <c r="BV25" s="378">
        <v>1226611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5930</v>
      </c>
      <c r="R26" s="360"/>
      <c r="S26" s="360"/>
      <c r="T26" s="360"/>
      <c r="U26" s="360"/>
      <c r="V26" s="361"/>
      <c r="W26" s="425"/>
      <c r="X26" s="416"/>
      <c r="Y26" s="417"/>
      <c r="Z26" s="356" t="s">
        <v>158</v>
      </c>
      <c r="AA26" s="438"/>
      <c r="AB26" s="438"/>
      <c r="AC26" s="438"/>
      <c r="AD26" s="438"/>
      <c r="AE26" s="438"/>
      <c r="AF26" s="438"/>
      <c r="AG26" s="439"/>
      <c r="AH26" s="359">
        <v>18</v>
      </c>
      <c r="AI26" s="360"/>
      <c r="AJ26" s="360"/>
      <c r="AK26" s="360"/>
      <c r="AL26" s="361"/>
      <c r="AM26" s="359">
        <v>52902</v>
      </c>
      <c r="AN26" s="360"/>
      <c r="AO26" s="360"/>
      <c r="AP26" s="360"/>
      <c r="AQ26" s="360"/>
      <c r="AR26" s="361"/>
      <c r="AS26" s="359">
        <v>2939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3870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10836</v>
      </c>
      <c r="AN27" s="360"/>
      <c r="AO27" s="360"/>
      <c r="AP27" s="360"/>
      <c r="AQ27" s="360"/>
      <c r="AR27" s="361"/>
      <c r="AS27" s="359">
        <v>3612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3290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1410713</v>
      </c>
      <c r="BO28" s="379"/>
      <c r="BP28" s="379"/>
      <c r="BQ28" s="379"/>
      <c r="BR28" s="379"/>
      <c r="BS28" s="379"/>
      <c r="BT28" s="379"/>
      <c r="BU28" s="380"/>
      <c r="BV28" s="378">
        <v>1306711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3130</v>
      </c>
      <c r="R29" s="360"/>
      <c r="S29" s="360"/>
      <c r="T29" s="360"/>
      <c r="U29" s="360"/>
      <c r="V29" s="361"/>
      <c r="W29" s="426"/>
      <c r="X29" s="427"/>
      <c r="Y29" s="428"/>
      <c r="Z29" s="356" t="s">
        <v>168</v>
      </c>
      <c r="AA29" s="357"/>
      <c r="AB29" s="357"/>
      <c r="AC29" s="357"/>
      <c r="AD29" s="357"/>
      <c r="AE29" s="357"/>
      <c r="AF29" s="357"/>
      <c r="AG29" s="358"/>
      <c r="AH29" s="359">
        <v>271</v>
      </c>
      <c r="AI29" s="360"/>
      <c r="AJ29" s="360"/>
      <c r="AK29" s="360"/>
      <c r="AL29" s="361"/>
      <c r="AM29" s="359">
        <v>832792</v>
      </c>
      <c r="AN29" s="360"/>
      <c r="AO29" s="360"/>
      <c r="AP29" s="360"/>
      <c r="AQ29" s="360"/>
      <c r="AR29" s="361"/>
      <c r="AS29" s="359">
        <v>3073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200066</v>
      </c>
      <c r="BO29" s="384"/>
      <c r="BP29" s="384"/>
      <c r="BQ29" s="384"/>
      <c r="BR29" s="384"/>
      <c r="BS29" s="384"/>
      <c r="BT29" s="384"/>
      <c r="BU29" s="385"/>
      <c r="BV29" s="383">
        <v>200029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95.3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277222</v>
      </c>
      <c r="BO30" s="387"/>
      <c r="BP30" s="387"/>
      <c r="BQ30" s="387"/>
      <c r="BR30" s="387"/>
      <c r="BS30" s="387"/>
      <c r="BT30" s="387"/>
      <c r="BU30" s="388"/>
      <c r="BV30" s="386">
        <v>158838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宮城県市町村職員退職手当組合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宮城県市町村非常勤消防団員補償報償組合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仙南地域広域行政事務組合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みやぎ県南中核病院企業団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11816</v>
      </c>
      <c r="J41" s="83">
        <v>11476</v>
      </c>
      <c r="K41" s="83">
        <v>12893</v>
      </c>
      <c r="L41" s="83">
        <v>13024</v>
      </c>
      <c r="M41" s="84">
        <v>13685</v>
      </c>
    </row>
    <row r="42" spans="2:13" ht="27.75" customHeight="1">
      <c r="B42" s="1171"/>
      <c r="C42" s="1172"/>
      <c r="D42" s="85"/>
      <c r="E42" s="1175" t="s">
        <v>26</v>
      </c>
      <c r="F42" s="1175"/>
      <c r="G42" s="1175"/>
      <c r="H42" s="1176"/>
      <c r="I42" s="86">
        <v>162</v>
      </c>
      <c r="J42" s="87">
        <v>128</v>
      </c>
      <c r="K42" s="87">
        <v>92</v>
      </c>
      <c r="L42" s="87">
        <v>54</v>
      </c>
      <c r="M42" s="88">
        <v>37</v>
      </c>
    </row>
    <row r="43" spans="2:13" ht="27.75" customHeight="1">
      <c r="B43" s="1171"/>
      <c r="C43" s="1172"/>
      <c r="D43" s="85"/>
      <c r="E43" s="1175" t="s">
        <v>27</v>
      </c>
      <c r="F43" s="1175"/>
      <c r="G43" s="1175"/>
      <c r="H43" s="1176"/>
      <c r="I43" s="86">
        <v>6314</v>
      </c>
      <c r="J43" s="87">
        <v>6016</v>
      </c>
      <c r="K43" s="87">
        <v>5504</v>
      </c>
      <c r="L43" s="87">
        <v>5021</v>
      </c>
      <c r="M43" s="88">
        <v>4368</v>
      </c>
    </row>
    <row r="44" spans="2:13" ht="27.75" customHeight="1">
      <c r="B44" s="1171"/>
      <c r="C44" s="1172"/>
      <c r="D44" s="85"/>
      <c r="E44" s="1175" t="s">
        <v>28</v>
      </c>
      <c r="F44" s="1175"/>
      <c r="G44" s="1175"/>
      <c r="H44" s="1176"/>
      <c r="I44" s="86">
        <v>3047</v>
      </c>
      <c r="J44" s="87">
        <v>3077</v>
      </c>
      <c r="K44" s="87">
        <v>3272</v>
      </c>
      <c r="L44" s="87">
        <v>3324</v>
      </c>
      <c r="M44" s="88">
        <v>3223</v>
      </c>
    </row>
    <row r="45" spans="2:13" ht="27.75" customHeight="1">
      <c r="B45" s="1171"/>
      <c r="C45" s="1172"/>
      <c r="D45" s="85"/>
      <c r="E45" s="1175" t="s">
        <v>29</v>
      </c>
      <c r="F45" s="1175"/>
      <c r="G45" s="1175"/>
      <c r="H45" s="1176"/>
      <c r="I45" s="86">
        <v>2542</v>
      </c>
      <c r="J45" s="87">
        <v>2450</v>
      </c>
      <c r="K45" s="87">
        <v>2421</v>
      </c>
      <c r="L45" s="87">
        <v>2295</v>
      </c>
      <c r="M45" s="88">
        <v>2162</v>
      </c>
    </row>
    <row r="46" spans="2:13" ht="27.75" customHeight="1">
      <c r="B46" s="1171"/>
      <c r="C46" s="1172"/>
      <c r="D46" s="85"/>
      <c r="E46" s="1175" t="s">
        <v>30</v>
      </c>
      <c r="F46" s="1175"/>
      <c r="G46" s="1175"/>
      <c r="H46" s="1176"/>
      <c r="I46" s="86">
        <v>18</v>
      </c>
      <c r="J46" s="87">
        <v>20</v>
      </c>
      <c r="K46" s="87">
        <v>20</v>
      </c>
      <c r="L46" s="87">
        <v>22</v>
      </c>
      <c r="M46" s="88">
        <v>21</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1414</v>
      </c>
      <c r="J49" s="87">
        <v>1645</v>
      </c>
      <c r="K49" s="87">
        <v>1687</v>
      </c>
      <c r="L49" s="87">
        <v>1972</v>
      </c>
      <c r="M49" s="88">
        <v>2317</v>
      </c>
    </row>
    <row r="50" spans="2:13" ht="27.75" customHeight="1">
      <c r="B50" s="1171"/>
      <c r="C50" s="1172"/>
      <c r="D50" s="85"/>
      <c r="E50" s="1175" t="s">
        <v>35</v>
      </c>
      <c r="F50" s="1175"/>
      <c r="G50" s="1175"/>
      <c r="H50" s="1176"/>
      <c r="I50" s="86">
        <v>4021</v>
      </c>
      <c r="J50" s="87">
        <v>3817</v>
      </c>
      <c r="K50" s="87">
        <v>3803</v>
      </c>
      <c r="L50" s="87">
        <v>3514</v>
      </c>
      <c r="M50" s="88">
        <v>3330</v>
      </c>
    </row>
    <row r="51" spans="2:13" ht="27.75" customHeight="1">
      <c r="B51" s="1173"/>
      <c r="C51" s="1174"/>
      <c r="D51" s="85"/>
      <c r="E51" s="1175" t="s">
        <v>36</v>
      </c>
      <c r="F51" s="1175"/>
      <c r="G51" s="1175"/>
      <c r="H51" s="1176"/>
      <c r="I51" s="86">
        <v>12990</v>
      </c>
      <c r="J51" s="87">
        <v>13507</v>
      </c>
      <c r="K51" s="87">
        <v>14118</v>
      </c>
      <c r="L51" s="87">
        <v>13963</v>
      </c>
      <c r="M51" s="88">
        <v>13833</v>
      </c>
    </row>
    <row r="52" spans="2:13" ht="27.75" customHeight="1" thickBot="1">
      <c r="B52" s="1177" t="s">
        <v>37</v>
      </c>
      <c r="C52" s="1178"/>
      <c r="D52" s="90"/>
      <c r="E52" s="1179" t="s">
        <v>38</v>
      </c>
      <c r="F52" s="1179"/>
      <c r="G52" s="1179"/>
      <c r="H52" s="1180"/>
      <c r="I52" s="91">
        <v>5475</v>
      </c>
      <c r="J52" s="92">
        <v>4198</v>
      </c>
      <c r="K52" s="92">
        <v>4594</v>
      </c>
      <c r="L52" s="92">
        <v>4291</v>
      </c>
      <c r="M52" s="93">
        <v>4016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36423</v>
      </c>
      <c r="E3" s="116"/>
      <c r="F3" s="117">
        <v>49426</v>
      </c>
      <c r="G3" s="118"/>
      <c r="H3" s="119"/>
    </row>
    <row r="4" spans="1:8">
      <c r="A4" s="120"/>
      <c r="B4" s="121"/>
      <c r="C4" s="122"/>
      <c r="D4" s="123">
        <v>7652</v>
      </c>
      <c r="E4" s="124"/>
      <c r="F4" s="125">
        <v>26568</v>
      </c>
      <c r="G4" s="126"/>
      <c r="H4" s="127"/>
    </row>
    <row r="5" spans="1:8">
      <c r="A5" s="108" t="s">
        <v>512</v>
      </c>
      <c r="B5" s="113"/>
      <c r="C5" s="114"/>
      <c r="D5" s="115">
        <v>33339</v>
      </c>
      <c r="E5" s="116"/>
      <c r="F5" s="117">
        <v>42839</v>
      </c>
      <c r="G5" s="118"/>
      <c r="H5" s="119"/>
    </row>
    <row r="6" spans="1:8">
      <c r="A6" s="120"/>
      <c r="B6" s="121"/>
      <c r="C6" s="122"/>
      <c r="D6" s="123">
        <v>16504</v>
      </c>
      <c r="E6" s="124"/>
      <c r="F6" s="125">
        <v>22027</v>
      </c>
      <c r="G6" s="126"/>
      <c r="H6" s="127"/>
    </row>
    <row r="7" spans="1:8">
      <c r="A7" s="108" t="s">
        <v>513</v>
      </c>
      <c r="B7" s="113"/>
      <c r="C7" s="114"/>
      <c r="D7" s="115">
        <v>81957</v>
      </c>
      <c r="E7" s="116"/>
      <c r="F7" s="117">
        <v>46819</v>
      </c>
      <c r="G7" s="118"/>
      <c r="H7" s="119"/>
    </row>
    <row r="8" spans="1:8">
      <c r="A8" s="120"/>
      <c r="B8" s="121"/>
      <c r="C8" s="122"/>
      <c r="D8" s="123">
        <v>35748</v>
      </c>
      <c r="E8" s="124"/>
      <c r="F8" s="125">
        <v>24121</v>
      </c>
      <c r="G8" s="126"/>
      <c r="H8" s="127"/>
    </row>
    <row r="9" spans="1:8">
      <c r="A9" s="108" t="s">
        <v>514</v>
      </c>
      <c r="B9" s="113"/>
      <c r="C9" s="114"/>
      <c r="D9" s="115">
        <v>47081</v>
      </c>
      <c r="E9" s="116"/>
      <c r="F9" s="117">
        <v>53270</v>
      </c>
      <c r="G9" s="118"/>
      <c r="H9" s="119"/>
    </row>
    <row r="10" spans="1:8">
      <c r="A10" s="120"/>
      <c r="B10" s="121"/>
      <c r="C10" s="122"/>
      <c r="D10" s="123">
        <v>19318</v>
      </c>
      <c r="E10" s="124"/>
      <c r="F10" s="125">
        <v>24316</v>
      </c>
      <c r="G10" s="126"/>
      <c r="H10" s="127"/>
    </row>
    <row r="11" spans="1:8">
      <c r="A11" s="108" t="s">
        <v>515</v>
      </c>
      <c r="B11" s="113"/>
      <c r="C11" s="114"/>
      <c r="D11" s="115">
        <v>70386</v>
      </c>
      <c r="E11" s="116"/>
      <c r="F11" s="117">
        <v>53292</v>
      </c>
      <c r="G11" s="118"/>
      <c r="H11" s="119"/>
    </row>
    <row r="12" spans="1:8">
      <c r="A12" s="120"/>
      <c r="B12" s="121"/>
      <c r="C12" s="128"/>
      <c r="D12" s="123">
        <v>27243</v>
      </c>
      <c r="E12" s="124"/>
      <c r="F12" s="125">
        <v>28900</v>
      </c>
      <c r="G12" s="126"/>
      <c r="H12" s="127"/>
    </row>
    <row r="13" spans="1:8">
      <c r="A13" s="108"/>
      <c r="B13" s="113"/>
      <c r="C13" s="129"/>
      <c r="D13" s="130">
        <v>53837</v>
      </c>
      <c r="E13" s="131"/>
      <c r="F13" s="132">
        <v>49129</v>
      </c>
      <c r="G13" s="133"/>
      <c r="H13" s="119"/>
    </row>
    <row r="14" spans="1:8">
      <c r="A14" s="120"/>
      <c r="B14" s="121"/>
      <c r="C14" s="122"/>
      <c r="D14" s="123">
        <v>21293</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1.55</v>
      </c>
      <c r="C19" s="134">
        <f>ROUND(VALUE(SUBSTITUTE(実質収支比率等に係る経年分析!G$48,"▲","-")),2)</f>
        <v>0.69</v>
      </c>
      <c r="D19" s="134">
        <f>ROUND(VALUE(SUBSTITUTE(実質収支比率等に係る経年分析!H$48,"▲","-")),2)</f>
        <v>3.08</v>
      </c>
      <c r="E19" s="134">
        <f>ROUND(VALUE(SUBSTITUTE(実質収支比率等に係る経年分析!I$48,"▲","-")),2)</f>
        <v>1.39</v>
      </c>
      <c r="F19" s="134">
        <f>ROUND(VALUE(SUBSTITUTE(実質収支比率等に係る経年分析!J$48,"▲","-")),2)</f>
        <v>1.31</v>
      </c>
    </row>
    <row r="20" spans="1:11">
      <c r="A20" s="134" t="s">
        <v>43</v>
      </c>
      <c r="B20" s="134">
        <f>ROUND(VALUE(SUBSTITUTE(実質収支比率等に係る経年分析!F$47,"▲","-")),2)</f>
        <v>9.85</v>
      </c>
      <c r="C20" s="134">
        <f>ROUND(VALUE(SUBSTITUTE(実質収支比率等に係る経年分析!G$47,"▲","-")),2)</f>
        <v>13.86</v>
      </c>
      <c r="D20" s="134">
        <f>ROUND(VALUE(SUBSTITUTE(実質収支比率等に係る経年分析!H$47,"▲","-")),2)</f>
        <v>14.84</v>
      </c>
      <c r="E20" s="134">
        <f>ROUND(VALUE(SUBSTITUTE(実質収支比率等に係る経年分析!I$47,"▲","-")),2)</f>
        <v>16.579999999999998</v>
      </c>
      <c r="F20" s="134">
        <f>ROUND(VALUE(SUBSTITUTE(実質収支比率等に係る経年分析!J$47,"▲","-")),2)</f>
        <v>18.28</v>
      </c>
    </row>
    <row r="21" spans="1:11">
      <c r="A21" s="134" t="s">
        <v>44</v>
      </c>
      <c r="B21" s="134">
        <f>IF(ISNUMBER(VALUE(SUBSTITUTE(実質収支比率等に係る経年分析!F$49,"▲","-"))),ROUND(VALUE(SUBSTITUTE(実質収支比率等に係る経年分析!F$49,"▲","-")),2),NA())</f>
        <v>1.1100000000000001</v>
      </c>
      <c r="C21" s="134">
        <f>IF(ISNUMBER(VALUE(SUBSTITUTE(実質収支比率等に係る経年分析!G$49,"▲","-"))),ROUND(VALUE(SUBSTITUTE(実質収支比率等に係る経年分析!G$49,"▲","-")),2),NA())</f>
        <v>3.02</v>
      </c>
      <c r="D21" s="134">
        <f>IF(ISNUMBER(VALUE(SUBSTITUTE(実質収支比率等に係る経年分析!H$49,"▲","-"))),ROUND(VALUE(SUBSTITUTE(実質収支比率等に係る経年分析!H$49,"▲","-")),2),NA())</f>
        <v>3.34</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2.2000000000000002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9.1199999999999992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1715</v>
      </c>
      <c r="E42" s="136"/>
      <c r="F42" s="136"/>
      <c r="G42" s="136">
        <f>'実質公債費比率（分子）の構造'!L$52</f>
        <v>1603</v>
      </c>
      <c r="H42" s="136"/>
      <c r="I42" s="136"/>
      <c r="J42" s="136">
        <f>'実質公債費比率（分子）の構造'!M$52</f>
        <v>1542</v>
      </c>
      <c r="K42" s="136"/>
      <c r="L42" s="136"/>
      <c r="M42" s="136">
        <f>'実質公債費比率（分子）の構造'!N$52</f>
        <v>1562</v>
      </c>
      <c r="N42" s="136"/>
      <c r="O42" s="136"/>
      <c r="P42" s="136">
        <f>'実質公債費比率（分子）の構造'!O$52</f>
        <v>1479</v>
      </c>
    </row>
    <row r="43" spans="1:16">
      <c r="A43" s="136" t="s">
        <v>52</v>
      </c>
      <c r="B43" s="136" t="str">
        <f>'実質公債費比率（分子）の構造'!K$51</f>
        <v>-</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49</v>
      </c>
      <c r="C44" s="136"/>
      <c r="D44" s="136"/>
      <c r="E44" s="136">
        <f>'実質公債費比率（分子）の構造'!L$50</f>
        <v>40</v>
      </c>
      <c r="F44" s="136"/>
      <c r="G44" s="136"/>
      <c r="H44" s="136">
        <f>'実質公債費比率（分子）の構造'!M$50</f>
        <v>41</v>
      </c>
      <c r="I44" s="136"/>
      <c r="J44" s="136"/>
      <c r="K44" s="136">
        <f>'実質公債費比率（分子）の構造'!N$50</f>
        <v>37</v>
      </c>
      <c r="L44" s="136"/>
      <c r="M44" s="136"/>
      <c r="N44" s="136">
        <f>'実質公債費比率（分子）の構造'!O$50</f>
        <v>22</v>
      </c>
      <c r="O44" s="136"/>
      <c r="P44" s="136"/>
    </row>
    <row r="45" spans="1:16">
      <c r="A45" s="136" t="s">
        <v>54</v>
      </c>
      <c r="B45" s="136">
        <f>'実質公債費比率（分子）の構造'!K$49</f>
        <v>337</v>
      </c>
      <c r="C45" s="136"/>
      <c r="D45" s="136"/>
      <c r="E45" s="136">
        <f>'実質公債費比率（分子）の構造'!L$49</f>
        <v>234</v>
      </c>
      <c r="F45" s="136"/>
      <c r="G45" s="136"/>
      <c r="H45" s="136">
        <f>'実質公債費比率（分子）の構造'!M$49</f>
        <v>174</v>
      </c>
      <c r="I45" s="136"/>
      <c r="J45" s="136"/>
      <c r="K45" s="136">
        <f>'実質公債費比率（分子）の構造'!N$49</f>
        <v>184</v>
      </c>
      <c r="L45" s="136"/>
      <c r="M45" s="136"/>
      <c r="N45" s="136">
        <f>'実質公債費比率（分子）の構造'!O$49</f>
        <v>194</v>
      </c>
      <c r="O45" s="136"/>
      <c r="P45" s="136"/>
    </row>
    <row r="46" spans="1:16">
      <c r="A46" s="136" t="s">
        <v>55</v>
      </c>
      <c r="B46" s="136">
        <f>'実質公債費比率（分子）の構造'!K$48</f>
        <v>543</v>
      </c>
      <c r="C46" s="136"/>
      <c r="D46" s="136"/>
      <c r="E46" s="136">
        <f>'実質公債費比率（分子）の構造'!L$48</f>
        <v>461</v>
      </c>
      <c r="F46" s="136"/>
      <c r="G46" s="136"/>
      <c r="H46" s="136">
        <f>'実質公債費比率（分子）の構造'!M$48</f>
        <v>460</v>
      </c>
      <c r="I46" s="136"/>
      <c r="J46" s="136"/>
      <c r="K46" s="136">
        <f>'実質公債費比率（分子）の構造'!N$48</f>
        <v>590</v>
      </c>
      <c r="L46" s="136"/>
      <c r="M46" s="136"/>
      <c r="N46" s="136">
        <f>'実質公債費比率（分子）の構造'!O$48</f>
        <v>391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1681</v>
      </c>
      <c r="C49" s="136"/>
      <c r="D49" s="136"/>
      <c r="E49" s="136">
        <f>'実質公債費比率（分子）の構造'!L$45</f>
        <v>1570</v>
      </c>
      <c r="F49" s="136"/>
      <c r="G49" s="136"/>
      <c r="H49" s="136">
        <f>'実質公債費比率（分子）の構造'!M$45</f>
        <v>1521</v>
      </c>
      <c r="I49" s="136"/>
      <c r="J49" s="136"/>
      <c r="K49" s="136">
        <f>'実質公債費比率（分子）の構造'!N$45</f>
        <v>1291</v>
      </c>
      <c r="L49" s="136"/>
      <c r="M49" s="136"/>
      <c r="N49" s="136">
        <f>'実質公債費比率（分子）の構造'!O$45</f>
        <v>1164</v>
      </c>
      <c r="O49" s="136"/>
      <c r="P49" s="136"/>
    </row>
    <row r="50" spans="1:16">
      <c r="A50" s="136" t="s">
        <v>59</v>
      </c>
      <c r="B50" s="136" t="e">
        <f>NA()</f>
        <v>#N/A</v>
      </c>
      <c r="C50" s="136">
        <f>IF(ISNUMBER('実質公債費比率（分子）の構造'!K$53),'実質公債費比率（分子）の構造'!K$53,NA())</f>
        <v>895</v>
      </c>
      <c r="D50" s="136" t="e">
        <f>NA()</f>
        <v>#N/A</v>
      </c>
      <c r="E50" s="136" t="e">
        <f>NA()</f>
        <v>#N/A</v>
      </c>
      <c r="F50" s="136">
        <f>IF(ISNUMBER('実質公債費比率（分子）の構造'!L$53),'実質公債費比率（分子）の構造'!L$53,NA())</f>
        <v>702</v>
      </c>
      <c r="G50" s="136" t="e">
        <f>NA()</f>
        <v>#N/A</v>
      </c>
      <c r="H50" s="136" t="e">
        <f>NA()</f>
        <v>#N/A</v>
      </c>
      <c r="I50" s="136">
        <f>IF(ISNUMBER('実質公債費比率（分子）の構造'!M$53),'実質公債費比率（分子）の構造'!M$53,NA())</f>
        <v>655</v>
      </c>
      <c r="J50" s="136" t="e">
        <f>NA()</f>
        <v>#N/A</v>
      </c>
      <c r="K50" s="136" t="e">
        <f>NA()</f>
        <v>#N/A</v>
      </c>
      <c r="L50" s="136">
        <f>IF(ISNUMBER('実質公債費比率（分子）の構造'!N$53),'実質公債費比率（分子）の構造'!N$53,NA())</f>
        <v>540</v>
      </c>
      <c r="M50" s="136" t="e">
        <f>NA()</f>
        <v>#N/A</v>
      </c>
      <c r="N50" s="136" t="e">
        <f>NA()</f>
        <v>#N/A</v>
      </c>
      <c r="O50" s="136">
        <f>IF(ISNUMBER('実質公債費比率（分子）の構造'!O$53),'実質公債費比率（分子）の構造'!O$53,NA())</f>
        <v>292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12990</v>
      </c>
      <c r="E56" s="135"/>
      <c r="F56" s="135"/>
      <c r="G56" s="135">
        <f>'将来負担比率（分子）の構造'!J$51</f>
        <v>13507</v>
      </c>
      <c r="H56" s="135"/>
      <c r="I56" s="135"/>
      <c r="J56" s="135">
        <f>'将来負担比率（分子）の構造'!K$51</f>
        <v>14118</v>
      </c>
      <c r="K56" s="135"/>
      <c r="L56" s="135"/>
      <c r="M56" s="135">
        <f>'将来負担比率（分子）の構造'!L$51</f>
        <v>13963</v>
      </c>
      <c r="N56" s="135"/>
      <c r="O56" s="135"/>
      <c r="P56" s="135">
        <f>'将来負担比率（分子）の構造'!M$51</f>
        <v>13833</v>
      </c>
    </row>
    <row r="57" spans="1:16">
      <c r="A57" s="135" t="s">
        <v>35</v>
      </c>
      <c r="B57" s="135"/>
      <c r="C57" s="135"/>
      <c r="D57" s="135">
        <f>'将来負担比率（分子）の構造'!I$50</f>
        <v>4021</v>
      </c>
      <c r="E57" s="135"/>
      <c r="F57" s="135"/>
      <c r="G57" s="135">
        <f>'将来負担比率（分子）の構造'!J$50</f>
        <v>3817</v>
      </c>
      <c r="H57" s="135"/>
      <c r="I57" s="135"/>
      <c r="J57" s="135">
        <f>'将来負担比率（分子）の構造'!K$50</f>
        <v>3803</v>
      </c>
      <c r="K57" s="135"/>
      <c r="L57" s="135"/>
      <c r="M57" s="135">
        <f>'将来負担比率（分子）の構造'!L$50</f>
        <v>3514</v>
      </c>
      <c r="N57" s="135"/>
      <c r="O57" s="135"/>
      <c r="P57" s="135">
        <f>'将来負担比率（分子）の構造'!M$50</f>
        <v>3330</v>
      </c>
    </row>
    <row r="58" spans="1:16">
      <c r="A58" s="135" t="s">
        <v>34</v>
      </c>
      <c r="B58" s="135"/>
      <c r="C58" s="135"/>
      <c r="D58" s="135">
        <f>'将来負担比率（分子）の構造'!I$49</f>
        <v>1414</v>
      </c>
      <c r="E58" s="135"/>
      <c r="F58" s="135"/>
      <c r="G58" s="135">
        <f>'将来負担比率（分子）の構造'!J$49</f>
        <v>1645</v>
      </c>
      <c r="H58" s="135"/>
      <c r="I58" s="135"/>
      <c r="J58" s="135">
        <f>'将来負担比率（分子）の構造'!K$49</f>
        <v>1687</v>
      </c>
      <c r="K58" s="135"/>
      <c r="L58" s="135"/>
      <c r="M58" s="135">
        <f>'将来負担比率（分子）の構造'!L$49</f>
        <v>1972</v>
      </c>
      <c r="N58" s="135"/>
      <c r="O58" s="135"/>
      <c r="P58" s="135">
        <f>'将来負担比率（分子）の構造'!M$49</f>
        <v>2317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v>
      </c>
      <c r="C61" s="135"/>
      <c r="D61" s="135"/>
      <c r="E61" s="135">
        <f>'将来負担比率（分子）の構造'!J$46</f>
        <v>20</v>
      </c>
      <c r="F61" s="135"/>
      <c r="G61" s="135"/>
      <c r="H61" s="135">
        <f>'将来負担比率（分子）の構造'!K$46</f>
        <v>20</v>
      </c>
      <c r="I61" s="135"/>
      <c r="J61" s="135"/>
      <c r="K61" s="135">
        <f>'将来負担比率（分子）の構造'!L$46</f>
        <v>22</v>
      </c>
      <c r="L61" s="135"/>
      <c r="M61" s="135"/>
      <c r="N61" s="135">
        <f>'将来負担比率（分子）の構造'!M$46</f>
        <v>21</v>
      </c>
      <c r="O61" s="135"/>
      <c r="P61" s="135"/>
    </row>
    <row r="62" spans="1:16">
      <c r="A62" s="135" t="s">
        <v>29</v>
      </c>
      <c r="B62" s="135">
        <f>'将来負担比率（分子）の構造'!I$45</f>
        <v>2542</v>
      </c>
      <c r="C62" s="135"/>
      <c r="D62" s="135"/>
      <c r="E62" s="135">
        <f>'将来負担比率（分子）の構造'!J$45</f>
        <v>2450</v>
      </c>
      <c r="F62" s="135"/>
      <c r="G62" s="135"/>
      <c r="H62" s="135">
        <f>'将来負担比率（分子）の構造'!K$45</f>
        <v>2421</v>
      </c>
      <c r="I62" s="135"/>
      <c r="J62" s="135"/>
      <c r="K62" s="135">
        <f>'将来負担比率（分子）の構造'!L$45</f>
        <v>2295</v>
      </c>
      <c r="L62" s="135"/>
      <c r="M62" s="135"/>
      <c r="N62" s="135">
        <f>'将来負担比率（分子）の構造'!M$45</f>
        <v>2162</v>
      </c>
      <c r="O62" s="135"/>
      <c r="P62" s="135"/>
    </row>
    <row r="63" spans="1:16">
      <c r="A63" s="135" t="s">
        <v>28</v>
      </c>
      <c r="B63" s="135">
        <f>'将来負担比率（分子）の構造'!I$44</f>
        <v>3047</v>
      </c>
      <c r="C63" s="135"/>
      <c r="D63" s="135"/>
      <c r="E63" s="135">
        <f>'将来負担比率（分子）の構造'!J$44</f>
        <v>3077</v>
      </c>
      <c r="F63" s="135"/>
      <c r="G63" s="135"/>
      <c r="H63" s="135">
        <f>'将来負担比率（分子）の構造'!K$44</f>
        <v>3272</v>
      </c>
      <c r="I63" s="135"/>
      <c r="J63" s="135"/>
      <c r="K63" s="135">
        <f>'将来負担比率（分子）の構造'!L$44</f>
        <v>3324</v>
      </c>
      <c r="L63" s="135"/>
      <c r="M63" s="135"/>
      <c r="N63" s="135">
        <f>'将来負担比率（分子）の構造'!M$44</f>
        <v>3223</v>
      </c>
      <c r="O63" s="135"/>
      <c r="P63" s="135"/>
    </row>
    <row r="64" spans="1:16">
      <c r="A64" s="135" t="s">
        <v>27</v>
      </c>
      <c r="B64" s="135">
        <f>'将来負担比率（分子）の構造'!I$43</f>
        <v>6314</v>
      </c>
      <c r="C64" s="135"/>
      <c r="D64" s="135"/>
      <c r="E64" s="135">
        <f>'将来負担比率（分子）の構造'!J$43</f>
        <v>6016</v>
      </c>
      <c r="F64" s="135"/>
      <c r="G64" s="135"/>
      <c r="H64" s="135">
        <f>'将来負担比率（分子）の構造'!K$43</f>
        <v>5504</v>
      </c>
      <c r="I64" s="135"/>
      <c r="J64" s="135"/>
      <c r="K64" s="135">
        <f>'将来負担比率（分子）の構造'!L$43</f>
        <v>5021</v>
      </c>
      <c r="L64" s="135"/>
      <c r="M64" s="135"/>
      <c r="N64" s="135">
        <f>'将来負担比率（分子）の構造'!M$43</f>
        <v>4368</v>
      </c>
      <c r="O64" s="135"/>
      <c r="P64" s="135"/>
    </row>
    <row r="65" spans="1:16">
      <c r="A65" s="135" t="s">
        <v>26</v>
      </c>
      <c r="B65" s="135">
        <f>'将来負担比率（分子）の構造'!I$42</f>
        <v>162</v>
      </c>
      <c r="C65" s="135"/>
      <c r="D65" s="135"/>
      <c r="E65" s="135">
        <f>'将来負担比率（分子）の構造'!J$42</f>
        <v>128</v>
      </c>
      <c r="F65" s="135"/>
      <c r="G65" s="135"/>
      <c r="H65" s="135">
        <f>'将来負担比率（分子）の構造'!K$42</f>
        <v>92</v>
      </c>
      <c r="I65" s="135"/>
      <c r="J65" s="135"/>
      <c r="K65" s="135">
        <f>'将来負担比率（分子）の構造'!L$42</f>
        <v>54</v>
      </c>
      <c r="L65" s="135"/>
      <c r="M65" s="135"/>
      <c r="N65" s="135">
        <f>'将来負担比率（分子）の構造'!M$42</f>
        <v>37</v>
      </c>
      <c r="O65" s="135"/>
      <c r="P65" s="135"/>
    </row>
    <row r="66" spans="1:16">
      <c r="A66" s="135" t="s">
        <v>25</v>
      </c>
      <c r="B66" s="135">
        <f>'将来負担比率（分子）の構造'!I$41</f>
        <v>11816</v>
      </c>
      <c r="C66" s="135"/>
      <c r="D66" s="135"/>
      <c r="E66" s="135">
        <f>'将来負担比率（分子）の構造'!J$41</f>
        <v>11476</v>
      </c>
      <c r="F66" s="135"/>
      <c r="G66" s="135"/>
      <c r="H66" s="135">
        <f>'将来負担比率（分子）の構造'!K$41</f>
        <v>12893</v>
      </c>
      <c r="I66" s="135"/>
      <c r="J66" s="135"/>
      <c r="K66" s="135">
        <f>'将来負担比率（分子）の構造'!L$41</f>
        <v>13024</v>
      </c>
      <c r="L66" s="135"/>
      <c r="M66" s="135"/>
      <c r="N66" s="135">
        <f>'将来負担比率（分子）の構造'!M$41</f>
        <v>13685</v>
      </c>
      <c r="O66" s="135"/>
      <c r="P66" s="135"/>
    </row>
    <row r="67" spans="1:16">
      <c r="A67" s="135" t="s">
        <v>63</v>
      </c>
      <c r="B67" s="135" t="e">
        <f>NA()</f>
        <v>#N/A</v>
      </c>
      <c r="C67" s="135">
        <f>IF(ISNUMBER('将来負担比率（分子）の構造'!I$52), IF('将来負担比率（分子）の構造'!I$52 &lt; 0, 0, '将来負担比率（分子）の構造'!I$52), NA())</f>
        <v>5475</v>
      </c>
      <c r="D67" s="135" t="e">
        <f>NA()</f>
        <v>#N/A</v>
      </c>
      <c r="E67" s="135" t="e">
        <f>NA()</f>
        <v>#N/A</v>
      </c>
      <c r="F67" s="135">
        <f>IF(ISNUMBER('将来負担比率（分子）の構造'!J$52), IF('将来負担比率（分子）の構造'!J$52 &lt; 0, 0, '将来負担比率（分子）の構造'!J$52), NA())</f>
        <v>4198</v>
      </c>
      <c r="G67" s="135" t="e">
        <f>NA()</f>
        <v>#N/A</v>
      </c>
      <c r="H67" s="135" t="e">
        <f>NA()</f>
        <v>#N/A</v>
      </c>
      <c r="I67" s="135">
        <f>IF(ISNUMBER('将来負担比率（分子）の構造'!K$52), IF('将来負担比率（分子）の構造'!K$52 &lt; 0, 0, '将来負担比率（分子）の構造'!K$52), NA())</f>
        <v>4594</v>
      </c>
      <c r="J67" s="135" t="e">
        <f>NA()</f>
        <v>#N/A</v>
      </c>
      <c r="K67" s="135" t="e">
        <f>NA()</f>
        <v>#N/A</v>
      </c>
      <c r="L67" s="135">
        <f>IF(ISNUMBER('将来負担比率（分子）の構造'!L$52), IF('将来負担比率（分子）の構造'!L$52 &lt; 0, 0, '将来負担比率（分子）の構造'!L$52), NA())</f>
        <v>4291</v>
      </c>
      <c r="M67" s="135" t="e">
        <f>NA()</f>
        <v>#N/A</v>
      </c>
      <c r="N67" s="135" t="e">
        <f>NA()</f>
        <v>#N/A</v>
      </c>
      <c r="O67" s="135">
        <f>IF(ISNUMBER('将来負担比率（分子）の構造'!M$52), IF('将来負担比率（分子）の構造'!M$52 &lt; 0, 0, '将来負担比率（分子）の構造'!M$52), NA())</f>
        <v>4016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4369318</v>
      </c>
      <c r="S5" s="639"/>
      <c r="T5" s="639"/>
      <c r="U5" s="639"/>
      <c r="V5" s="639"/>
      <c r="W5" s="639"/>
      <c r="X5" s="639"/>
      <c r="Y5" s="686"/>
      <c r="Z5" s="699">
        <v>32.6</v>
      </c>
      <c r="AA5" s="699"/>
      <c r="AB5" s="699"/>
      <c r="AC5" s="699"/>
      <c r="AD5" s="700">
        <v>4026375</v>
      </c>
      <c r="AE5" s="700"/>
      <c r="AF5" s="700"/>
      <c r="AG5" s="700"/>
      <c r="AH5" s="700"/>
      <c r="AI5" s="700"/>
      <c r="AJ5" s="700"/>
      <c r="AK5" s="700"/>
      <c r="AL5" s="687">
        <v>56.9</v>
      </c>
      <c r="AM5" s="656"/>
      <c r="AN5" s="656"/>
      <c r="AO5" s="688"/>
      <c r="AP5" s="675" t="s">
        <v>206</v>
      </c>
      <c r="AQ5" s="676"/>
      <c r="AR5" s="676"/>
      <c r="AS5" s="676"/>
      <c r="AT5" s="676"/>
      <c r="AU5" s="676"/>
      <c r="AV5" s="676"/>
      <c r="AW5" s="676"/>
      <c r="AX5" s="676"/>
      <c r="AY5" s="676"/>
      <c r="AZ5" s="676"/>
      <c r="BA5" s="676"/>
      <c r="BB5" s="676"/>
      <c r="BC5" s="676"/>
      <c r="BD5" s="676"/>
      <c r="BE5" s="676"/>
      <c r="BF5" s="677"/>
      <c r="BG5" s="588">
        <v>4026375</v>
      </c>
      <c r="BH5" s="589"/>
      <c r="BI5" s="589"/>
      <c r="BJ5" s="589"/>
      <c r="BK5" s="589"/>
      <c r="BL5" s="589"/>
      <c r="BM5" s="589"/>
      <c r="BN5" s="590"/>
      <c r="BO5" s="641">
        <v>92.2</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127197</v>
      </c>
      <c r="S6" s="589"/>
      <c r="T6" s="589"/>
      <c r="U6" s="589"/>
      <c r="V6" s="589"/>
      <c r="W6" s="589"/>
      <c r="X6" s="589"/>
      <c r="Y6" s="590"/>
      <c r="Z6" s="641">
        <v>1</v>
      </c>
      <c r="AA6" s="641"/>
      <c r="AB6" s="641"/>
      <c r="AC6" s="641"/>
      <c r="AD6" s="642">
        <v>127197</v>
      </c>
      <c r="AE6" s="642"/>
      <c r="AF6" s="642"/>
      <c r="AG6" s="642"/>
      <c r="AH6" s="642"/>
      <c r="AI6" s="642"/>
      <c r="AJ6" s="642"/>
      <c r="AK6" s="642"/>
      <c r="AL6" s="611">
        <v>1.8</v>
      </c>
      <c r="AM6" s="643"/>
      <c r="AN6" s="643"/>
      <c r="AO6" s="644"/>
      <c r="AP6" s="585" t="s">
        <v>212</v>
      </c>
      <c r="AQ6" s="586"/>
      <c r="AR6" s="586"/>
      <c r="AS6" s="586"/>
      <c r="AT6" s="586"/>
      <c r="AU6" s="586"/>
      <c r="AV6" s="586"/>
      <c r="AW6" s="586"/>
      <c r="AX6" s="586"/>
      <c r="AY6" s="586"/>
      <c r="AZ6" s="586"/>
      <c r="BA6" s="586"/>
      <c r="BB6" s="586"/>
      <c r="BC6" s="586"/>
      <c r="BD6" s="586"/>
      <c r="BE6" s="586"/>
      <c r="BF6" s="587"/>
      <c r="BG6" s="588">
        <v>4026375</v>
      </c>
      <c r="BH6" s="589"/>
      <c r="BI6" s="589"/>
      <c r="BJ6" s="589"/>
      <c r="BK6" s="589"/>
      <c r="BL6" s="589"/>
      <c r="BM6" s="589"/>
      <c r="BN6" s="590"/>
      <c r="BO6" s="641">
        <v>92.2</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163023</v>
      </c>
      <c r="CS6" s="589"/>
      <c r="CT6" s="589"/>
      <c r="CU6" s="589"/>
      <c r="CV6" s="589"/>
      <c r="CW6" s="589"/>
      <c r="CX6" s="589"/>
      <c r="CY6" s="590"/>
      <c r="CZ6" s="641">
        <v>1.2</v>
      </c>
      <c r="DA6" s="641"/>
      <c r="DB6" s="641"/>
      <c r="DC6" s="641"/>
      <c r="DD6" s="594" t="s">
        <v>207</v>
      </c>
      <c r="DE6" s="589"/>
      <c r="DF6" s="589"/>
      <c r="DG6" s="589"/>
      <c r="DH6" s="589"/>
      <c r="DI6" s="589"/>
      <c r="DJ6" s="589"/>
      <c r="DK6" s="589"/>
      <c r="DL6" s="589"/>
      <c r="DM6" s="589"/>
      <c r="DN6" s="589"/>
      <c r="DO6" s="589"/>
      <c r="DP6" s="590"/>
      <c r="DQ6" s="594">
        <v>163023</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7893</v>
      </c>
      <c r="S7" s="589"/>
      <c r="T7" s="589"/>
      <c r="U7" s="589"/>
      <c r="V7" s="589"/>
      <c r="W7" s="589"/>
      <c r="X7" s="589"/>
      <c r="Y7" s="590"/>
      <c r="Z7" s="641">
        <v>0.1</v>
      </c>
      <c r="AA7" s="641"/>
      <c r="AB7" s="641"/>
      <c r="AC7" s="641"/>
      <c r="AD7" s="642">
        <v>7893</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1787134</v>
      </c>
      <c r="BH7" s="589"/>
      <c r="BI7" s="589"/>
      <c r="BJ7" s="589"/>
      <c r="BK7" s="589"/>
      <c r="BL7" s="589"/>
      <c r="BM7" s="589"/>
      <c r="BN7" s="590"/>
      <c r="BO7" s="641">
        <v>40.9</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1502811</v>
      </c>
      <c r="CS7" s="589"/>
      <c r="CT7" s="589"/>
      <c r="CU7" s="589"/>
      <c r="CV7" s="589"/>
      <c r="CW7" s="589"/>
      <c r="CX7" s="589"/>
      <c r="CY7" s="590"/>
      <c r="CZ7" s="641">
        <v>11.4</v>
      </c>
      <c r="DA7" s="641"/>
      <c r="DB7" s="641"/>
      <c r="DC7" s="641"/>
      <c r="DD7" s="594">
        <v>79131</v>
      </c>
      <c r="DE7" s="589"/>
      <c r="DF7" s="589"/>
      <c r="DG7" s="589"/>
      <c r="DH7" s="589"/>
      <c r="DI7" s="589"/>
      <c r="DJ7" s="589"/>
      <c r="DK7" s="589"/>
      <c r="DL7" s="589"/>
      <c r="DM7" s="589"/>
      <c r="DN7" s="589"/>
      <c r="DO7" s="589"/>
      <c r="DP7" s="590"/>
      <c r="DQ7" s="594">
        <v>1320886</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20026</v>
      </c>
      <c r="S8" s="589"/>
      <c r="T8" s="589"/>
      <c r="U8" s="589"/>
      <c r="V8" s="589"/>
      <c r="W8" s="589"/>
      <c r="X8" s="589"/>
      <c r="Y8" s="590"/>
      <c r="Z8" s="641">
        <v>0.1</v>
      </c>
      <c r="AA8" s="641"/>
      <c r="AB8" s="641"/>
      <c r="AC8" s="641"/>
      <c r="AD8" s="642">
        <v>20026</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62040</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3784136</v>
      </c>
      <c r="CS8" s="589"/>
      <c r="CT8" s="589"/>
      <c r="CU8" s="589"/>
      <c r="CV8" s="589"/>
      <c r="CW8" s="589"/>
      <c r="CX8" s="589"/>
      <c r="CY8" s="590"/>
      <c r="CZ8" s="641">
        <v>28.6</v>
      </c>
      <c r="DA8" s="641"/>
      <c r="DB8" s="641"/>
      <c r="DC8" s="641"/>
      <c r="DD8" s="594">
        <v>405890</v>
      </c>
      <c r="DE8" s="589"/>
      <c r="DF8" s="589"/>
      <c r="DG8" s="589"/>
      <c r="DH8" s="589"/>
      <c r="DI8" s="589"/>
      <c r="DJ8" s="589"/>
      <c r="DK8" s="589"/>
      <c r="DL8" s="589"/>
      <c r="DM8" s="589"/>
      <c r="DN8" s="589"/>
      <c r="DO8" s="589"/>
      <c r="DP8" s="590"/>
      <c r="DQ8" s="594">
        <v>1925808</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11157</v>
      </c>
      <c r="S9" s="589"/>
      <c r="T9" s="589"/>
      <c r="U9" s="589"/>
      <c r="V9" s="589"/>
      <c r="W9" s="589"/>
      <c r="X9" s="589"/>
      <c r="Y9" s="590"/>
      <c r="Z9" s="641">
        <v>0.1</v>
      </c>
      <c r="AA9" s="641"/>
      <c r="AB9" s="641"/>
      <c r="AC9" s="641"/>
      <c r="AD9" s="642">
        <v>11157</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1499552</v>
      </c>
      <c r="BH9" s="589"/>
      <c r="BI9" s="589"/>
      <c r="BJ9" s="589"/>
      <c r="BK9" s="589"/>
      <c r="BL9" s="589"/>
      <c r="BM9" s="589"/>
      <c r="BN9" s="590"/>
      <c r="BO9" s="641">
        <v>34.299999999999997</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1381700</v>
      </c>
      <c r="CS9" s="589"/>
      <c r="CT9" s="589"/>
      <c r="CU9" s="589"/>
      <c r="CV9" s="589"/>
      <c r="CW9" s="589"/>
      <c r="CX9" s="589"/>
      <c r="CY9" s="590"/>
      <c r="CZ9" s="641">
        <v>10.4</v>
      </c>
      <c r="DA9" s="641"/>
      <c r="DB9" s="641"/>
      <c r="DC9" s="641"/>
      <c r="DD9" s="594">
        <v>5804</v>
      </c>
      <c r="DE9" s="589"/>
      <c r="DF9" s="589"/>
      <c r="DG9" s="589"/>
      <c r="DH9" s="589"/>
      <c r="DI9" s="589"/>
      <c r="DJ9" s="589"/>
      <c r="DK9" s="589"/>
      <c r="DL9" s="589"/>
      <c r="DM9" s="589"/>
      <c r="DN9" s="589"/>
      <c r="DO9" s="589"/>
      <c r="DP9" s="590"/>
      <c r="DQ9" s="594">
        <v>1335376</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435771</v>
      </c>
      <c r="S10" s="589"/>
      <c r="T10" s="589"/>
      <c r="U10" s="589"/>
      <c r="V10" s="589"/>
      <c r="W10" s="589"/>
      <c r="X10" s="589"/>
      <c r="Y10" s="590"/>
      <c r="Z10" s="641">
        <v>3.3</v>
      </c>
      <c r="AA10" s="641"/>
      <c r="AB10" s="641"/>
      <c r="AC10" s="641"/>
      <c r="AD10" s="642">
        <v>435771</v>
      </c>
      <c r="AE10" s="642"/>
      <c r="AF10" s="642"/>
      <c r="AG10" s="642"/>
      <c r="AH10" s="642"/>
      <c r="AI10" s="642"/>
      <c r="AJ10" s="642"/>
      <c r="AK10" s="642"/>
      <c r="AL10" s="611">
        <v>6.2</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86137</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148012</v>
      </c>
      <c r="CS10" s="589"/>
      <c r="CT10" s="589"/>
      <c r="CU10" s="589"/>
      <c r="CV10" s="589"/>
      <c r="CW10" s="589"/>
      <c r="CX10" s="589"/>
      <c r="CY10" s="590"/>
      <c r="CZ10" s="641">
        <v>1.1000000000000001</v>
      </c>
      <c r="DA10" s="641"/>
      <c r="DB10" s="641"/>
      <c r="DC10" s="641"/>
      <c r="DD10" s="594">
        <v>29642</v>
      </c>
      <c r="DE10" s="589"/>
      <c r="DF10" s="589"/>
      <c r="DG10" s="589"/>
      <c r="DH10" s="589"/>
      <c r="DI10" s="589"/>
      <c r="DJ10" s="589"/>
      <c r="DK10" s="589"/>
      <c r="DL10" s="589"/>
      <c r="DM10" s="589"/>
      <c r="DN10" s="589"/>
      <c r="DO10" s="589"/>
      <c r="DP10" s="590"/>
      <c r="DQ10" s="594">
        <v>16464</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20254</v>
      </c>
      <c r="S11" s="589"/>
      <c r="T11" s="589"/>
      <c r="U11" s="589"/>
      <c r="V11" s="589"/>
      <c r="W11" s="589"/>
      <c r="X11" s="589"/>
      <c r="Y11" s="590"/>
      <c r="Z11" s="641">
        <v>0.2</v>
      </c>
      <c r="AA11" s="641"/>
      <c r="AB11" s="641"/>
      <c r="AC11" s="641"/>
      <c r="AD11" s="642">
        <v>20254</v>
      </c>
      <c r="AE11" s="642"/>
      <c r="AF11" s="642"/>
      <c r="AG11" s="642"/>
      <c r="AH11" s="642"/>
      <c r="AI11" s="642"/>
      <c r="AJ11" s="642"/>
      <c r="AK11" s="642"/>
      <c r="AL11" s="611">
        <v>0.3</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139405</v>
      </c>
      <c r="BH11" s="589"/>
      <c r="BI11" s="589"/>
      <c r="BJ11" s="589"/>
      <c r="BK11" s="589"/>
      <c r="BL11" s="589"/>
      <c r="BM11" s="589"/>
      <c r="BN11" s="590"/>
      <c r="BO11" s="641">
        <v>3.2</v>
      </c>
      <c r="BP11" s="641"/>
      <c r="BQ11" s="641"/>
      <c r="BR11" s="641"/>
      <c r="BS11" s="594" t="s">
        <v>111</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337935</v>
      </c>
      <c r="CS11" s="589"/>
      <c r="CT11" s="589"/>
      <c r="CU11" s="589"/>
      <c r="CV11" s="589"/>
      <c r="CW11" s="589"/>
      <c r="CX11" s="589"/>
      <c r="CY11" s="590"/>
      <c r="CZ11" s="641">
        <v>2.6</v>
      </c>
      <c r="DA11" s="641"/>
      <c r="DB11" s="641"/>
      <c r="DC11" s="641"/>
      <c r="DD11" s="594">
        <v>115420</v>
      </c>
      <c r="DE11" s="589"/>
      <c r="DF11" s="589"/>
      <c r="DG11" s="589"/>
      <c r="DH11" s="589"/>
      <c r="DI11" s="589"/>
      <c r="DJ11" s="589"/>
      <c r="DK11" s="589"/>
      <c r="DL11" s="589"/>
      <c r="DM11" s="589"/>
      <c r="DN11" s="589"/>
      <c r="DO11" s="589"/>
      <c r="DP11" s="590"/>
      <c r="DQ11" s="594">
        <v>239347</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1895101</v>
      </c>
      <c r="BH12" s="589"/>
      <c r="BI12" s="589"/>
      <c r="BJ12" s="589"/>
      <c r="BK12" s="589"/>
      <c r="BL12" s="589"/>
      <c r="BM12" s="589"/>
      <c r="BN12" s="590"/>
      <c r="BO12" s="641">
        <v>43.4</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317738</v>
      </c>
      <c r="CS12" s="589"/>
      <c r="CT12" s="589"/>
      <c r="CU12" s="589"/>
      <c r="CV12" s="589"/>
      <c r="CW12" s="589"/>
      <c r="CX12" s="589"/>
      <c r="CY12" s="590"/>
      <c r="CZ12" s="641">
        <v>2.4</v>
      </c>
      <c r="DA12" s="641"/>
      <c r="DB12" s="641"/>
      <c r="DC12" s="641"/>
      <c r="DD12" s="594">
        <v>37493</v>
      </c>
      <c r="DE12" s="589"/>
      <c r="DF12" s="589"/>
      <c r="DG12" s="589"/>
      <c r="DH12" s="589"/>
      <c r="DI12" s="589"/>
      <c r="DJ12" s="589"/>
      <c r="DK12" s="589"/>
      <c r="DL12" s="589"/>
      <c r="DM12" s="589"/>
      <c r="DN12" s="589"/>
      <c r="DO12" s="589"/>
      <c r="DP12" s="590"/>
      <c r="DQ12" s="594">
        <v>230621</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23892</v>
      </c>
      <c r="S13" s="589"/>
      <c r="T13" s="589"/>
      <c r="U13" s="589"/>
      <c r="V13" s="589"/>
      <c r="W13" s="589"/>
      <c r="X13" s="589"/>
      <c r="Y13" s="590"/>
      <c r="Z13" s="641">
        <v>0.2</v>
      </c>
      <c r="AA13" s="641"/>
      <c r="AB13" s="641"/>
      <c r="AC13" s="641"/>
      <c r="AD13" s="642">
        <v>23892</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1884937</v>
      </c>
      <c r="BH13" s="589"/>
      <c r="BI13" s="589"/>
      <c r="BJ13" s="589"/>
      <c r="BK13" s="589"/>
      <c r="BL13" s="589"/>
      <c r="BM13" s="589"/>
      <c r="BN13" s="590"/>
      <c r="BO13" s="641">
        <v>43.1</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2534581</v>
      </c>
      <c r="CS13" s="589"/>
      <c r="CT13" s="589"/>
      <c r="CU13" s="589"/>
      <c r="CV13" s="589"/>
      <c r="CW13" s="589"/>
      <c r="CX13" s="589"/>
      <c r="CY13" s="590"/>
      <c r="CZ13" s="641">
        <v>19.2</v>
      </c>
      <c r="DA13" s="641"/>
      <c r="DB13" s="641"/>
      <c r="DC13" s="641"/>
      <c r="DD13" s="594">
        <v>1787894</v>
      </c>
      <c r="DE13" s="589"/>
      <c r="DF13" s="589"/>
      <c r="DG13" s="589"/>
      <c r="DH13" s="589"/>
      <c r="DI13" s="589"/>
      <c r="DJ13" s="589"/>
      <c r="DK13" s="589"/>
      <c r="DL13" s="589"/>
      <c r="DM13" s="589"/>
      <c r="DN13" s="589"/>
      <c r="DO13" s="589"/>
      <c r="DP13" s="590"/>
      <c r="DQ13" s="594">
        <v>876363</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75179</v>
      </c>
      <c r="BH14" s="589"/>
      <c r="BI14" s="589"/>
      <c r="BJ14" s="589"/>
      <c r="BK14" s="589"/>
      <c r="BL14" s="589"/>
      <c r="BM14" s="589"/>
      <c r="BN14" s="590"/>
      <c r="BO14" s="641">
        <v>1.7</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413295</v>
      </c>
      <c r="CS14" s="589"/>
      <c r="CT14" s="589"/>
      <c r="CU14" s="589"/>
      <c r="CV14" s="589"/>
      <c r="CW14" s="589"/>
      <c r="CX14" s="589"/>
      <c r="CY14" s="590"/>
      <c r="CZ14" s="641">
        <v>3.1</v>
      </c>
      <c r="DA14" s="641"/>
      <c r="DB14" s="641"/>
      <c r="DC14" s="641"/>
      <c r="DD14" s="594">
        <v>726</v>
      </c>
      <c r="DE14" s="589"/>
      <c r="DF14" s="589"/>
      <c r="DG14" s="589"/>
      <c r="DH14" s="589"/>
      <c r="DI14" s="589"/>
      <c r="DJ14" s="589"/>
      <c r="DK14" s="589"/>
      <c r="DL14" s="589"/>
      <c r="DM14" s="589"/>
      <c r="DN14" s="589"/>
      <c r="DO14" s="589"/>
      <c r="DP14" s="590"/>
      <c r="DQ14" s="594">
        <v>405516</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20315</v>
      </c>
      <c r="S15" s="589"/>
      <c r="T15" s="589"/>
      <c r="U15" s="589"/>
      <c r="V15" s="589"/>
      <c r="W15" s="589"/>
      <c r="X15" s="589"/>
      <c r="Y15" s="590"/>
      <c r="Z15" s="641">
        <v>0.2</v>
      </c>
      <c r="AA15" s="641"/>
      <c r="AB15" s="641"/>
      <c r="AC15" s="641"/>
      <c r="AD15" s="642">
        <v>20315</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268480</v>
      </c>
      <c r="BH15" s="589"/>
      <c r="BI15" s="589"/>
      <c r="BJ15" s="589"/>
      <c r="BK15" s="589"/>
      <c r="BL15" s="589"/>
      <c r="BM15" s="589"/>
      <c r="BN15" s="590"/>
      <c r="BO15" s="641">
        <v>6.1</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1430915</v>
      </c>
      <c r="CS15" s="589"/>
      <c r="CT15" s="589"/>
      <c r="CU15" s="589"/>
      <c r="CV15" s="589"/>
      <c r="CW15" s="589"/>
      <c r="CX15" s="589"/>
      <c r="CY15" s="590"/>
      <c r="CZ15" s="641">
        <v>10.8</v>
      </c>
      <c r="DA15" s="641"/>
      <c r="DB15" s="641"/>
      <c r="DC15" s="641"/>
      <c r="DD15" s="594">
        <v>243643</v>
      </c>
      <c r="DE15" s="589"/>
      <c r="DF15" s="589"/>
      <c r="DG15" s="589"/>
      <c r="DH15" s="589"/>
      <c r="DI15" s="589"/>
      <c r="DJ15" s="589"/>
      <c r="DK15" s="589"/>
      <c r="DL15" s="589"/>
      <c r="DM15" s="589"/>
      <c r="DN15" s="589"/>
      <c r="DO15" s="589"/>
      <c r="DP15" s="590"/>
      <c r="DQ15" s="594">
        <v>1021188</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2899433</v>
      </c>
      <c r="S16" s="589"/>
      <c r="T16" s="589"/>
      <c r="U16" s="589"/>
      <c r="V16" s="589"/>
      <c r="W16" s="589"/>
      <c r="X16" s="589"/>
      <c r="Y16" s="590"/>
      <c r="Z16" s="641">
        <v>21.7</v>
      </c>
      <c r="AA16" s="641"/>
      <c r="AB16" s="641"/>
      <c r="AC16" s="641"/>
      <c r="AD16" s="642">
        <v>2321840</v>
      </c>
      <c r="AE16" s="642"/>
      <c r="AF16" s="642"/>
      <c r="AG16" s="642"/>
      <c r="AH16" s="642"/>
      <c r="AI16" s="642"/>
      <c r="AJ16" s="642"/>
      <c r="AK16" s="642"/>
      <c r="AL16" s="611">
        <v>32.799999999999997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47852</v>
      </c>
      <c r="CS16" s="589"/>
      <c r="CT16" s="589"/>
      <c r="CU16" s="589"/>
      <c r="CV16" s="589"/>
      <c r="CW16" s="589"/>
      <c r="CX16" s="589"/>
      <c r="CY16" s="590"/>
      <c r="CZ16" s="641">
        <v>0.4</v>
      </c>
      <c r="DA16" s="641"/>
      <c r="DB16" s="641"/>
      <c r="DC16" s="641"/>
      <c r="DD16" s="594" t="s">
        <v>111</v>
      </c>
      <c r="DE16" s="589"/>
      <c r="DF16" s="589"/>
      <c r="DG16" s="589"/>
      <c r="DH16" s="589"/>
      <c r="DI16" s="589"/>
      <c r="DJ16" s="589"/>
      <c r="DK16" s="589"/>
      <c r="DL16" s="589"/>
      <c r="DM16" s="589"/>
      <c r="DN16" s="589"/>
      <c r="DO16" s="589"/>
      <c r="DP16" s="590"/>
      <c r="DQ16" s="594">
        <v>35771</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2321840</v>
      </c>
      <c r="S17" s="589"/>
      <c r="T17" s="589"/>
      <c r="U17" s="589"/>
      <c r="V17" s="589"/>
      <c r="W17" s="589"/>
      <c r="X17" s="589"/>
      <c r="Y17" s="590"/>
      <c r="Z17" s="641">
        <v>17.3</v>
      </c>
      <c r="AA17" s="641"/>
      <c r="AB17" s="641"/>
      <c r="AC17" s="641"/>
      <c r="AD17" s="642">
        <v>2321840</v>
      </c>
      <c r="AE17" s="642"/>
      <c r="AF17" s="642"/>
      <c r="AG17" s="642"/>
      <c r="AH17" s="642"/>
      <c r="AI17" s="642"/>
      <c r="AJ17" s="642"/>
      <c r="AK17" s="642"/>
      <c r="AL17" s="611">
        <v>32.799999999999997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v>481</v>
      </c>
      <c r="BH17" s="589"/>
      <c r="BI17" s="589"/>
      <c r="BJ17" s="589"/>
      <c r="BK17" s="589"/>
      <c r="BL17" s="589"/>
      <c r="BM17" s="589"/>
      <c r="BN17" s="590"/>
      <c r="BO17" s="641">
        <v>0</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1163948</v>
      </c>
      <c r="CS17" s="589"/>
      <c r="CT17" s="589"/>
      <c r="CU17" s="589"/>
      <c r="CV17" s="589"/>
      <c r="CW17" s="589"/>
      <c r="CX17" s="589"/>
      <c r="CY17" s="590"/>
      <c r="CZ17" s="641">
        <v>8.8000000000000007</v>
      </c>
      <c r="DA17" s="641"/>
      <c r="DB17" s="641"/>
      <c r="DC17" s="641"/>
      <c r="DD17" s="594" t="s">
        <v>111</v>
      </c>
      <c r="DE17" s="589"/>
      <c r="DF17" s="589"/>
      <c r="DG17" s="589"/>
      <c r="DH17" s="589"/>
      <c r="DI17" s="589"/>
      <c r="DJ17" s="589"/>
      <c r="DK17" s="589"/>
      <c r="DL17" s="589"/>
      <c r="DM17" s="589"/>
      <c r="DN17" s="589"/>
      <c r="DO17" s="589"/>
      <c r="DP17" s="590"/>
      <c r="DQ17" s="594">
        <v>1096702</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200285</v>
      </c>
      <c r="S18" s="589"/>
      <c r="T18" s="589"/>
      <c r="U18" s="589"/>
      <c r="V18" s="589"/>
      <c r="W18" s="589"/>
      <c r="X18" s="589"/>
      <c r="Y18" s="590"/>
      <c r="Z18" s="641">
        <v>1.5</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377308</v>
      </c>
      <c r="S19" s="589"/>
      <c r="T19" s="589"/>
      <c r="U19" s="589"/>
      <c r="V19" s="589"/>
      <c r="W19" s="589"/>
      <c r="X19" s="589"/>
      <c r="Y19" s="590"/>
      <c r="Z19" s="641">
        <v>2.8</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342943</v>
      </c>
      <c r="BH19" s="589"/>
      <c r="BI19" s="589"/>
      <c r="BJ19" s="589"/>
      <c r="BK19" s="589"/>
      <c r="BL19" s="589"/>
      <c r="BM19" s="589"/>
      <c r="BN19" s="590"/>
      <c r="BO19" s="641">
        <v>7.8</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7935256</v>
      </c>
      <c r="S20" s="589"/>
      <c r="T20" s="589"/>
      <c r="U20" s="589"/>
      <c r="V20" s="589"/>
      <c r="W20" s="589"/>
      <c r="X20" s="589"/>
      <c r="Y20" s="590"/>
      <c r="Z20" s="641">
        <v>59.3</v>
      </c>
      <c r="AA20" s="641"/>
      <c r="AB20" s="641"/>
      <c r="AC20" s="641"/>
      <c r="AD20" s="642">
        <v>7014720</v>
      </c>
      <c r="AE20" s="642"/>
      <c r="AF20" s="642"/>
      <c r="AG20" s="642"/>
      <c r="AH20" s="642"/>
      <c r="AI20" s="642"/>
      <c r="AJ20" s="642"/>
      <c r="AK20" s="642"/>
      <c r="AL20" s="611">
        <v>99.2</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342943</v>
      </c>
      <c r="BH20" s="589"/>
      <c r="BI20" s="589"/>
      <c r="BJ20" s="589"/>
      <c r="BK20" s="589"/>
      <c r="BL20" s="589"/>
      <c r="BM20" s="589"/>
      <c r="BN20" s="590"/>
      <c r="BO20" s="641">
        <v>7.8</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13225946</v>
      </c>
      <c r="CS20" s="589"/>
      <c r="CT20" s="589"/>
      <c r="CU20" s="589"/>
      <c r="CV20" s="589"/>
      <c r="CW20" s="589"/>
      <c r="CX20" s="589"/>
      <c r="CY20" s="590"/>
      <c r="CZ20" s="641">
        <v>100</v>
      </c>
      <c r="DA20" s="641"/>
      <c r="DB20" s="641"/>
      <c r="DC20" s="641"/>
      <c r="DD20" s="594">
        <v>2705643</v>
      </c>
      <c r="DE20" s="589"/>
      <c r="DF20" s="589"/>
      <c r="DG20" s="589"/>
      <c r="DH20" s="589"/>
      <c r="DI20" s="589"/>
      <c r="DJ20" s="589"/>
      <c r="DK20" s="589"/>
      <c r="DL20" s="589"/>
      <c r="DM20" s="589"/>
      <c r="DN20" s="589"/>
      <c r="DO20" s="589"/>
      <c r="DP20" s="590"/>
      <c r="DQ20" s="594">
        <v>8667065</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5779</v>
      </c>
      <c r="S21" s="589"/>
      <c r="T21" s="589"/>
      <c r="U21" s="589"/>
      <c r="V21" s="589"/>
      <c r="W21" s="589"/>
      <c r="X21" s="589"/>
      <c r="Y21" s="590"/>
      <c r="Z21" s="641">
        <v>0</v>
      </c>
      <c r="AA21" s="641"/>
      <c r="AB21" s="641"/>
      <c r="AC21" s="641"/>
      <c r="AD21" s="642">
        <v>5779</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39924</v>
      </c>
      <c r="S22" s="589"/>
      <c r="T22" s="589"/>
      <c r="U22" s="589"/>
      <c r="V22" s="589"/>
      <c r="W22" s="589"/>
      <c r="X22" s="589"/>
      <c r="Y22" s="590"/>
      <c r="Z22" s="641">
        <v>0.3</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257845</v>
      </c>
      <c r="S23" s="589"/>
      <c r="T23" s="589"/>
      <c r="U23" s="589"/>
      <c r="V23" s="589"/>
      <c r="W23" s="589"/>
      <c r="X23" s="589"/>
      <c r="Y23" s="590"/>
      <c r="Z23" s="641">
        <v>1.9</v>
      </c>
      <c r="AA23" s="641"/>
      <c r="AB23" s="641"/>
      <c r="AC23" s="641"/>
      <c r="AD23" s="642">
        <v>10348</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342943</v>
      </c>
      <c r="BH23" s="589"/>
      <c r="BI23" s="589"/>
      <c r="BJ23" s="589"/>
      <c r="BK23" s="589"/>
      <c r="BL23" s="589"/>
      <c r="BM23" s="589"/>
      <c r="BN23" s="590"/>
      <c r="BO23" s="641">
        <v>7.8</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52725</v>
      </c>
      <c r="S24" s="589"/>
      <c r="T24" s="589"/>
      <c r="U24" s="589"/>
      <c r="V24" s="589"/>
      <c r="W24" s="589"/>
      <c r="X24" s="589"/>
      <c r="Y24" s="590"/>
      <c r="Z24" s="641">
        <v>0.4</v>
      </c>
      <c r="AA24" s="641"/>
      <c r="AB24" s="641"/>
      <c r="AC24" s="641"/>
      <c r="AD24" s="642">
        <v>222</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4991290</v>
      </c>
      <c r="CS24" s="639"/>
      <c r="CT24" s="639"/>
      <c r="CU24" s="639"/>
      <c r="CV24" s="639"/>
      <c r="CW24" s="639"/>
      <c r="CX24" s="639"/>
      <c r="CY24" s="686"/>
      <c r="CZ24" s="690">
        <v>37.700000000000003</v>
      </c>
      <c r="DA24" s="691"/>
      <c r="DB24" s="691"/>
      <c r="DC24" s="692"/>
      <c r="DD24" s="685">
        <v>3649100</v>
      </c>
      <c r="DE24" s="639"/>
      <c r="DF24" s="639"/>
      <c r="DG24" s="639"/>
      <c r="DH24" s="639"/>
      <c r="DI24" s="639"/>
      <c r="DJ24" s="639"/>
      <c r="DK24" s="686"/>
      <c r="DL24" s="685">
        <v>3590539</v>
      </c>
      <c r="DM24" s="639"/>
      <c r="DN24" s="639"/>
      <c r="DO24" s="639"/>
      <c r="DP24" s="639"/>
      <c r="DQ24" s="639"/>
      <c r="DR24" s="639"/>
      <c r="DS24" s="639"/>
      <c r="DT24" s="639"/>
      <c r="DU24" s="639"/>
      <c r="DV24" s="686"/>
      <c r="DW24" s="687">
        <v>46.7</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1800156</v>
      </c>
      <c r="S25" s="589"/>
      <c r="T25" s="589"/>
      <c r="U25" s="589"/>
      <c r="V25" s="589"/>
      <c r="W25" s="589"/>
      <c r="X25" s="589"/>
      <c r="Y25" s="590"/>
      <c r="Z25" s="641">
        <v>13.4</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2305771</v>
      </c>
      <c r="CS25" s="607"/>
      <c r="CT25" s="607"/>
      <c r="CU25" s="607"/>
      <c r="CV25" s="607"/>
      <c r="CW25" s="607"/>
      <c r="CX25" s="607"/>
      <c r="CY25" s="608"/>
      <c r="CZ25" s="591">
        <v>17.399999999999999</v>
      </c>
      <c r="DA25" s="609"/>
      <c r="DB25" s="609"/>
      <c r="DC25" s="610"/>
      <c r="DD25" s="594">
        <v>2142722</v>
      </c>
      <c r="DE25" s="607"/>
      <c r="DF25" s="607"/>
      <c r="DG25" s="607"/>
      <c r="DH25" s="607"/>
      <c r="DI25" s="607"/>
      <c r="DJ25" s="607"/>
      <c r="DK25" s="608"/>
      <c r="DL25" s="594">
        <v>2108125</v>
      </c>
      <c r="DM25" s="607"/>
      <c r="DN25" s="607"/>
      <c r="DO25" s="607"/>
      <c r="DP25" s="607"/>
      <c r="DQ25" s="607"/>
      <c r="DR25" s="607"/>
      <c r="DS25" s="607"/>
      <c r="DT25" s="607"/>
      <c r="DU25" s="607"/>
      <c r="DV25" s="608"/>
      <c r="DW25" s="611">
        <v>27.4</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v>6978</v>
      </c>
      <c r="S26" s="589"/>
      <c r="T26" s="589"/>
      <c r="U26" s="589"/>
      <c r="V26" s="589"/>
      <c r="W26" s="589"/>
      <c r="X26" s="589"/>
      <c r="Y26" s="590"/>
      <c r="Z26" s="641">
        <v>0.1</v>
      </c>
      <c r="AA26" s="641"/>
      <c r="AB26" s="641"/>
      <c r="AC26" s="641"/>
      <c r="AD26" s="642">
        <v>6978</v>
      </c>
      <c r="AE26" s="642"/>
      <c r="AF26" s="642"/>
      <c r="AG26" s="642"/>
      <c r="AH26" s="642"/>
      <c r="AI26" s="642"/>
      <c r="AJ26" s="642"/>
      <c r="AK26" s="642"/>
      <c r="AL26" s="611">
        <v>0.1</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1483579</v>
      </c>
      <c r="CS26" s="589"/>
      <c r="CT26" s="589"/>
      <c r="CU26" s="589"/>
      <c r="CV26" s="589"/>
      <c r="CW26" s="589"/>
      <c r="CX26" s="589"/>
      <c r="CY26" s="590"/>
      <c r="CZ26" s="591">
        <v>11.2</v>
      </c>
      <c r="DA26" s="609"/>
      <c r="DB26" s="609"/>
      <c r="DC26" s="610"/>
      <c r="DD26" s="594">
        <v>1326989</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929416</v>
      </c>
      <c r="S27" s="589"/>
      <c r="T27" s="589"/>
      <c r="U27" s="589"/>
      <c r="V27" s="589"/>
      <c r="W27" s="589"/>
      <c r="X27" s="589"/>
      <c r="Y27" s="590"/>
      <c r="Z27" s="641">
        <v>6.9</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4369318</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1521571</v>
      </c>
      <c r="CS27" s="607"/>
      <c r="CT27" s="607"/>
      <c r="CU27" s="607"/>
      <c r="CV27" s="607"/>
      <c r="CW27" s="607"/>
      <c r="CX27" s="607"/>
      <c r="CY27" s="608"/>
      <c r="CZ27" s="591">
        <v>11.5</v>
      </c>
      <c r="DA27" s="609"/>
      <c r="DB27" s="609"/>
      <c r="DC27" s="610"/>
      <c r="DD27" s="594">
        <v>409676</v>
      </c>
      <c r="DE27" s="607"/>
      <c r="DF27" s="607"/>
      <c r="DG27" s="607"/>
      <c r="DH27" s="607"/>
      <c r="DI27" s="607"/>
      <c r="DJ27" s="607"/>
      <c r="DK27" s="608"/>
      <c r="DL27" s="594">
        <v>385712</v>
      </c>
      <c r="DM27" s="607"/>
      <c r="DN27" s="607"/>
      <c r="DO27" s="607"/>
      <c r="DP27" s="607"/>
      <c r="DQ27" s="607"/>
      <c r="DR27" s="607"/>
      <c r="DS27" s="607"/>
      <c r="DT27" s="607"/>
      <c r="DU27" s="607"/>
      <c r="DV27" s="608"/>
      <c r="DW27" s="611">
        <v>5</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32398</v>
      </c>
      <c r="S28" s="589"/>
      <c r="T28" s="589"/>
      <c r="U28" s="589"/>
      <c r="V28" s="589"/>
      <c r="W28" s="589"/>
      <c r="X28" s="589"/>
      <c r="Y28" s="590"/>
      <c r="Z28" s="641">
        <v>0.2</v>
      </c>
      <c r="AA28" s="641"/>
      <c r="AB28" s="641"/>
      <c r="AC28" s="641"/>
      <c r="AD28" s="642">
        <v>27839</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1163948</v>
      </c>
      <c r="CS28" s="589"/>
      <c r="CT28" s="589"/>
      <c r="CU28" s="589"/>
      <c r="CV28" s="589"/>
      <c r="CW28" s="589"/>
      <c r="CX28" s="589"/>
      <c r="CY28" s="590"/>
      <c r="CZ28" s="591">
        <v>8.8000000000000007</v>
      </c>
      <c r="DA28" s="609"/>
      <c r="DB28" s="609"/>
      <c r="DC28" s="610"/>
      <c r="DD28" s="594">
        <v>1096702</v>
      </c>
      <c r="DE28" s="589"/>
      <c r="DF28" s="589"/>
      <c r="DG28" s="589"/>
      <c r="DH28" s="589"/>
      <c r="DI28" s="589"/>
      <c r="DJ28" s="589"/>
      <c r="DK28" s="590"/>
      <c r="DL28" s="594">
        <v>1096702</v>
      </c>
      <c r="DM28" s="589"/>
      <c r="DN28" s="589"/>
      <c r="DO28" s="589"/>
      <c r="DP28" s="589"/>
      <c r="DQ28" s="589"/>
      <c r="DR28" s="589"/>
      <c r="DS28" s="589"/>
      <c r="DT28" s="589"/>
      <c r="DU28" s="589"/>
      <c r="DV28" s="590"/>
      <c r="DW28" s="611">
        <v>14.3</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3727</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1163948</v>
      </c>
      <c r="CS29" s="607"/>
      <c r="CT29" s="607"/>
      <c r="CU29" s="607"/>
      <c r="CV29" s="607"/>
      <c r="CW29" s="607"/>
      <c r="CX29" s="607"/>
      <c r="CY29" s="608"/>
      <c r="CZ29" s="591">
        <v>8.8000000000000007</v>
      </c>
      <c r="DA29" s="609"/>
      <c r="DB29" s="609"/>
      <c r="DC29" s="610"/>
      <c r="DD29" s="594">
        <v>1096702</v>
      </c>
      <c r="DE29" s="607"/>
      <c r="DF29" s="607"/>
      <c r="DG29" s="607"/>
      <c r="DH29" s="607"/>
      <c r="DI29" s="607"/>
      <c r="DJ29" s="607"/>
      <c r="DK29" s="608"/>
      <c r="DL29" s="594">
        <v>1096702</v>
      </c>
      <c r="DM29" s="607"/>
      <c r="DN29" s="607"/>
      <c r="DO29" s="607"/>
      <c r="DP29" s="607"/>
      <c r="DQ29" s="607"/>
      <c r="DR29" s="607"/>
      <c r="DS29" s="607"/>
      <c r="DT29" s="607"/>
      <c r="DU29" s="607"/>
      <c r="DV29" s="608"/>
      <c r="DW29" s="611">
        <v>14.3</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15182</v>
      </c>
      <c r="S30" s="589"/>
      <c r="T30" s="589"/>
      <c r="U30" s="589"/>
      <c r="V30" s="589"/>
      <c r="W30" s="589"/>
      <c r="X30" s="589"/>
      <c r="Y30" s="590"/>
      <c r="Z30" s="641">
        <v>0.1</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98.3</v>
      </c>
      <c r="BH30" s="655"/>
      <c r="BI30" s="655"/>
      <c r="BJ30" s="655"/>
      <c r="BK30" s="655"/>
      <c r="BL30" s="655"/>
      <c r="BM30" s="656">
        <v>92.7</v>
      </c>
      <c r="BN30" s="655"/>
      <c r="BO30" s="655"/>
      <c r="BP30" s="655"/>
      <c r="BQ30" s="657"/>
      <c r="BR30" s="654">
        <v>98.4</v>
      </c>
      <c r="BS30" s="655"/>
      <c r="BT30" s="655"/>
      <c r="BU30" s="655"/>
      <c r="BV30" s="655"/>
      <c r="BW30" s="655"/>
      <c r="BX30" s="656">
        <v>92.4</v>
      </c>
      <c r="BY30" s="655"/>
      <c r="BZ30" s="655"/>
      <c r="CA30" s="655"/>
      <c r="CB30" s="657"/>
      <c r="CD30" s="660"/>
      <c r="CE30" s="661"/>
      <c r="CF30" s="625" t="s">
        <v>290</v>
      </c>
      <c r="CG30" s="622"/>
      <c r="CH30" s="622"/>
      <c r="CI30" s="622"/>
      <c r="CJ30" s="622"/>
      <c r="CK30" s="622"/>
      <c r="CL30" s="622"/>
      <c r="CM30" s="622"/>
      <c r="CN30" s="622"/>
      <c r="CO30" s="622"/>
      <c r="CP30" s="622"/>
      <c r="CQ30" s="623"/>
      <c r="CR30" s="588">
        <v>1020293</v>
      </c>
      <c r="CS30" s="589"/>
      <c r="CT30" s="589"/>
      <c r="CU30" s="589"/>
      <c r="CV30" s="589"/>
      <c r="CW30" s="589"/>
      <c r="CX30" s="589"/>
      <c r="CY30" s="590"/>
      <c r="CZ30" s="591">
        <v>7.7</v>
      </c>
      <c r="DA30" s="609"/>
      <c r="DB30" s="609"/>
      <c r="DC30" s="610"/>
      <c r="DD30" s="594">
        <v>968680</v>
      </c>
      <c r="DE30" s="589"/>
      <c r="DF30" s="589"/>
      <c r="DG30" s="589"/>
      <c r="DH30" s="589"/>
      <c r="DI30" s="589"/>
      <c r="DJ30" s="589"/>
      <c r="DK30" s="590"/>
      <c r="DL30" s="594">
        <v>968680</v>
      </c>
      <c r="DM30" s="589"/>
      <c r="DN30" s="589"/>
      <c r="DO30" s="589"/>
      <c r="DP30" s="589"/>
      <c r="DQ30" s="589"/>
      <c r="DR30" s="589"/>
      <c r="DS30" s="589"/>
      <c r="DT30" s="589"/>
      <c r="DU30" s="589"/>
      <c r="DV30" s="590"/>
      <c r="DW30" s="611">
        <v>12.6</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294161</v>
      </c>
      <c r="S31" s="589"/>
      <c r="T31" s="589"/>
      <c r="U31" s="589"/>
      <c r="V31" s="589"/>
      <c r="W31" s="589"/>
      <c r="X31" s="589"/>
      <c r="Y31" s="590"/>
      <c r="Z31" s="641">
        <v>2.2000000000000002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97.9</v>
      </c>
      <c r="BH31" s="607"/>
      <c r="BI31" s="607"/>
      <c r="BJ31" s="607"/>
      <c r="BK31" s="607"/>
      <c r="BL31" s="607"/>
      <c r="BM31" s="643">
        <v>91.1</v>
      </c>
      <c r="BN31" s="653"/>
      <c r="BO31" s="653"/>
      <c r="BP31" s="653"/>
      <c r="BQ31" s="617"/>
      <c r="BR31" s="652">
        <v>98.2</v>
      </c>
      <c r="BS31" s="607"/>
      <c r="BT31" s="607"/>
      <c r="BU31" s="607"/>
      <c r="BV31" s="607"/>
      <c r="BW31" s="607"/>
      <c r="BX31" s="643">
        <v>91.2</v>
      </c>
      <c r="BY31" s="653"/>
      <c r="BZ31" s="653"/>
      <c r="CA31" s="653"/>
      <c r="CB31" s="617"/>
      <c r="CD31" s="660"/>
      <c r="CE31" s="661"/>
      <c r="CF31" s="625" t="s">
        <v>294</v>
      </c>
      <c r="CG31" s="622"/>
      <c r="CH31" s="622"/>
      <c r="CI31" s="622"/>
      <c r="CJ31" s="622"/>
      <c r="CK31" s="622"/>
      <c r="CL31" s="622"/>
      <c r="CM31" s="622"/>
      <c r="CN31" s="622"/>
      <c r="CO31" s="622"/>
      <c r="CP31" s="622"/>
      <c r="CQ31" s="623"/>
      <c r="CR31" s="588">
        <v>143655</v>
      </c>
      <c r="CS31" s="607"/>
      <c r="CT31" s="607"/>
      <c r="CU31" s="607"/>
      <c r="CV31" s="607"/>
      <c r="CW31" s="607"/>
      <c r="CX31" s="607"/>
      <c r="CY31" s="608"/>
      <c r="CZ31" s="591">
        <v>1.1000000000000001</v>
      </c>
      <c r="DA31" s="609"/>
      <c r="DB31" s="609"/>
      <c r="DC31" s="610"/>
      <c r="DD31" s="594">
        <v>128022</v>
      </c>
      <c r="DE31" s="607"/>
      <c r="DF31" s="607"/>
      <c r="DG31" s="607"/>
      <c r="DH31" s="607"/>
      <c r="DI31" s="607"/>
      <c r="DJ31" s="607"/>
      <c r="DK31" s="608"/>
      <c r="DL31" s="594">
        <v>128022</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332482</v>
      </c>
      <c r="S32" s="589"/>
      <c r="T32" s="589"/>
      <c r="U32" s="589"/>
      <c r="V32" s="589"/>
      <c r="W32" s="589"/>
      <c r="X32" s="589"/>
      <c r="Y32" s="590"/>
      <c r="Z32" s="641">
        <v>2.5</v>
      </c>
      <c r="AA32" s="641"/>
      <c r="AB32" s="641"/>
      <c r="AC32" s="641"/>
      <c r="AD32" s="642">
        <v>8210</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98.4</v>
      </c>
      <c r="BH32" s="573"/>
      <c r="BI32" s="573"/>
      <c r="BJ32" s="573"/>
      <c r="BK32" s="573"/>
      <c r="BL32" s="573"/>
      <c r="BM32" s="636">
        <v>93.2</v>
      </c>
      <c r="BN32" s="573"/>
      <c r="BO32" s="573"/>
      <c r="BP32" s="573"/>
      <c r="BQ32" s="630"/>
      <c r="BR32" s="651">
        <v>98.5</v>
      </c>
      <c r="BS32" s="573"/>
      <c r="BT32" s="573"/>
      <c r="BU32" s="573"/>
      <c r="BV32" s="573"/>
      <c r="BW32" s="573"/>
      <c r="BX32" s="636">
        <v>92.5</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1681200</v>
      </c>
      <c r="S33" s="589"/>
      <c r="T33" s="589"/>
      <c r="U33" s="589"/>
      <c r="V33" s="589"/>
      <c r="W33" s="589"/>
      <c r="X33" s="589"/>
      <c r="Y33" s="590"/>
      <c r="Z33" s="641">
        <v>12.6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5481161</v>
      </c>
      <c r="CS33" s="607"/>
      <c r="CT33" s="607"/>
      <c r="CU33" s="607"/>
      <c r="CV33" s="607"/>
      <c r="CW33" s="607"/>
      <c r="CX33" s="607"/>
      <c r="CY33" s="608"/>
      <c r="CZ33" s="591">
        <v>41.4</v>
      </c>
      <c r="DA33" s="609"/>
      <c r="DB33" s="609"/>
      <c r="DC33" s="610"/>
      <c r="DD33" s="594">
        <v>4571750</v>
      </c>
      <c r="DE33" s="607"/>
      <c r="DF33" s="607"/>
      <c r="DG33" s="607"/>
      <c r="DH33" s="607"/>
      <c r="DI33" s="607"/>
      <c r="DJ33" s="607"/>
      <c r="DK33" s="608"/>
      <c r="DL33" s="594">
        <v>3292423</v>
      </c>
      <c r="DM33" s="607"/>
      <c r="DN33" s="607"/>
      <c r="DO33" s="607"/>
      <c r="DP33" s="607"/>
      <c r="DQ33" s="607"/>
      <c r="DR33" s="607"/>
      <c r="DS33" s="607"/>
      <c r="DT33" s="607"/>
      <c r="DU33" s="607"/>
      <c r="DV33" s="608"/>
      <c r="DW33" s="611">
        <v>42.8</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1750363</v>
      </c>
      <c r="CS34" s="589"/>
      <c r="CT34" s="589"/>
      <c r="CU34" s="589"/>
      <c r="CV34" s="589"/>
      <c r="CW34" s="589"/>
      <c r="CX34" s="589"/>
      <c r="CY34" s="590"/>
      <c r="CZ34" s="591">
        <v>13.2</v>
      </c>
      <c r="DA34" s="609"/>
      <c r="DB34" s="609"/>
      <c r="DC34" s="610"/>
      <c r="DD34" s="594">
        <v>1146463</v>
      </c>
      <c r="DE34" s="589"/>
      <c r="DF34" s="589"/>
      <c r="DG34" s="589"/>
      <c r="DH34" s="589"/>
      <c r="DI34" s="589"/>
      <c r="DJ34" s="589"/>
      <c r="DK34" s="590"/>
      <c r="DL34" s="594">
        <v>750715</v>
      </c>
      <c r="DM34" s="589"/>
      <c r="DN34" s="589"/>
      <c r="DO34" s="589"/>
      <c r="DP34" s="589"/>
      <c r="DQ34" s="589"/>
      <c r="DR34" s="589"/>
      <c r="DS34" s="589"/>
      <c r="DT34" s="589"/>
      <c r="DU34" s="589"/>
      <c r="DV34" s="590"/>
      <c r="DW34" s="611">
        <v>9.8000000000000007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616400</v>
      </c>
      <c r="S35" s="589"/>
      <c r="T35" s="589"/>
      <c r="U35" s="589"/>
      <c r="V35" s="589"/>
      <c r="W35" s="589"/>
      <c r="X35" s="589"/>
      <c r="Y35" s="590"/>
      <c r="Z35" s="641">
        <v>4.5999999999999996</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1938159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169804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79185</v>
      </c>
      <c r="CS35" s="607"/>
      <c r="CT35" s="607"/>
      <c r="CU35" s="607"/>
      <c r="CV35" s="607"/>
      <c r="CW35" s="607"/>
      <c r="CX35" s="607"/>
      <c r="CY35" s="608"/>
      <c r="CZ35" s="591">
        <v>0.6</v>
      </c>
      <c r="DA35" s="609"/>
      <c r="DB35" s="609"/>
      <c r="DC35" s="610"/>
      <c r="DD35" s="594">
        <v>66600</v>
      </c>
      <c r="DE35" s="607"/>
      <c r="DF35" s="607"/>
      <c r="DG35" s="607"/>
      <c r="DH35" s="607"/>
      <c r="DI35" s="607"/>
      <c r="DJ35" s="607"/>
      <c r="DK35" s="608"/>
      <c r="DL35" s="594">
        <v>66600</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13387229</v>
      </c>
      <c r="S36" s="629"/>
      <c r="T36" s="629"/>
      <c r="U36" s="629"/>
      <c r="V36" s="629"/>
      <c r="W36" s="629"/>
      <c r="X36" s="629"/>
      <c r="Y36" s="632"/>
      <c r="Z36" s="633">
        <v>100</v>
      </c>
      <c r="AA36" s="633"/>
      <c r="AB36" s="633"/>
      <c r="AC36" s="633"/>
      <c r="AD36" s="634">
        <v>7074096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455081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103162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1883847</v>
      </c>
      <c r="CS36" s="589"/>
      <c r="CT36" s="589"/>
      <c r="CU36" s="589"/>
      <c r="CV36" s="589"/>
      <c r="CW36" s="589"/>
      <c r="CX36" s="589"/>
      <c r="CY36" s="590"/>
      <c r="CZ36" s="591">
        <v>14.2</v>
      </c>
      <c r="DA36" s="609"/>
      <c r="DB36" s="609"/>
      <c r="DC36" s="610"/>
      <c r="DD36" s="594">
        <v>1814045</v>
      </c>
      <c r="DE36" s="589"/>
      <c r="DF36" s="589"/>
      <c r="DG36" s="589"/>
      <c r="DH36" s="589"/>
      <c r="DI36" s="589"/>
      <c r="DJ36" s="589"/>
      <c r="DK36" s="590"/>
      <c r="DL36" s="594">
        <v>1211039</v>
      </c>
      <c r="DM36" s="589"/>
      <c r="DN36" s="589"/>
      <c r="DO36" s="589"/>
      <c r="DP36" s="589"/>
      <c r="DQ36" s="589"/>
      <c r="DR36" s="589"/>
      <c r="DS36" s="589"/>
      <c r="DT36" s="589"/>
      <c r="DU36" s="589"/>
      <c r="DV36" s="590"/>
      <c r="DW36" s="611">
        <v>15.7</v>
      </c>
      <c r="DX36" s="612"/>
      <c r="DY36" s="612"/>
      <c r="DZ36" s="612"/>
      <c r="EA36" s="612"/>
      <c r="EB36" s="612"/>
      <c r="EC36" s="613"/>
    </row>
    <row r="37" spans="2:133" ht="11.25" customHeight="1">
      <c r="AQ37" s="614" t="s">
        <v>312</v>
      </c>
      <c r="AR37" s="615"/>
      <c r="AS37" s="615"/>
      <c r="AT37" s="615"/>
      <c r="AU37" s="615"/>
      <c r="AV37" s="615"/>
      <c r="AW37" s="615"/>
      <c r="AX37" s="615"/>
      <c r="AY37" s="616"/>
      <c r="AZ37" s="588">
        <v>442435</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5690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898997</v>
      </c>
      <c r="CS37" s="607"/>
      <c r="CT37" s="607"/>
      <c r="CU37" s="607"/>
      <c r="CV37" s="607"/>
      <c r="CW37" s="607"/>
      <c r="CX37" s="607"/>
      <c r="CY37" s="608"/>
      <c r="CZ37" s="591">
        <v>6.8</v>
      </c>
      <c r="DA37" s="609"/>
      <c r="DB37" s="609"/>
      <c r="DC37" s="610"/>
      <c r="DD37" s="594">
        <v>898832</v>
      </c>
      <c r="DE37" s="607"/>
      <c r="DF37" s="607"/>
      <c r="DG37" s="607"/>
      <c r="DH37" s="607"/>
      <c r="DI37" s="607"/>
      <c r="DJ37" s="607"/>
      <c r="DK37" s="608"/>
      <c r="DL37" s="594">
        <v>578033</v>
      </c>
      <c r="DM37" s="607"/>
      <c r="DN37" s="607"/>
      <c r="DO37" s="607"/>
      <c r="DP37" s="607"/>
      <c r="DQ37" s="607"/>
      <c r="DR37" s="607"/>
      <c r="DS37" s="607"/>
      <c r="DT37" s="607"/>
      <c r="DU37" s="607"/>
      <c r="DV37" s="608"/>
      <c r="DW37" s="611">
        <v>7.5</v>
      </c>
      <c r="DX37" s="612"/>
      <c r="DY37" s="612"/>
      <c r="DZ37" s="612"/>
      <c r="EA37" s="612"/>
      <c r="EB37" s="612"/>
      <c r="EC37" s="613"/>
    </row>
    <row r="38" spans="2:133" ht="11.25" customHeight="1">
      <c r="AQ38" s="614" t="s">
        <v>315</v>
      </c>
      <c r="AR38" s="615"/>
      <c r="AS38" s="615"/>
      <c r="AT38" s="615"/>
      <c r="AU38" s="615"/>
      <c r="AV38" s="615"/>
      <c r="AW38" s="615"/>
      <c r="AX38" s="615"/>
      <c r="AY38" s="616"/>
      <c r="AZ38" s="588">
        <v>480</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9804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1482598</v>
      </c>
      <c r="CS38" s="589"/>
      <c r="CT38" s="589"/>
      <c r="CU38" s="589"/>
      <c r="CV38" s="589"/>
      <c r="CW38" s="589"/>
      <c r="CX38" s="589"/>
      <c r="CY38" s="590"/>
      <c r="CZ38" s="591">
        <v>11.2</v>
      </c>
      <c r="DA38" s="609"/>
      <c r="DB38" s="609"/>
      <c r="DC38" s="610"/>
      <c r="DD38" s="594">
        <v>1320807</v>
      </c>
      <c r="DE38" s="589"/>
      <c r="DF38" s="589"/>
      <c r="DG38" s="589"/>
      <c r="DH38" s="589"/>
      <c r="DI38" s="589"/>
      <c r="DJ38" s="589"/>
      <c r="DK38" s="590"/>
      <c r="DL38" s="594">
        <v>1264069</v>
      </c>
      <c r="DM38" s="589"/>
      <c r="DN38" s="589"/>
      <c r="DO38" s="589"/>
      <c r="DP38" s="589"/>
      <c r="DQ38" s="589"/>
      <c r="DR38" s="589"/>
      <c r="DS38" s="589"/>
      <c r="DT38" s="589"/>
      <c r="DU38" s="589"/>
      <c r="DV38" s="590"/>
      <c r="DW38" s="611">
        <v>16.399999999999999</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225168</v>
      </c>
      <c r="CS39" s="607"/>
      <c r="CT39" s="607"/>
      <c r="CU39" s="607"/>
      <c r="CV39" s="607"/>
      <c r="CW39" s="607"/>
      <c r="CX39" s="607"/>
      <c r="CY39" s="608"/>
      <c r="CZ39" s="591">
        <v>1.7</v>
      </c>
      <c r="DA39" s="609"/>
      <c r="DB39" s="609"/>
      <c r="DC39" s="610"/>
      <c r="DD39" s="594">
        <v>223835</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257159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60000</v>
      </c>
      <c r="CS40" s="589"/>
      <c r="CT40" s="589"/>
      <c r="CU40" s="589"/>
      <c r="CV40" s="589"/>
      <c r="CW40" s="589"/>
      <c r="CX40" s="589"/>
      <c r="CY40" s="590"/>
      <c r="CZ40" s="591">
        <v>0.5</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783004</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287</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2753495</v>
      </c>
      <c r="CS42" s="589"/>
      <c r="CT42" s="589"/>
      <c r="CU42" s="589"/>
      <c r="CV42" s="589"/>
      <c r="CW42" s="589"/>
      <c r="CX42" s="589"/>
      <c r="CY42" s="590"/>
      <c r="CZ42" s="591">
        <v>20.8</v>
      </c>
      <c r="DA42" s="592"/>
      <c r="DB42" s="592"/>
      <c r="DC42" s="593"/>
      <c r="DD42" s="594">
        <v>446215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47151</v>
      </c>
      <c r="CS43" s="607"/>
      <c r="CT43" s="607"/>
      <c r="CU43" s="607"/>
      <c r="CV43" s="607"/>
      <c r="CW43" s="607"/>
      <c r="CX43" s="607"/>
      <c r="CY43" s="608"/>
      <c r="CZ43" s="591">
        <v>0.4</v>
      </c>
      <c r="DA43" s="609"/>
      <c r="DB43" s="609"/>
      <c r="DC43" s="610"/>
      <c r="DD43" s="594">
        <v>47151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2705643</v>
      </c>
      <c r="CS44" s="589"/>
      <c r="CT44" s="589"/>
      <c r="CU44" s="589"/>
      <c r="CV44" s="589"/>
      <c r="CW44" s="589"/>
      <c r="CX44" s="589"/>
      <c r="CY44" s="590"/>
      <c r="CZ44" s="591">
        <v>20.5</v>
      </c>
      <c r="DA44" s="592"/>
      <c r="DB44" s="592"/>
      <c r="DC44" s="593"/>
      <c r="DD44" s="594">
        <v>410444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1647204</v>
      </c>
      <c r="CS45" s="607"/>
      <c r="CT45" s="607"/>
      <c r="CU45" s="607"/>
      <c r="CV45" s="607"/>
      <c r="CW45" s="607"/>
      <c r="CX45" s="607"/>
      <c r="CY45" s="608"/>
      <c r="CZ45" s="591">
        <v>12.5</v>
      </c>
      <c r="DA45" s="609"/>
      <c r="DB45" s="609"/>
      <c r="DC45" s="610"/>
      <c r="DD45" s="594">
        <v>76374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1047239</v>
      </c>
      <c r="CS46" s="589"/>
      <c r="CT46" s="589"/>
      <c r="CU46" s="589"/>
      <c r="CV46" s="589"/>
      <c r="CW46" s="589"/>
      <c r="CX46" s="589"/>
      <c r="CY46" s="590"/>
      <c r="CZ46" s="591">
        <v>7.9</v>
      </c>
      <c r="DA46" s="592"/>
      <c r="DB46" s="592"/>
      <c r="DC46" s="593"/>
      <c r="DD46" s="594">
        <v>332870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47852</v>
      </c>
      <c r="CS47" s="607"/>
      <c r="CT47" s="607"/>
      <c r="CU47" s="607"/>
      <c r="CV47" s="607"/>
      <c r="CW47" s="607"/>
      <c r="CX47" s="607"/>
      <c r="CY47" s="608"/>
      <c r="CZ47" s="591">
        <v>0.4</v>
      </c>
      <c r="DA47" s="609"/>
      <c r="DB47" s="609"/>
      <c r="DC47" s="610"/>
      <c r="DD47" s="594">
        <v>35771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13225946</v>
      </c>
      <c r="CS49" s="573"/>
      <c r="CT49" s="573"/>
      <c r="CU49" s="573"/>
      <c r="CV49" s="573"/>
      <c r="CW49" s="573"/>
      <c r="CX49" s="573"/>
      <c r="CY49" s="574"/>
      <c r="CZ49" s="575">
        <v>100</v>
      </c>
      <c r="DA49" s="576"/>
      <c r="DB49" s="576"/>
      <c r="DC49" s="577"/>
      <c r="DD49" s="578">
        <v>8667065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13387</v>
      </c>
      <c r="R7" s="1101"/>
      <c r="S7" s="1101"/>
      <c r="T7" s="1101"/>
      <c r="U7" s="1101"/>
      <c r="V7" s="1101">
        <v>13226</v>
      </c>
      <c r="W7" s="1101"/>
      <c r="X7" s="1101"/>
      <c r="Y7" s="1101"/>
      <c r="Z7" s="1101"/>
      <c r="AA7" s="1101">
        <v>161</v>
      </c>
      <c r="AB7" s="1101"/>
      <c r="AC7" s="1101"/>
      <c r="AD7" s="1101"/>
      <c r="AE7" s="1102"/>
      <c r="AF7" s="1103">
        <v>101</v>
      </c>
      <c r="AG7" s="1104"/>
      <c r="AH7" s="1104"/>
      <c r="AI7" s="1104"/>
      <c r="AJ7" s="1105"/>
      <c r="AK7" s="1087" t="s">
        <v>538</v>
      </c>
      <c r="AL7" s="1088"/>
      <c r="AM7" s="1088"/>
      <c r="AN7" s="1088"/>
      <c r="AO7" s="1088"/>
      <c r="AP7" s="1088">
        <v>13685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101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4469</v>
      </c>
      <c r="R28" s="1050"/>
      <c r="S28" s="1050"/>
      <c r="T28" s="1050"/>
      <c r="U28" s="1050"/>
      <c r="V28" s="1050">
        <v>4299</v>
      </c>
      <c r="W28" s="1050"/>
      <c r="X28" s="1050"/>
      <c r="Y28" s="1050"/>
      <c r="Z28" s="1050"/>
      <c r="AA28" s="1050">
        <v>170</v>
      </c>
      <c r="AB28" s="1050"/>
      <c r="AC28" s="1050"/>
      <c r="AD28" s="1050"/>
      <c r="AE28" s="1051"/>
      <c r="AF28" s="1052">
        <v>170</v>
      </c>
      <c r="AG28" s="1050"/>
      <c r="AH28" s="1050"/>
      <c r="AI28" s="1050"/>
      <c r="AJ28" s="1053"/>
      <c r="AK28" s="1054">
        <v>257</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2527</v>
      </c>
      <c r="R29" s="1040"/>
      <c r="S29" s="1040"/>
      <c r="T29" s="1040"/>
      <c r="U29" s="1040"/>
      <c r="V29" s="1040">
        <v>2477</v>
      </c>
      <c r="W29" s="1040"/>
      <c r="X29" s="1040"/>
      <c r="Y29" s="1040"/>
      <c r="Z29" s="1040"/>
      <c r="AA29" s="1040">
        <v>50</v>
      </c>
      <c r="AB29" s="1040"/>
      <c r="AC29" s="1040"/>
      <c r="AD29" s="1040"/>
      <c r="AE29" s="1041"/>
      <c r="AF29" s="1015">
        <v>46</v>
      </c>
      <c r="AG29" s="1016"/>
      <c r="AH29" s="1016"/>
      <c r="AI29" s="1016"/>
      <c r="AJ29" s="1017"/>
      <c r="AK29" s="976">
        <v>400</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367</v>
      </c>
      <c r="R30" s="1040"/>
      <c r="S30" s="1040"/>
      <c r="T30" s="1040"/>
      <c r="U30" s="1040"/>
      <c r="V30" s="1040">
        <v>365</v>
      </c>
      <c r="W30" s="1040"/>
      <c r="X30" s="1040"/>
      <c r="Y30" s="1040"/>
      <c r="Z30" s="1040"/>
      <c r="AA30" s="1040">
        <v>2</v>
      </c>
      <c r="AB30" s="1040"/>
      <c r="AC30" s="1040"/>
      <c r="AD30" s="1040"/>
      <c r="AE30" s="1041"/>
      <c r="AF30" s="1015">
        <v>2</v>
      </c>
      <c r="AG30" s="1016"/>
      <c r="AH30" s="1016"/>
      <c r="AI30" s="1016"/>
      <c r="AJ30" s="1017"/>
      <c r="AK30" s="976">
        <v>82</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1216</v>
      </c>
      <c r="R31" s="1040"/>
      <c r="S31" s="1040"/>
      <c r="T31" s="1040"/>
      <c r="U31" s="1040"/>
      <c r="V31" s="1040">
        <v>1106</v>
      </c>
      <c r="W31" s="1040"/>
      <c r="X31" s="1040"/>
      <c r="Y31" s="1040"/>
      <c r="Z31" s="1040"/>
      <c r="AA31" s="1040">
        <v>110</v>
      </c>
      <c r="AB31" s="1040"/>
      <c r="AC31" s="1040"/>
      <c r="AD31" s="1040"/>
      <c r="AE31" s="1041"/>
      <c r="AF31" s="1015">
        <v>704</v>
      </c>
      <c r="AG31" s="1016"/>
      <c r="AH31" s="1016"/>
      <c r="AI31" s="1016"/>
      <c r="AJ31" s="1017"/>
      <c r="AK31" s="976">
        <v>1</v>
      </c>
      <c r="AL31" s="967"/>
      <c r="AM31" s="967"/>
      <c r="AN31" s="967"/>
      <c r="AO31" s="967"/>
      <c r="AP31" s="967">
        <v>2984</v>
      </c>
      <c r="AQ31" s="967"/>
      <c r="AR31" s="967"/>
      <c r="AS31" s="967"/>
      <c r="AT31" s="967"/>
      <c r="AU31" s="967" t="s">
        <v>540</v>
      </c>
      <c r="AV31" s="967"/>
      <c r="AW31" s="967"/>
      <c r="AX31" s="967"/>
      <c r="AY31" s="967"/>
      <c r="AZ31" s="1038" t="s">
        <v>539</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1495</v>
      </c>
      <c r="R32" s="1040"/>
      <c r="S32" s="1040"/>
      <c r="T32" s="1040"/>
      <c r="U32" s="1040"/>
      <c r="V32" s="1040">
        <v>1373</v>
      </c>
      <c r="W32" s="1040"/>
      <c r="X32" s="1040"/>
      <c r="Y32" s="1040"/>
      <c r="Z32" s="1040"/>
      <c r="AA32" s="1040">
        <v>122</v>
      </c>
      <c r="AB32" s="1040"/>
      <c r="AC32" s="1040"/>
      <c r="AD32" s="1040"/>
      <c r="AE32" s="1041"/>
      <c r="AF32" s="1015">
        <v>36</v>
      </c>
      <c r="AG32" s="1016"/>
      <c r="AH32" s="1016"/>
      <c r="AI32" s="1016"/>
      <c r="AJ32" s="1017"/>
      <c r="AK32" s="976">
        <v>393</v>
      </c>
      <c r="AL32" s="967"/>
      <c r="AM32" s="967"/>
      <c r="AN32" s="967"/>
      <c r="AO32" s="967"/>
      <c r="AP32" s="967">
        <v>7717</v>
      </c>
      <c r="AQ32" s="967"/>
      <c r="AR32" s="967"/>
      <c r="AS32" s="967"/>
      <c r="AT32" s="967"/>
      <c r="AU32" s="967">
        <v>4368</v>
      </c>
      <c r="AV32" s="967"/>
      <c r="AW32" s="967"/>
      <c r="AX32" s="967"/>
      <c r="AY32" s="967"/>
      <c r="AZ32" s="1038" t="s">
        <v>539</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959</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319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388</v>
      </c>
      <c r="R66" s="998"/>
      <c r="S66" s="998"/>
      <c r="T66" s="998"/>
      <c r="U66" s="999"/>
      <c r="V66" s="997" t="s">
        <v>389</v>
      </c>
      <c r="W66" s="998"/>
      <c r="X66" s="998"/>
      <c r="Y66" s="998"/>
      <c r="Z66" s="999"/>
      <c r="AA66" s="997" t="s">
        <v>390</v>
      </c>
      <c r="AB66" s="998"/>
      <c r="AC66" s="998"/>
      <c r="AD66" s="998"/>
      <c r="AE66" s="999"/>
      <c r="AF66" s="1003" t="s">
        <v>391</v>
      </c>
      <c r="AG66" s="1004"/>
      <c r="AH66" s="1004"/>
      <c r="AI66" s="1004"/>
      <c r="AJ66" s="1005"/>
      <c r="AK66" s="997" t="s">
        <v>392</v>
      </c>
      <c r="AL66" s="992"/>
      <c r="AM66" s="992"/>
      <c r="AN66" s="992"/>
      <c r="AO66" s="993"/>
      <c r="AP66" s="997" t="s">
        <v>393</v>
      </c>
      <c r="AQ66" s="998"/>
      <c r="AR66" s="998"/>
      <c r="AS66" s="998"/>
      <c r="AT66" s="999"/>
      <c r="AU66" s="997" t="s">
        <v>394</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17181</v>
      </c>
      <c r="R68" s="978"/>
      <c r="S68" s="978"/>
      <c r="T68" s="978"/>
      <c r="U68" s="978"/>
      <c r="V68" s="978">
        <v>16405</v>
      </c>
      <c r="W68" s="978"/>
      <c r="X68" s="978"/>
      <c r="Y68" s="978"/>
      <c r="Z68" s="978"/>
      <c r="AA68" s="978">
        <v>776</v>
      </c>
      <c r="AB68" s="978"/>
      <c r="AC68" s="978"/>
      <c r="AD68" s="978"/>
      <c r="AE68" s="978"/>
      <c r="AF68" s="978">
        <v>776</v>
      </c>
      <c r="AG68" s="978"/>
      <c r="AH68" s="978"/>
      <c r="AI68" s="978"/>
      <c r="AJ68" s="978"/>
      <c r="AK68" s="978">
        <v>1960</v>
      </c>
      <c r="AL68" s="978"/>
      <c r="AM68" s="978"/>
      <c r="AN68" s="978"/>
      <c r="AO68" s="978"/>
      <c r="AP68" s="978" t="s">
        <v>539</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952</v>
      </c>
      <c r="R69" s="967"/>
      <c r="S69" s="967"/>
      <c r="T69" s="967"/>
      <c r="U69" s="967"/>
      <c r="V69" s="967">
        <v>950</v>
      </c>
      <c r="W69" s="967"/>
      <c r="X69" s="967"/>
      <c r="Y69" s="967"/>
      <c r="Z69" s="967"/>
      <c r="AA69" s="967">
        <v>2</v>
      </c>
      <c r="AB69" s="967"/>
      <c r="AC69" s="967"/>
      <c r="AD69" s="967"/>
      <c r="AE69" s="967"/>
      <c r="AF69" s="967">
        <v>2</v>
      </c>
      <c r="AG69" s="967"/>
      <c r="AH69" s="967"/>
      <c r="AI69" s="967"/>
      <c r="AJ69" s="967"/>
      <c r="AK69" s="967" t="s">
        <v>539</v>
      </c>
      <c r="AL69" s="967"/>
      <c r="AM69" s="967"/>
      <c r="AN69" s="967"/>
      <c r="AO69" s="967"/>
      <c r="AP69" s="967" t="s">
        <v>539</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7040</v>
      </c>
      <c r="R70" s="967"/>
      <c r="S70" s="967"/>
      <c r="T70" s="967"/>
      <c r="U70" s="967"/>
      <c r="V70" s="967">
        <v>6854</v>
      </c>
      <c r="W70" s="967"/>
      <c r="X70" s="967"/>
      <c r="Y70" s="967"/>
      <c r="Z70" s="967"/>
      <c r="AA70" s="967">
        <v>185</v>
      </c>
      <c r="AB70" s="967"/>
      <c r="AC70" s="967"/>
      <c r="AD70" s="967"/>
      <c r="AE70" s="967"/>
      <c r="AF70" s="967">
        <v>124</v>
      </c>
      <c r="AG70" s="967"/>
      <c r="AH70" s="967"/>
      <c r="AI70" s="967"/>
      <c r="AJ70" s="967"/>
      <c r="AK70" s="967">
        <v>71</v>
      </c>
      <c r="AL70" s="967"/>
      <c r="AM70" s="967"/>
      <c r="AN70" s="967"/>
      <c r="AO70" s="967"/>
      <c r="AP70" s="967">
        <v>1224</v>
      </c>
      <c r="AQ70" s="967"/>
      <c r="AR70" s="967"/>
      <c r="AS70" s="967"/>
      <c r="AT70" s="967"/>
      <c r="AU70" s="967">
        <v>220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539</v>
      </c>
      <c r="AL71" s="967"/>
      <c r="AM71" s="967"/>
      <c r="AN71" s="967"/>
      <c r="AO71" s="967"/>
      <c r="AP71" s="967" t="s">
        <v>539</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7973</v>
      </c>
      <c r="R72" s="967"/>
      <c r="S72" s="967"/>
      <c r="T72" s="967"/>
      <c r="U72" s="967"/>
      <c r="V72" s="967">
        <v>8988</v>
      </c>
      <c r="W72" s="967"/>
      <c r="X72" s="967"/>
      <c r="Y72" s="967"/>
      <c r="Z72" s="967"/>
      <c r="AA72" s="967">
        <v>-1015</v>
      </c>
      <c r="AB72" s="967"/>
      <c r="AC72" s="967"/>
      <c r="AD72" s="967"/>
      <c r="AE72" s="967"/>
      <c r="AF72" s="967">
        <v>659</v>
      </c>
      <c r="AG72" s="967"/>
      <c r="AH72" s="967"/>
      <c r="AI72" s="967"/>
      <c r="AJ72" s="967"/>
      <c r="AK72" s="967">
        <v>1547</v>
      </c>
      <c r="AL72" s="967"/>
      <c r="AM72" s="967"/>
      <c r="AN72" s="967"/>
      <c r="AO72" s="967"/>
      <c r="AP72" s="967">
        <v>11134</v>
      </c>
      <c r="AQ72" s="967"/>
      <c r="AR72" s="967"/>
      <c r="AS72" s="967"/>
      <c r="AT72" s="967"/>
      <c r="AU72" s="967">
        <v>3003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198</v>
      </c>
      <c r="R73" s="967"/>
      <c r="S73" s="967"/>
      <c r="T73" s="967"/>
      <c r="U73" s="967"/>
      <c r="V73" s="967">
        <v>148</v>
      </c>
      <c r="W73" s="967"/>
      <c r="X73" s="967"/>
      <c r="Y73" s="967"/>
      <c r="Z73" s="967"/>
      <c r="AA73" s="967">
        <v>50</v>
      </c>
      <c r="AB73" s="967"/>
      <c r="AC73" s="967"/>
      <c r="AD73" s="967"/>
      <c r="AE73" s="967"/>
      <c r="AF73" s="967">
        <v>50</v>
      </c>
      <c r="AG73" s="967"/>
      <c r="AH73" s="967"/>
      <c r="AI73" s="967"/>
      <c r="AJ73" s="967"/>
      <c r="AK73" s="967">
        <v>8</v>
      </c>
      <c r="AL73" s="967"/>
      <c r="AM73" s="967"/>
      <c r="AN73" s="967"/>
      <c r="AO73" s="967"/>
      <c r="AP73" s="967" t="s">
        <v>539</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244301</v>
      </c>
      <c r="R74" s="967"/>
      <c r="S74" s="967"/>
      <c r="T74" s="967"/>
      <c r="U74" s="967"/>
      <c r="V74" s="967">
        <v>236368</v>
      </c>
      <c r="W74" s="967"/>
      <c r="X74" s="967"/>
      <c r="Y74" s="967"/>
      <c r="Z74" s="967"/>
      <c r="AA74" s="967">
        <v>7933</v>
      </c>
      <c r="AB74" s="967"/>
      <c r="AC74" s="967"/>
      <c r="AD74" s="967"/>
      <c r="AE74" s="967"/>
      <c r="AF74" s="967">
        <v>7933</v>
      </c>
      <c r="AG74" s="967"/>
      <c r="AH74" s="967"/>
      <c r="AI74" s="967"/>
      <c r="AJ74" s="967"/>
      <c r="AK74" s="967">
        <v>10112</v>
      </c>
      <c r="AL74" s="967"/>
      <c r="AM74" s="967"/>
      <c r="AN74" s="967"/>
      <c r="AO74" s="967"/>
      <c r="AP74" s="967" t="s">
        <v>539</v>
      </c>
      <c r="AQ74" s="967"/>
      <c r="AR74" s="967"/>
      <c r="AS74" s="967"/>
      <c r="AT74" s="967"/>
      <c r="AU74" s="967" t="s">
        <v>539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284</v>
      </c>
      <c r="AG109" s="888"/>
      <c r="AH109" s="888"/>
      <c r="AI109" s="888"/>
      <c r="AJ109" s="889"/>
      <c r="AK109" s="890" t="s">
        <v>283</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284</v>
      </c>
      <c r="BW109" s="888"/>
      <c r="BX109" s="888"/>
      <c r="BY109" s="888"/>
      <c r="BZ109" s="889"/>
      <c r="CA109" s="890" t="s">
        <v>283</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284</v>
      </c>
      <c r="DM109" s="888"/>
      <c r="DN109" s="888"/>
      <c r="DO109" s="888"/>
      <c r="DP109" s="889"/>
      <c r="DQ109" s="890" t="s">
        <v>283</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1520728</v>
      </c>
      <c r="AB110" s="873"/>
      <c r="AC110" s="873"/>
      <c r="AD110" s="873"/>
      <c r="AE110" s="874"/>
      <c r="AF110" s="875">
        <v>1291422</v>
      </c>
      <c r="AG110" s="873"/>
      <c r="AH110" s="873"/>
      <c r="AI110" s="873"/>
      <c r="AJ110" s="874"/>
      <c r="AK110" s="875">
        <v>1163948</v>
      </c>
      <c r="AL110" s="873"/>
      <c r="AM110" s="873"/>
      <c r="AN110" s="873"/>
      <c r="AO110" s="874"/>
      <c r="AP110" s="876">
        <v>18</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12893031</v>
      </c>
      <c r="BR110" s="800"/>
      <c r="BS110" s="800"/>
      <c r="BT110" s="800"/>
      <c r="BU110" s="800"/>
      <c r="BV110" s="800">
        <v>13024488</v>
      </c>
      <c r="BW110" s="800"/>
      <c r="BX110" s="800"/>
      <c r="BY110" s="800"/>
      <c r="BZ110" s="800"/>
      <c r="CA110" s="800">
        <v>13685393</v>
      </c>
      <c r="CB110" s="800"/>
      <c r="CC110" s="800"/>
      <c r="CD110" s="800"/>
      <c r="CE110" s="800"/>
      <c r="CF110" s="861">
        <v>211.6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319</v>
      </c>
      <c r="AB111" s="909"/>
      <c r="AC111" s="909"/>
      <c r="AD111" s="909"/>
      <c r="AE111" s="910"/>
      <c r="AF111" s="911" t="s">
        <v>319</v>
      </c>
      <c r="AG111" s="909"/>
      <c r="AH111" s="909"/>
      <c r="AI111" s="909"/>
      <c r="AJ111" s="910"/>
      <c r="AK111" s="911" t="s">
        <v>319</v>
      </c>
      <c r="AL111" s="909"/>
      <c r="AM111" s="909"/>
      <c r="AN111" s="909"/>
      <c r="AO111" s="910"/>
      <c r="AP111" s="912" t="s">
        <v>319</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91794</v>
      </c>
      <c r="BR111" s="771"/>
      <c r="BS111" s="771"/>
      <c r="BT111" s="771"/>
      <c r="BU111" s="771"/>
      <c r="BV111" s="771">
        <v>54479</v>
      </c>
      <c r="BW111" s="771"/>
      <c r="BX111" s="771"/>
      <c r="BY111" s="771"/>
      <c r="BZ111" s="771"/>
      <c r="CA111" s="771">
        <v>36947</v>
      </c>
      <c r="CB111" s="771"/>
      <c r="CC111" s="771"/>
      <c r="CD111" s="771"/>
      <c r="CE111" s="771"/>
      <c r="CF111" s="848">
        <v>0.6</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319</v>
      </c>
      <c r="DH111" s="771"/>
      <c r="DI111" s="771"/>
      <c r="DJ111" s="771"/>
      <c r="DK111" s="771"/>
      <c r="DL111" s="771" t="s">
        <v>319</v>
      </c>
      <c r="DM111" s="771"/>
      <c r="DN111" s="771"/>
      <c r="DO111" s="771"/>
      <c r="DP111" s="771"/>
      <c r="DQ111" s="771" t="s">
        <v>319</v>
      </c>
      <c r="DR111" s="771"/>
      <c r="DS111" s="771"/>
      <c r="DT111" s="771"/>
      <c r="DU111" s="771"/>
      <c r="DV111" s="823" t="s">
        <v>319</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5504110</v>
      </c>
      <c r="BR112" s="771"/>
      <c r="BS112" s="771"/>
      <c r="BT112" s="771"/>
      <c r="BU112" s="771"/>
      <c r="BV112" s="771">
        <v>5020801</v>
      </c>
      <c r="BW112" s="771"/>
      <c r="BX112" s="771"/>
      <c r="BY112" s="771"/>
      <c r="BZ112" s="771"/>
      <c r="CA112" s="771">
        <v>4367798</v>
      </c>
      <c r="CB112" s="771"/>
      <c r="CC112" s="771"/>
      <c r="CD112" s="771"/>
      <c r="CE112" s="771"/>
      <c r="CF112" s="848">
        <v>67.5</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460440</v>
      </c>
      <c r="AB113" s="909"/>
      <c r="AC113" s="909"/>
      <c r="AD113" s="909"/>
      <c r="AE113" s="910"/>
      <c r="AF113" s="911">
        <v>590033</v>
      </c>
      <c r="AG113" s="909"/>
      <c r="AH113" s="909"/>
      <c r="AI113" s="909"/>
      <c r="AJ113" s="910"/>
      <c r="AK113" s="911">
        <v>391116</v>
      </c>
      <c r="AL113" s="909"/>
      <c r="AM113" s="909"/>
      <c r="AN113" s="909"/>
      <c r="AO113" s="910"/>
      <c r="AP113" s="912">
        <v>6</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3271776</v>
      </c>
      <c r="BR113" s="771"/>
      <c r="BS113" s="771"/>
      <c r="BT113" s="771"/>
      <c r="BU113" s="771"/>
      <c r="BV113" s="771">
        <v>3323778</v>
      </c>
      <c r="BW113" s="771"/>
      <c r="BX113" s="771"/>
      <c r="BY113" s="771"/>
      <c r="BZ113" s="771"/>
      <c r="CA113" s="771">
        <v>3223144</v>
      </c>
      <c r="CB113" s="771"/>
      <c r="CC113" s="771"/>
      <c r="CD113" s="771"/>
      <c r="CE113" s="771"/>
      <c r="CF113" s="848">
        <v>49.8</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173823</v>
      </c>
      <c r="AB114" s="784"/>
      <c r="AC114" s="784"/>
      <c r="AD114" s="784"/>
      <c r="AE114" s="785"/>
      <c r="AF114" s="786">
        <v>183872</v>
      </c>
      <c r="AG114" s="784"/>
      <c r="AH114" s="784"/>
      <c r="AI114" s="784"/>
      <c r="AJ114" s="785"/>
      <c r="AK114" s="786">
        <v>194391</v>
      </c>
      <c r="AL114" s="784"/>
      <c r="AM114" s="784"/>
      <c r="AN114" s="784"/>
      <c r="AO114" s="785"/>
      <c r="AP114" s="754">
        <v>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2420914</v>
      </c>
      <c r="BR114" s="771"/>
      <c r="BS114" s="771"/>
      <c r="BT114" s="771"/>
      <c r="BU114" s="771"/>
      <c r="BV114" s="771">
        <v>2294692</v>
      </c>
      <c r="BW114" s="771"/>
      <c r="BX114" s="771"/>
      <c r="BY114" s="771"/>
      <c r="BZ114" s="771"/>
      <c r="CA114" s="771">
        <v>2162358</v>
      </c>
      <c r="CB114" s="771"/>
      <c r="CC114" s="771"/>
      <c r="CD114" s="771"/>
      <c r="CE114" s="771"/>
      <c r="CF114" s="848">
        <v>33.4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41105</v>
      </c>
      <c r="AB115" s="909"/>
      <c r="AC115" s="909"/>
      <c r="AD115" s="909"/>
      <c r="AE115" s="910"/>
      <c r="AF115" s="911">
        <v>37467</v>
      </c>
      <c r="AG115" s="909"/>
      <c r="AH115" s="909"/>
      <c r="AI115" s="909"/>
      <c r="AJ115" s="910"/>
      <c r="AK115" s="911">
        <v>21980</v>
      </c>
      <c r="AL115" s="909"/>
      <c r="AM115" s="909"/>
      <c r="AN115" s="909"/>
      <c r="AO115" s="910"/>
      <c r="AP115" s="912">
        <v>0.3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20003</v>
      </c>
      <c r="BR115" s="771"/>
      <c r="BS115" s="771"/>
      <c r="BT115" s="771"/>
      <c r="BU115" s="771"/>
      <c r="BV115" s="771">
        <v>21840</v>
      </c>
      <c r="BW115" s="771"/>
      <c r="BX115" s="771"/>
      <c r="BY115" s="771"/>
      <c r="BZ115" s="771"/>
      <c r="CA115" s="771">
        <v>21021</v>
      </c>
      <c r="CB115" s="771"/>
      <c r="CC115" s="771"/>
      <c r="CD115" s="771"/>
      <c r="CE115" s="771"/>
      <c r="CF115" s="848">
        <v>0.3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7658</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935</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2197031</v>
      </c>
      <c r="AB117" s="895"/>
      <c r="AC117" s="895"/>
      <c r="AD117" s="895"/>
      <c r="AE117" s="896"/>
      <c r="AF117" s="898">
        <v>2102794</v>
      </c>
      <c r="AG117" s="895"/>
      <c r="AH117" s="895"/>
      <c r="AI117" s="895"/>
      <c r="AJ117" s="896"/>
      <c r="AK117" s="898">
        <v>1771435</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284</v>
      </c>
      <c r="AG118" s="888"/>
      <c r="AH118" s="888"/>
      <c r="AI118" s="888"/>
      <c r="AJ118" s="889"/>
      <c r="AK118" s="890" t="s">
        <v>283</v>
      </c>
      <c r="AL118" s="888"/>
      <c r="AM118" s="888"/>
      <c r="AN118" s="888"/>
      <c r="AO118" s="889"/>
      <c r="AP118" s="891" t="s">
        <v>405</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434</v>
      </c>
      <c r="BP118" s="838"/>
      <c r="BQ118" s="857">
        <v>24201628</v>
      </c>
      <c r="BR118" s="858"/>
      <c r="BS118" s="858"/>
      <c r="BT118" s="858"/>
      <c r="BU118" s="858"/>
      <c r="BV118" s="858">
        <v>23740078</v>
      </c>
      <c r="BW118" s="858"/>
      <c r="BX118" s="858"/>
      <c r="BY118" s="858"/>
      <c r="BZ118" s="858"/>
      <c r="CA118" s="858">
        <v>23496661</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1686772</v>
      </c>
      <c r="BR119" s="800"/>
      <c r="BS119" s="800"/>
      <c r="BT119" s="800"/>
      <c r="BU119" s="800"/>
      <c r="BV119" s="800">
        <v>1971793</v>
      </c>
      <c r="BW119" s="800"/>
      <c r="BX119" s="800"/>
      <c r="BY119" s="800"/>
      <c r="BZ119" s="800"/>
      <c r="CA119" s="800">
        <v>2317002</v>
      </c>
      <c r="CB119" s="800"/>
      <c r="CC119" s="800"/>
      <c r="CD119" s="800"/>
      <c r="CE119" s="800"/>
      <c r="CF119" s="861">
        <v>35.799999999999997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84136</v>
      </c>
      <c r="DH119" s="717"/>
      <c r="DI119" s="717"/>
      <c r="DJ119" s="717"/>
      <c r="DK119" s="718"/>
      <c r="DL119" s="719">
        <v>54479</v>
      </c>
      <c r="DM119" s="717"/>
      <c r="DN119" s="717"/>
      <c r="DO119" s="717"/>
      <c r="DP119" s="718"/>
      <c r="DQ119" s="719">
        <v>36947</v>
      </c>
      <c r="DR119" s="717"/>
      <c r="DS119" s="717"/>
      <c r="DT119" s="717"/>
      <c r="DU119" s="718"/>
      <c r="DV119" s="807">
        <v>0.6</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3802998</v>
      </c>
      <c r="BR120" s="771"/>
      <c r="BS120" s="771"/>
      <c r="BT120" s="771"/>
      <c r="BU120" s="771"/>
      <c r="BV120" s="771">
        <v>3514184</v>
      </c>
      <c r="BW120" s="771"/>
      <c r="BX120" s="771"/>
      <c r="BY120" s="771"/>
      <c r="BZ120" s="771"/>
      <c r="CA120" s="771">
        <v>3330380</v>
      </c>
      <c r="CB120" s="771"/>
      <c r="CC120" s="771"/>
      <c r="CD120" s="771"/>
      <c r="CE120" s="771"/>
      <c r="CF120" s="848">
        <v>51.5</v>
      </c>
      <c r="CG120" s="849"/>
      <c r="CH120" s="849"/>
      <c r="CI120" s="849"/>
      <c r="CJ120" s="849"/>
      <c r="CK120" s="850" t="s">
        <v>440</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5504110</v>
      </c>
      <c r="DH120" s="800"/>
      <c r="DI120" s="800"/>
      <c r="DJ120" s="800"/>
      <c r="DK120" s="800"/>
      <c r="DL120" s="800">
        <v>5020801</v>
      </c>
      <c r="DM120" s="800"/>
      <c r="DN120" s="800"/>
      <c r="DO120" s="800"/>
      <c r="DP120" s="800"/>
      <c r="DQ120" s="800">
        <v>4367798</v>
      </c>
      <c r="DR120" s="800"/>
      <c r="DS120" s="800"/>
      <c r="DT120" s="800"/>
      <c r="DU120" s="800"/>
      <c r="DV120" s="801">
        <v>67.5</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14117936</v>
      </c>
      <c r="BR121" s="858"/>
      <c r="BS121" s="858"/>
      <c r="BT121" s="858"/>
      <c r="BU121" s="858"/>
      <c r="BV121" s="858">
        <v>13962815</v>
      </c>
      <c r="BW121" s="858"/>
      <c r="BX121" s="858"/>
      <c r="BY121" s="858"/>
      <c r="BZ121" s="858"/>
      <c r="CA121" s="858">
        <v>13832968</v>
      </c>
      <c r="CB121" s="858"/>
      <c r="CC121" s="858"/>
      <c r="CD121" s="858"/>
      <c r="CE121" s="858"/>
      <c r="CF121" s="859">
        <v>213.9</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443</v>
      </c>
      <c r="BP122" s="838"/>
      <c r="BQ122" s="839">
        <v>19607706</v>
      </c>
      <c r="BR122" s="840"/>
      <c r="BS122" s="840"/>
      <c r="BT122" s="840"/>
      <c r="BU122" s="840"/>
      <c r="BV122" s="840">
        <v>19448792</v>
      </c>
      <c r="BW122" s="840"/>
      <c r="BX122" s="840"/>
      <c r="BY122" s="840"/>
      <c r="BZ122" s="840"/>
      <c r="CA122" s="840">
        <v>19480350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70.7</v>
      </c>
      <c r="BR123" s="832"/>
      <c r="BS123" s="832"/>
      <c r="BT123" s="832"/>
      <c r="BU123" s="832"/>
      <c r="BV123" s="832">
        <v>64.5</v>
      </c>
      <c r="BW123" s="832"/>
      <c r="BX123" s="832"/>
      <c r="BY123" s="832"/>
      <c r="BZ123" s="832"/>
      <c r="CA123" s="832">
        <v>62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36120</v>
      </c>
      <c r="AB126" s="784"/>
      <c r="AC126" s="784"/>
      <c r="AD126" s="784"/>
      <c r="AE126" s="785"/>
      <c r="AF126" s="786">
        <v>33579</v>
      </c>
      <c r="AG126" s="784"/>
      <c r="AH126" s="784"/>
      <c r="AI126" s="784"/>
      <c r="AJ126" s="785"/>
      <c r="AK126" s="786">
        <v>19000</v>
      </c>
      <c r="AL126" s="784"/>
      <c r="AM126" s="784"/>
      <c r="AN126" s="784"/>
      <c r="AO126" s="785"/>
      <c r="AP126" s="754">
        <v>0.3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4985</v>
      </c>
      <c r="AB127" s="784"/>
      <c r="AC127" s="784"/>
      <c r="AD127" s="784"/>
      <c r="AE127" s="785"/>
      <c r="AF127" s="786">
        <v>3888</v>
      </c>
      <c r="AG127" s="784"/>
      <c r="AH127" s="784"/>
      <c r="AI127" s="784"/>
      <c r="AJ127" s="785"/>
      <c r="AK127" s="786">
        <v>2980</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13.83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20003</v>
      </c>
      <c r="DH127" s="820"/>
      <c r="DI127" s="820"/>
      <c r="DJ127" s="820"/>
      <c r="DK127" s="820"/>
      <c r="DL127" s="820">
        <v>21840</v>
      </c>
      <c r="DM127" s="820"/>
      <c r="DN127" s="820"/>
      <c r="DO127" s="820"/>
      <c r="DP127" s="820"/>
      <c r="DQ127" s="820">
        <v>21021</v>
      </c>
      <c r="DR127" s="820"/>
      <c r="DS127" s="820"/>
      <c r="DT127" s="820"/>
      <c r="DU127" s="820"/>
      <c r="DV127" s="821">
        <v>0.3</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310174</v>
      </c>
      <c r="AB128" s="724"/>
      <c r="AC128" s="724"/>
      <c r="AD128" s="724"/>
      <c r="AE128" s="725"/>
      <c r="AF128" s="726">
        <v>330284</v>
      </c>
      <c r="AG128" s="724"/>
      <c r="AH128" s="724"/>
      <c r="AI128" s="724"/>
      <c r="AJ128" s="725"/>
      <c r="AK128" s="726">
        <v>231101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18.829999999999998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7721251</v>
      </c>
      <c r="AB129" s="784"/>
      <c r="AC129" s="784"/>
      <c r="AD129" s="784"/>
      <c r="AE129" s="785"/>
      <c r="AF129" s="786">
        <v>7881529</v>
      </c>
      <c r="AG129" s="784"/>
      <c r="AH129" s="784"/>
      <c r="AI129" s="784"/>
      <c r="AJ129" s="785"/>
      <c r="AK129" s="786">
        <v>7717134</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1231485</v>
      </c>
      <c r="AB130" s="784"/>
      <c r="AC130" s="784"/>
      <c r="AD130" s="784"/>
      <c r="AE130" s="785"/>
      <c r="AF130" s="786">
        <v>1232734</v>
      </c>
      <c r="AG130" s="784"/>
      <c r="AH130" s="784"/>
      <c r="AI130" s="784"/>
      <c r="AJ130" s="785"/>
      <c r="AK130" s="786">
        <v>1248649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6489766</v>
      </c>
      <c r="AB131" s="717"/>
      <c r="AC131" s="717"/>
      <c r="AD131" s="717"/>
      <c r="AE131" s="718"/>
      <c r="AF131" s="719">
        <v>6648795</v>
      </c>
      <c r="AG131" s="717"/>
      <c r="AH131" s="717"/>
      <c r="AI131" s="717"/>
      <c r="AJ131" s="718"/>
      <c r="AK131" s="719">
        <v>6468485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10.09854593</v>
      </c>
      <c r="AB132" s="740"/>
      <c r="AC132" s="740"/>
      <c r="AD132" s="740"/>
      <c r="AE132" s="741"/>
      <c r="AF132" s="742">
        <v>8.1184034100000009</v>
      </c>
      <c r="AG132" s="740"/>
      <c r="AH132" s="740"/>
      <c r="AI132" s="740"/>
      <c r="AJ132" s="741"/>
      <c r="AK132" s="742">
        <v>4.5093248260000003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11.8</v>
      </c>
      <c r="AB133" s="749"/>
      <c r="AC133" s="749"/>
      <c r="AD133" s="749"/>
      <c r="AE133" s="750"/>
      <c r="AF133" s="748">
        <v>9.9</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2305771</v>
      </c>
      <c r="L9" s="264">
        <v>59984</v>
      </c>
      <c r="M9" s="265">
        <v>59313</v>
      </c>
      <c r="N9" s="266">
        <v>1.1000000000000001</v>
      </c>
    </row>
    <row r="10" spans="1:16">
      <c r="A10" s="248"/>
      <c r="B10" s="244"/>
      <c r="C10" s="244"/>
      <c r="D10" s="244"/>
      <c r="E10" s="244"/>
      <c r="F10" s="244"/>
      <c r="G10" s="1133" t="s">
        <v>476</v>
      </c>
      <c r="H10" s="1134"/>
      <c r="I10" s="1134"/>
      <c r="J10" s="1135"/>
      <c r="K10" s="267">
        <v>160023</v>
      </c>
      <c r="L10" s="268">
        <v>4163</v>
      </c>
      <c r="M10" s="269">
        <v>5376</v>
      </c>
      <c r="N10" s="270">
        <v>-22.6</v>
      </c>
    </row>
    <row r="11" spans="1:16" ht="13.5" customHeight="1">
      <c r="A11" s="248"/>
      <c r="B11" s="244"/>
      <c r="C11" s="244"/>
      <c r="D11" s="244"/>
      <c r="E11" s="244"/>
      <c r="F11" s="244"/>
      <c r="G11" s="1133" t="s">
        <v>477</v>
      </c>
      <c r="H11" s="1134"/>
      <c r="I11" s="1134"/>
      <c r="J11" s="1135"/>
      <c r="K11" s="267">
        <v>369632</v>
      </c>
      <c r="L11" s="268">
        <v>9616</v>
      </c>
      <c r="M11" s="269">
        <v>7786</v>
      </c>
      <c r="N11" s="270">
        <v>23.5</v>
      </c>
    </row>
    <row r="12" spans="1:16" ht="13.5" customHeight="1">
      <c r="A12" s="248"/>
      <c r="B12" s="244"/>
      <c r="C12" s="244"/>
      <c r="D12" s="244"/>
      <c r="E12" s="244"/>
      <c r="F12" s="244"/>
      <c r="G12" s="1133" t="s">
        <v>478</v>
      </c>
      <c r="H12" s="1134"/>
      <c r="I12" s="1134"/>
      <c r="J12" s="1135"/>
      <c r="K12" s="267" t="s">
        <v>479</v>
      </c>
      <c r="L12" s="268" t="s">
        <v>479</v>
      </c>
      <c r="M12" s="269">
        <v>131</v>
      </c>
      <c r="N12" s="270" t="s">
        <v>479</v>
      </c>
    </row>
    <row r="13" spans="1:16" ht="13.5" customHeight="1">
      <c r="A13" s="248"/>
      <c r="B13" s="244"/>
      <c r="C13" s="244"/>
      <c r="D13" s="244"/>
      <c r="E13" s="244"/>
      <c r="F13" s="244"/>
      <c r="G13" s="1133" t="s">
        <v>480</v>
      </c>
      <c r="H13" s="1134"/>
      <c r="I13" s="1134"/>
      <c r="J13" s="1135"/>
      <c r="K13" s="267" t="s">
        <v>479</v>
      </c>
      <c r="L13" s="268" t="s">
        <v>479</v>
      </c>
      <c r="M13" s="269">
        <v>5</v>
      </c>
      <c r="N13" s="270" t="s">
        <v>479</v>
      </c>
    </row>
    <row r="14" spans="1:16" ht="13.5" customHeight="1">
      <c r="A14" s="248"/>
      <c r="B14" s="244"/>
      <c r="C14" s="244"/>
      <c r="D14" s="244"/>
      <c r="E14" s="244"/>
      <c r="F14" s="244"/>
      <c r="G14" s="1133" t="s">
        <v>481</v>
      </c>
      <c r="H14" s="1134"/>
      <c r="I14" s="1134"/>
      <c r="J14" s="1135"/>
      <c r="K14" s="267">
        <v>88930</v>
      </c>
      <c r="L14" s="268">
        <v>2313</v>
      </c>
      <c r="M14" s="269">
        <v>2777</v>
      </c>
      <c r="N14" s="270">
        <v>-16.7</v>
      </c>
    </row>
    <row r="15" spans="1:16" ht="13.5" customHeight="1">
      <c r="A15" s="248"/>
      <c r="B15" s="244"/>
      <c r="C15" s="244"/>
      <c r="D15" s="244"/>
      <c r="E15" s="244"/>
      <c r="F15" s="244"/>
      <c r="G15" s="1133" t="s">
        <v>482</v>
      </c>
      <c r="H15" s="1134"/>
      <c r="I15" s="1134"/>
      <c r="J15" s="1135"/>
      <c r="K15" s="267">
        <v>47151</v>
      </c>
      <c r="L15" s="268">
        <v>1227</v>
      </c>
      <c r="M15" s="269">
        <v>1317</v>
      </c>
      <c r="N15" s="270">
        <v>-6.8</v>
      </c>
    </row>
    <row r="16" spans="1:16">
      <c r="A16" s="248"/>
      <c r="B16" s="244"/>
      <c r="C16" s="244"/>
      <c r="D16" s="244"/>
      <c r="E16" s="244"/>
      <c r="F16" s="244"/>
      <c r="G16" s="1136" t="s">
        <v>483</v>
      </c>
      <c r="H16" s="1137"/>
      <c r="I16" s="1137"/>
      <c r="J16" s="1138"/>
      <c r="K16" s="268">
        <v>-230703</v>
      </c>
      <c r="L16" s="268">
        <v>-6002</v>
      </c>
      <c r="M16" s="269">
        <v>-6006</v>
      </c>
      <c r="N16" s="270">
        <v>-0.1</v>
      </c>
    </row>
    <row r="17" spans="1:16">
      <c r="A17" s="248"/>
      <c r="B17" s="244"/>
      <c r="C17" s="244"/>
      <c r="D17" s="244"/>
      <c r="E17" s="244"/>
      <c r="F17" s="244"/>
      <c r="G17" s="1136" t="s">
        <v>168</v>
      </c>
      <c r="H17" s="1137"/>
      <c r="I17" s="1137"/>
      <c r="J17" s="1138"/>
      <c r="K17" s="268">
        <v>2740804</v>
      </c>
      <c r="L17" s="268">
        <v>71301</v>
      </c>
      <c r="M17" s="269">
        <v>70700</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7.05</v>
      </c>
      <c r="L21" s="281">
        <v>6.73</v>
      </c>
      <c r="M21" s="282">
        <v>0.32</v>
      </c>
      <c r="N21" s="249"/>
      <c r="O21" s="283"/>
      <c r="P21" s="279"/>
    </row>
    <row r="22" spans="1:16" s="284" customFormat="1">
      <c r="A22" s="279"/>
      <c r="B22" s="249"/>
      <c r="C22" s="249"/>
      <c r="D22" s="249"/>
      <c r="E22" s="249"/>
      <c r="F22" s="249"/>
      <c r="G22" s="1130" t="s">
        <v>489</v>
      </c>
      <c r="H22" s="1131"/>
      <c r="I22" s="1131"/>
      <c r="J22" s="1132"/>
      <c r="K22" s="285">
        <v>95.3</v>
      </c>
      <c r="L22" s="286">
        <v>96.8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1163948</v>
      </c>
      <c r="L32" s="294">
        <v>30280</v>
      </c>
      <c r="M32" s="295">
        <v>33640</v>
      </c>
      <c r="N32" s="296">
        <v>-10</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3</v>
      </c>
      <c r="N34" s="296" t="s">
        <v>479</v>
      </c>
    </row>
    <row r="35" spans="1:16" ht="27" customHeight="1">
      <c r="A35" s="248"/>
      <c r="B35" s="244"/>
      <c r="C35" s="244"/>
      <c r="D35" s="244"/>
      <c r="E35" s="244"/>
      <c r="F35" s="244"/>
      <c r="G35" s="1121" t="s">
        <v>495</v>
      </c>
      <c r="H35" s="1122"/>
      <c r="I35" s="1122"/>
      <c r="J35" s="1123"/>
      <c r="K35" s="294">
        <v>391116</v>
      </c>
      <c r="L35" s="294">
        <v>10175</v>
      </c>
      <c r="M35" s="295">
        <v>10374</v>
      </c>
      <c r="N35" s="296">
        <v>-1.9</v>
      </c>
    </row>
    <row r="36" spans="1:16" ht="27" customHeight="1">
      <c r="A36" s="248"/>
      <c r="B36" s="244"/>
      <c r="C36" s="244"/>
      <c r="D36" s="244"/>
      <c r="E36" s="244"/>
      <c r="F36" s="244"/>
      <c r="G36" s="1121" t="s">
        <v>496</v>
      </c>
      <c r="H36" s="1122"/>
      <c r="I36" s="1122"/>
      <c r="J36" s="1123"/>
      <c r="K36" s="294">
        <v>194391</v>
      </c>
      <c r="L36" s="294">
        <v>5057</v>
      </c>
      <c r="M36" s="295">
        <v>2665</v>
      </c>
      <c r="N36" s="296">
        <v>89.8</v>
      </c>
    </row>
    <row r="37" spans="1:16" ht="13.5" customHeight="1">
      <c r="A37" s="248"/>
      <c r="B37" s="244"/>
      <c r="C37" s="244"/>
      <c r="D37" s="244"/>
      <c r="E37" s="244"/>
      <c r="F37" s="244"/>
      <c r="G37" s="1121" t="s">
        <v>497</v>
      </c>
      <c r="H37" s="1122"/>
      <c r="I37" s="1122"/>
      <c r="J37" s="1123"/>
      <c r="K37" s="294">
        <v>21980</v>
      </c>
      <c r="L37" s="294">
        <v>572</v>
      </c>
      <c r="M37" s="295">
        <v>1343</v>
      </c>
      <c r="N37" s="296">
        <v>-57.4</v>
      </c>
    </row>
    <row r="38" spans="1:16" ht="27" customHeight="1">
      <c r="A38" s="248"/>
      <c r="B38" s="244"/>
      <c r="C38" s="244"/>
      <c r="D38" s="244"/>
      <c r="E38" s="244"/>
      <c r="F38" s="244"/>
      <c r="G38" s="1124" t="s">
        <v>498</v>
      </c>
      <c r="H38" s="1125"/>
      <c r="I38" s="1125"/>
      <c r="J38" s="1126"/>
      <c r="K38" s="297" t="s">
        <v>479</v>
      </c>
      <c r="L38" s="297" t="s">
        <v>479</v>
      </c>
      <c r="M38" s="298">
        <v>2</v>
      </c>
      <c r="N38" s="299" t="s">
        <v>479</v>
      </c>
      <c r="O38" s="293"/>
    </row>
    <row r="39" spans="1:16">
      <c r="A39" s="248"/>
      <c r="B39" s="244"/>
      <c r="C39" s="244"/>
      <c r="D39" s="244"/>
      <c r="E39" s="244"/>
      <c r="F39" s="244"/>
      <c r="G39" s="1124" t="s">
        <v>499</v>
      </c>
      <c r="H39" s="1125"/>
      <c r="I39" s="1125"/>
      <c r="J39" s="1126"/>
      <c r="K39" s="300">
        <v>-231101</v>
      </c>
      <c r="L39" s="300">
        <v>-6012</v>
      </c>
      <c r="M39" s="301">
        <v>-3110</v>
      </c>
      <c r="N39" s="302">
        <v>93.3</v>
      </c>
      <c r="O39" s="293"/>
    </row>
    <row r="40" spans="1:16" ht="27" customHeight="1">
      <c r="A40" s="248"/>
      <c r="B40" s="244"/>
      <c r="C40" s="244"/>
      <c r="D40" s="244"/>
      <c r="E40" s="244"/>
      <c r="F40" s="244"/>
      <c r="G40" s="1121" t="s">
        <v>500</v>
      </c>
      <c r="H40" s="1122"/>
      <c r="I40" s="1122"/>
      <c r="J40" s="1123"/>
      <c r="K40" s="300">
        <v>-1248649</v>
      </c>
      <c r="L40" s="300">
        <v>-32483</v>
      </c>
      <c r="M40" s="301">
        <v>-31707</v>
      </c>
      <c r="N40" s="302">
        <v>2.4</v>
      </c>
      <c r="O40" s="293"/>
    </row>
    <row r="41" spans="1:16">
      <c r="A41" s="248"/>
      <c r="B41" s="244"/>
      <c r="C41" s="244"/>
      <c r="D41" s="244"/>
      <c r="E41" s="244"/>
      <c r="F41" s="244"/>
      <c r="G41" s="1127" t="s">
        <v>278</v>
      </c>
      <c r="H41" s="1128"/>
      <c r="I41" s="1128"/>
      <c r="J41" s="1129"/>
      <c r="K41" s="294">
        <v>291685</v>
      </c>
      <c r="L41" s="300">
        <v>7588</v>
      </c>
      <c r="M41" s="301">
        <v>13210</v>
      </c>
      <c r="N41" s="302">
        <v>-42.6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1393671</v>
      </c>
      <c r="J51" s="320">
        <v>36423</v>
      </c>
      <c r="K51" s="321">
        <v>117.7</v>
      </c>
      <c r="L51" s="322">
        <v>49426</v>
      </c>
      <c r="M51" s="323">
        <v>4.5999999999999996</v>
      </c>
      <c r="N51" s="324">
        <v>113.1</v>
      </c>
    </row>
    <row r="52" spans="1:14">
      <c r="A52" s="248"/>
      <c r="B52" s="244"/>
      <c r="C52" s="244"/>
      <c r="D52" s="244"/>
      <c r="E52" s="244"/>
      <c r="F52" s="244"/>
      <c r="G52" s="325"/>
      <c r="H52" s="326" t="s">
        <v>511</v>
      </c>
      <c r="I52" s="327">
        <v>292788</v>
      </c>
      <c r="J52" s="328">
        <v>7652</v>
      </c>
      <c r="K52" s="329">
        <v>-42.7</v>
      </c>
      <c r="L52" s="330">
        <v>26568</v>
      </c>
      <c r="M52" s="331">
        <v>-4.5999999999999996</v>
      </c>
      <c r="N52" s="332">
        <v>-38.1</v>
      </c>
    </row>
    <row r="53" spans="1:14">
      <c r="A53" s="248"/>
      <c r="B53" s="244"/>
      <c r="C53" s="244"/>
      <c r="D53" s="244"/>
      <c r="E53" s="244"/>
      <c r="F53" s="244"/>
      <c r="G53" s="310" t="s">
        <v>512</v>
      </c>
      <c r="H53" s="311"/>
      <c r="I53" s="319">
        <v>1279099</v>
      </c>
      <c r="J53" s="320">
        <v>33339</v>
      </c>
      <c r="K53" s="321">
        <v>-8.5</v>
      </c>
      <c r="L53" s="322">
        <v>42839</v>
      </c>
      <c r="M53" s="323">
        <v>-13.3</v>
      </c>
      <c r="N53" s="324">
        <v>4.8</v>
      </c>
    </row>
    <row r="54" spans="1:14">
      <c r="A54" s="248"/>
      <c r="B54" s="244"/>
      <c r="C54" s="244"/>
      <c r="D54" s="244"/>
      <c r="E54" s="244"/>
      <c r="F54" s="244"/>
      <c r="G54" s="325"/>
      <c r="H54" s="326" t="s">
        <v>511</v>
      </c>
      <c r="I54" s="327">
        <v>633184</v>
      </c>
      <c r="J54" s="328">
        <v>16504</v>
      </c>
      <c r="K54" s="329">
        <v>115.7</v>
      </c>
      <c r="L54" s="330">
        <v>22027</v>
      </c>
      <c r="M54" s="331">
        <v>-17.100000000000001</v>
      </c>
      <c r="N54" s="332">
        <v>132.80000000000001</v>
      </c>
    </row>
    <row r="55" spans="1:14">
      <c r="A55" s="248"/>
      <c r="B55" s="244"/>
      <c r="C55" s="244"/>
      <c r="D55" s="244"/>
      <c r="E55" s="244"/>
      <c r="F55" s="244"/>
      <c r="G55" s="310" t="s">
        <v>513</v>
      </c>
      <c r="H55" s="311"/>
      <c r="I55" s="319">
        <v>3160756</v>
      </c>
      <c r="J55" s="320">
        <v>81957</v>
      </c>
      <c r="K55" s="321">
        <v>145.80000000000001</v>
      </c>
      <c r="L55" s="322">
        <v>46819</v>
      </c>
      <c r="M55" s="323">
        <v>9.3000000000000007</v>
      </c>
      <c r="N55" s="324">
        <v>136.5</v>
      </c>
    </row>
    <row r="56" spans="1:14">
      <c r="A56" s="248"/>
      <c r="B56" s="244"/>
      <c r="C56" s="244"/>
      <c r="D56" s="244"/>
      <c r="E56" s="244"/>
      <c r="F56" s="244"/>
      <c r="G56" s="325"/>
      <c r="H56" s="326" t="s">
        <v>511</v>
      </c>
      <c r="I56" s="327">
        <v>1378661</v>
      </c>
      <c r="J56" s="328">
        <v>35748</v>
      </c>
      <c r="K56" s="329">
        <v>116.6</v>
      </c>
      <c r="L56" s="330">
        <v>24121</v>
      </c>
      <c r="M56" s="331">
        <v>9.5</v>
      </c>
      <c r="N56" s="332">
        <v>107.1</v>
      </c>
    </row>
    <row r="57" spans="1:14">
      <c r="A57" s="248"/>
      <c r="B57" s="244"/>
      <c r="C57" s="244"/>
      <c r="D57" s="244"/>
      <c r="E57" s="244"/>
      <c r="F57" s="244"/>
      <c r="G57" s="310" t="s">
        <v>514</v>
      </c>
      <c r="H57" s="311"/>
      <c r="I57" s="319">
        <v>1817501</v>
      </c>
      <c r="J57" s="320">
        <v>47081</v>
      </c>
      <c r="K57" s="321">
        <v>-42.6</v>
      </c>
      <c r="L57" s="322">
        <v>53270</v>
      </c>
      <c r="M57" s="323">
        <v>13.8</v>
      </c>
      <c r="N57" s="324">
        <v>-56.4</v>
      </c>
    </row>
    <row r="58" spans="1:14">
      <c r="A58" s="248"/>
      <c r="B58" s="244"/>
      <c r="C58" s="244"/>
      <c r="D58" s="244"/>
      <c r="E58" s="244"/>
      <c r="F58" s="244"/>
      <c r="G58" s="325"/>
      <c r="H58" s="326" t="s">
        <v>511</v>
      </c>
      <c r="I58" s="327">
        <v>745751</v>
      </c>
      <c r="J58" s="328">
        <v>19318</v>
      </c>
      <c r="K58" s="329">
        <v>-46</v>
      </c>
      <c r="L58" s="330">
        <v>24316</v>
      </c>
      <c r="M58" s="331">
        <v>0.8</v>
      </c>
      <c r="N58" s="332">
        <v>-46.8</v>
      </c>
    </row>
    <row r="59" spans="1:14">
      <c r="A59" s="248"/>
      <c r="B59" s="244"/>
      <c r="C59" s="244"/>
      <c r="D59" s="244"/>
      <c r="E59" s="244"/>
      <c r="F59" s="244"/>
      <c r="G59" s="310" t="s">
        <v>515</v>
      </c>
      <c r="H59" s="311"/>
      <c r="I59" s="319">
        <v>2705643</v>
      </c>
      <c r="J59" s="320">
        <v>70386</v>
      </c>
      <c r="K59" s="321">
        <v>49.5</v>
      </c>
      <c r="L59" s="322">
        <v>53292</v>
      </c>
      <c r="M59" s="323">
        <v>0</v>
      </c>
      <c r="N59" s="324">
        <v>49.5</v>
      </c>
    </row>
    <row r="60" spans="1:14">
      <c r="A60" s="248"/>
      <c r="B60" s="244"/>
      <c r="C60" s="244"/>
      <c r="D60" s="244"/>
      <c r="E60" s="244"/>
      <c r="F60" s="244"/>
      <c r="G60" s="325"/>
      <c r="H60" s="326" t="s">
        <v>511</v>
      </c>
      <c r="I60" s="333">
        <v>1047239</v>
      </c>
      <c r="J60" s="328">
        <v>27243</v>
      </c>
      <c r="K60" s="329">
        <v>41</v>
      </c>
      <c r="L60" s="330">
        <v>28900</v>
      </c>
      <c r="M60" s="331">
        <v>18.899999999999999</v>
      </c>
      <c r="N60" s="332">
        <v>22.1</v>
      </c>
    </row>
    <row r="61" spans="1:14">
      <c r="A61" s="248"/>
      <c r="B61" s="244"/>
      <c r="C61" s="244"/>
      <c r="D61" s="244"/>
      <c r="E61" s="244"/>
      <c r="F61" s="244"/>
      <c r="G61" s="310" t="s">
        <v>516</v>
      </c>
      <c r="H61" s="334"/>
      <c r="I61" s="335">
        <v>2071334</v>
      </c>
      <c r="J61" s="336">
        <v>53837</v>
      </c>
      <c r="K61" s="337">
        <v>52.4</v>
      </c>
      <c r="L61" s="338">
        <v>49129</v>
      </c>
      <c r="M61" s="339">
        <v>2.9</v>
      </c>
      <c r="N61" s="324">
        <v>49.5</v>
      </c>
    </row>
    <row r="62" spans="1:14">
      <c r="A62" s="248"/>
      <c r="B62" s="244"/>
      <c r="C62" s="244"/>
      <c r="D62" s="244"/>
      <c r="E62" s="244"/>
      <c r="F62" s="244"/>
      <c r="G62" s="325"/>
      <c r="H62" s="326" t="s">
        <v>511</v>
      </c>
      <c r="I62" s="327">
        <v>819525</v>
      </c>
      <c r="J62" s="328">
        <v>21293</v>
      </c>
      <c r="K62" s="329">
        <v>36.9</v>
      </c>
      <c r="L62" s="330">
        <v>25186</v>
      </c>
      <c r="M62" s="331">
        <v>1.5</v>
      </c>
      <c r="N62" s="332">
        <v>35.4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9.85</v>
      </c>
      <c r="G47" s="12">
        <v>13.86</v>
      </c>
      <c r="H47" s="12">
        <v>14.84</v>
      </c>
      <c r="I47" s="12">
        <v>16.579999999999998</v>
      </c>
      <c r="J47" s="13">
        <v>18.28</v>
      </c>
    </row>
    <row r="48" spans="2:10" ht="57.75" customHeight="1">
      <c r="B48" s="14"/>
      <c r="C48" s="1141" t="s">
        <v>4</v>
      </c>
      <c r="D48" s="1141"/>
      <c r="E48" s="1142"/>
      <c r="F48" s="15">
        <v>1.55</v>
      </c>
      <c r="G48" s="16">
        <v>0.69</v>
      </c>
      <c r="H48" s="16">
        <v>3.08</v>
      </c>
      <c r="I48" s="16">
        <v>1.39</v>
      </c>
      <c r="J48" s="17">
        <v>1.31</v>
      </c>
    </row>
    <row r="49" spans="2:10" ht="57.75" customHeight="1" thickBot="1">
      <c r="B49" s="18"/>
      <c r="C49" s="1143" t="s">
        <v>5</v>
      </c>
      <c r="D49" s="1143"/>
      <c r="E49" s="1144"/>
      <c r="F49" s="19">
        <v>1.1100000000000001</v>
      </c>
      <c r="G49" s="20">
        <v>3.02</v>
      </c>
      <c r="H49" s="20">
        <v>3.34</v>
      </c>
      <c r="I49" s="20">
        <v>0.56000000000000005</v>
      </c>
      <c r="J49" s="21">
        <v>1.25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6.04</v>
      </c>
      <c r="G34" s="33">
        <v>5.85</v>
      </c>
      <c r="H34" s="33">
        <v>7</v>
      </c>
      <c r="I34" s="33">
        <v>9.68</v>
      </c>
      <c r="J34" s="34">
        <v>9.1199999999999992</v>
      </c>
      <c r="K34" s="22"/>
      <c r="L34" s="22"/>
      <c r="M34" s="22"/>
      <c r="N34" s="22"/>
      <c r="O34" s="22"/>
      <c r="P34" s="22"/>
    </row>
    <row r="35" spans="1:16" ht="39" customHeight="1">
      <c r="A35" s="22"/>
      <c r="B35" s="35"/>
      <c r="C35" s="1145" t="s">
        <v>524</v>
      </c>
      <c r="D35" s="1146"/>
      <c r="E35" s="1147"/>
      <c r="F35" s="36">
        <v>2.2000000000000002</v>
      </c>
      <c r="G35" s="37">
        <v>4.4800000000000004</v>
      </c>
      <c r="H35" s="37">
        <v>5.4</v>
      </c>
      <c r="I35" s="37">
        <v>3.79</v>
      </c>
      <c r="J35" s="38">
        <v>2.2000000000000002</v>
      </c>
      <c r="K35" s="22"/>
      <c r="L35" s="22"/>
      <c r="M35" s="22"/>
      <c r="N35" s="22"/>
      <c r="O35" s="22"/>
      <c r="P35" s="22"/>
    </row>
    <row r="36" spans="1:16" ht="39" customHeight="1">
      <c r="A36" s="22"/>
      <c r="B36" s="35"/>
      <c r="C36" s="1145" t="s">
        <v>525</v>
      </c>
      <c r="D36" s="1146"/>
      <c r="E36" s="1147"/>
      <c r="F36" s="36">
        <v>1.55</v>
      </c>
      <c r="G36" s="37">
        <v>0.69</v>
      </c>
      <c r="H36" s="37">
        <v>3.08</v>
      </c>
      <c r="I36" s="37">
        <v>1.38</v>
      </c>
      <c r="J36" s="38">
        <v>1.31</v>
      </c>
      <c r="K36" s="22"/>
      <c r="L36" s="22"/>
      <c r="M36" s="22"/>
      <c r="N36" s="22"/>
      <c r="O36" s="22"/>
      <c r="P36" s="22"/>
    </row>
    <row r="37" spans="1:16" ht="39" customHeight="1">
      <c r="A37" s="22"/>
      <c r="B37" s="35"/>
      <c r="C37" s="1145" t="s">
        <v>526</v>
      </c>
      <c r="D37" s="1146"/>
      <c r="E37" s="1147"/>
      <c r="F37" s="36">
        <v>0.22</v>
      </c>
      <c r="G37" s="37">
        <v>0.56999999999999995</v>
      </c>
      <c r="H37" s="37">
        <v>0.55000000000000004</v>
      </c>
      <c r="I37" s="37">
        <v>0.59</v>
      </c>
      <c r="J37" s="38">
        <v>0.6</v>
      </c>
      <c r="K37" s="22"/>
      <c r="L37" s="22"/>
      <c r="M37" s="22"/>
      <c r="N37" s="22"/>
      <c r="O37" s="22"/>
      <c r="P37" s="22"/>
    </row>
    <row r="38" spans="1:16" ht="39" customHeight="1">
      <c r="A38" s="22"/>
      <c r="B38" s="35"/>
      <c r="C38" s="1145" t="s">
        <v>527</v>
      </c>
      <c r="D38" s="1146"/>
      <c r="E38" s="1147"/>
      <c r="F38" s="36">
        <v>0.3</v>
      </c>
      <c r="G38" s="37">
        <v>0.19</v>
      </c>
      <c r="H38" s="37">
        <v>0.28000000000000003</v>
      </c>
      <c r="I38" s="37">
        <v>0.46</v>
      </c>
      <c r="J38" s="38">
        <v>0.47</v>
      </c>
      <c r="K38" s="22"/>
      <c r="L38" s="22"/>
      <c r="M38" s="22"/>
      <c r="N38" s="22"/>
      <c r="O38" s="22"/>
      <c r="P38" s="22"/>
    </row>
    <row r="39" spans="1:16" ht="39" customHeight="1">
      <c r="A39" s="22"/>
      <c r="B39" s="35"/>
      <c r="C39" s="1145" t="s">
        <v>528</v>
      </c>
      <c r="D39" s="1146"/>
      <c r="E39" s="1147"/>
      <c r="F39" s="36">
        <v>0.06</v>
      </c>
      <c r="G39" s="37">
        <v>0.01</v>
      </c>
      <c r="H39" s="37">
        <v>0.02</v>
      </c>
      <c r="I39" s="37">
        <v>0.03</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530</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1681</v>
      </c>
      <c r="L45" s="60">
        <v>1570</v>
      </c>
      <c r="M45" s="60">
        <v>1521</v>
      </c>
      <c r="N45" s="60">
        <v>1291</v>
      </c>
      <c r="O45" s="61">
        <v>1164</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543</v>
      </c>
      <c r="L48" s="64">
        <v>461</v>
      </c>
      <c r="M48" s="64">
        <v>460</v>
      </c>
      <c r="N48" s="64">
        <v>590</v>
      </c>
      <c r="O48" s="65">
        <v>391</v>
      </c>
      <c r="P48" s="48"/>
      <c r="Q48" s="48"/>
      <c r="R48" s="48"/>
      <c r="S48" s="48"/>
      <c r="T48" s="48"/>
      <c r="U48" s="48"/>
    </row>
    <row r="49" spans="1:21" ht="30.75" customHeight="1">
      <c r="A49" s="48"/>
      <c r="B49" s="1163"/>
      <c r="C49" s="1164"/>
      <c r="D49" s="62"/>
      <c r="E49" s="1155" t="s">
        <v>16</v>
      </c>
      <c r="F49" s="1155"/>
      <c r="G49" s="1155"/>
      <c r="H49" s="1155"/>
      <c r="I49" s="1155"/>
      <c r="J49" s="1156"/>
      <c r="K49" s="63">
        <v>337</v>
      </c>
      <c r="L49" s="64">
        <v>234</v>
      </c>
      <c r="M49" s="64">
        <v>174</v>
      </c>
      <c r="N49" s="64">
        <v>184</v>
      </c>
      <c r="O49" s="65">
        <v>194</v>
      </c>
      <c r="P49" s="48"/>
      <c r="Q49" s="48"/>
      <c r="R49" s="48"/>
      <c r="S49" s="48"/>
      <c r="T49" s="48"/>
      <c r="U49" s="48"/>
    </row>
    <row r="50" spans="1:21" ht="30.75" customHeight="1">
      <c r="A50" s="48"/>
      <c r="B50" s="1163"/>
      <c r="C50" s="1164"/>
      <c r="D50" s="62"/>
      <c r="E50" s="1155" t="s">
        <v>17</v>
      </c>
      <c r="F50" s="1155"/>
      <c r="G50" s="1155"/>
      <c r="H50" s="1155"/>
      <c r="I50" s="1155"/>
      <c r="J50" s="1156"/>
      <c r="K50" s="63">
        <v>49</v>
      </c>
      <c r="L50" s="64">
        <v>40</v>
      </c>
      <c r="M50" s="64">
        <v>41</v>
      </c>
      <c r="N50" s="64">
        <v>37</v>
      </c>
      <c r="O50" s="65">
        <v>22</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v>0</v>
      </c>
      <c r="M51" s="64">
        <v>1</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1715</v>
      </c>
      <c r="L52" s="64">
        <v>1603</v>
      </c>
      <c r="M52" s="64">
        <v>1542</v>
      </c>
      <c r="N52" s="64">
        <v>1562</v>
      </c>
      <c r="O52" s="65">
        <v>1479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895</v>
      </c>
      <c r="L53" s="69">
        <v>702</v>
      </c>
      <c r="M53" s="69">
        <v>655</v>
      </c>
      <c r="N53" s="69">
        <v>540</v>
      </c>
      <c r="O53" s="70">
        <v>292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2016-04-15T05:57:30Z</cp:lastPrinted>
  <dcterms:created xsi:type="dcterms:W3CDTF">2016-02-15T00:38:08Z</dcterms:created>
  <dcterms:modified xsi:type="dcterms:W3CDTF">2016-04-15T06:12:33Z</dcterms:modified>
  <cp:category/>
</cp:coreProperties>
</file>