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50" windowWidth="14940" windowHeight="778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AF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alcChain>
</file>

<file path=xl/sharedStrings.xml><?xml version="1.0" encoding="utf-8"?>
<sst xmlns="http://schemas.openxmlformats.org/spreadsheetml/2006/main" count="1001" uniqueCount="543">
  <si>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</si>
  <si>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</si>
  <si>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</si>
  <si>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</si>
  <si>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</si>
  <si>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</si>
  <si>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</si>
  <si>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</si>
  <si>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</si>
  <si>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</si>
  <si>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</si>
  <si>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</si>
  <si>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</si>
  <si>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</si>
  <si>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</si>
  <si>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</si>
  <si>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</si>
  <si>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</si>
  <si>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</si>
  <si>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</si>
  <si>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</si>
  <si>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</si>
  <si>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</si>
  <si>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</si>
  <si>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</si>
  <si>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</si>
  <si>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</si>
  <si>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</si>
  <si>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</si>
  <si>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</si>
  <si>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</si>
  <si>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</si>
  <si>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</si>
  <si>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</si>
  <si>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</si>
  <si>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</si>
  <si>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</si>
  <si>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</si>
  <si>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</si>
  <si>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</si>
  <si>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</si>
  <si>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</si>
  <si>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</si>
  <si>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</si>
  <si>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</si>
  <si>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</si>
  <si>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</si>
  <si>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</si>
  <si>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</si>
  <si>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</si>
  <si>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</si>
  <si>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</si>
  <si>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</si>
  <si>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</si>
  <si>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</si>
  <si>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</si>
  <si>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</si>
  <si>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</si>
  <si>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</si>
  <si>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</si>
  <si>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</si>
  <si>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</si>
  <si>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</si>
  <si>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</si>
  <si>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</si>
  <si>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</si>
  <si>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</si>
  <si>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</si>
  <si>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</si>
  <si>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</si>
  <si>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</si>
  <si>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</si>
  <si>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</si>
  <si>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</si>
  <si>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</si>
  <si>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</si>
  <si>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</si>
  <si>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</si>
  <si>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</si>
  <si>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</si>
  <si>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</si>
  <si>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</si>
  <si>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</si>
  <si>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</si>
  <si>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</si>
  <si>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</si>
  <si>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</si>
  <si>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</si>
  <si>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</si>
  <si>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</si>
  <si>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</si>
  <si>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</si>
  <si>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</si>
  <si>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</si>
  <si>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</si>
  <si>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</si>
  <si>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</si>
  <si>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</si>
  <si>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</si>
  <si>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</si>
  <si>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</si>
  <si>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</si>
  <si>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</si>
  <si>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</si>
  <si>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</si>
  <si>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</si>
  <si>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</si>
  <si>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</si>
  <si>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</si>
  <si>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</si>
  <si>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</si>
  <si>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</si>
  <si>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</si>
  <si>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</si>
  <si>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</si>
  <si>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</si>
  <si>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</si>
  <si>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</si>
  <si>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</si>
  <si>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</si>
  <si>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</si>
  <si>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</si>
  <si>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</si>
  <si>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</si>
  <si>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</si>
  <si>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</si>
  <si>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</si>
  <si>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</si>
  <si>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</si>
  <si>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</si>
  <si>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</si>
  <si>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</si>
  <si>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</si>
  <si>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</si>
  <si>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</si>
  <si>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</si>
  <si>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</si>
  <si>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</si>
  <si>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</si>
  <si>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</si>
  <si>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</si>
  <si>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</si>
  <si>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</si>
  <si>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</si>
  <si>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</si>
  <si>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</si>
  <si>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</si>
  <si>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</si>
  <si>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</si>
  <si>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</si>
  <si>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</si>
  <si>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</si>
  <si>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</si>
  <si>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</si>
  <si>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</si>
  <si>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</si>
  <si>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</si>
  <si>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</si>
  <si>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</si>
  <si>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</si>
  <si>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</si>
  <si>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</si>
  <si>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</si>
  <si>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</si>
  <si>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</si>
  <si>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</si>
  <si>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</si>
  <si>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</si>
  <si>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</si>
  <si>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</si>
  <si>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</si>
  <si>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</si>
  <si>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</si>
  <si>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</si>
  <si>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</si>
  <si>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</si>
  <si>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</si>
  <si>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</si>
  <si>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</si>
  <si>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</si>
  <si>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</si>
  <si>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</si>
  <si>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</si>
  <si>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</si>
  <si>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</si>
  <si>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</si>
  <si>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</si>
  <si>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</si>
  <si>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</si>
  <si>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</si>
  <si>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</si>
  <si>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</si>
  <si>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</si>
  <si>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宮城県角田市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</si>
  <si>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</si>
  <si>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</si>
  <si>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</si>
  <si>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</si>
  <si>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</si>
  <si>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</si>
  <si>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</si>
  <si>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</si>
  <si>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</si>
  <si>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</si>
  <si>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</si>
  <si>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</si>
  <si>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</si>
  <si>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</si>
  <si>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</si>
  <si>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</si>
  <si>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</si>
  <si>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</si>
  <si>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</si>
  <si>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</si>
  <si>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</si>
  <si>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</si>
  <si>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</si>
  <si>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</si>
  <si>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</si>
  <si>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</si>
  <si>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</si>
  <si>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</si>
  <si>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</si>
  <si>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</si>
  <si>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</si>
  <si>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</si>
  <si>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</si>
  <si>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</si>
  <si>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</si>
  <si>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</si>
  <si>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</si>
  <si>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</si>
  <si>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</si>
  <si>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</si>
  <si>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</si>
  <si>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</si>
  <si>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</si>
  <si>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</si>
  <si>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</si>
  <si>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</si>
  <si>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</si>
  <si>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</si>
  <si>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</si>
  <si>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</si>
  <si>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</si>
  <si>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</si>
  <si>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</si>
  <si>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</si>
  <si>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</si>
  <si>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</si>
  <si>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</si>
  <si>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</si>
  <si>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</si>
  <si>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</si>
  <si>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</si>
  <si>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</si>
  <si>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</si>
  <si>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</si>
  <si>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</si>
  <si>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</si>
  <si>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</si>
  <si>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</si>
  <si>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</si>
  <si>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</si>
  <si>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</si>
  <si>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</si>
  <si>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</si>
  <si>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</si>
  <si>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</si>
  <si>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</si>
  <si>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</si>
  <si>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</si>
  <si>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</si>
  <si>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</si>
  <si>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</si>
  <si>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</si>
  <si>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</si>
  <si>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</si>
  <si>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</si>
  <si>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</si>
  <si>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</si>
  <si>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</si>
  <si>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</si>
  <si>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</si>
  <si>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</si>
  <si>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</si>
  <si>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</si>
  <si>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</si>
  <si>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</si>
  <si>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</si>
  <si>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</si>
  <si>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</si>
  <si>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</si>
  <si>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</si>
  <si>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</si>
  <si>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</si>
  <si>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</si>
  <si>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</si>
  <si>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</si>
  <si>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</si>
  <si>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</si>
  <si>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</si>
  <si>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</si>
  <si>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</si>
  <si>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</si>
  <si>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</si>
  <si>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</si>
  <si>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</si>
  <si>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</si>
  <si>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</si>
  <si>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</si>
  <si>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</si>
  <si>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</si>
  <si>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</si>
  <si>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</si>
  <si>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</si>
  <si>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</si>
  <si>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</si>
  <si>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</si>
  <si>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</si>
  <si>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</si>
  <si>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</si>
  <si>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</si>
  <si>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</si>
  <si>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</si>
  <si>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</si>
  <si>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</si>
  <si>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</si>
  <si>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</si>
  <si>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</si>
  <si>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</si>
  <si>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</si>
  <si>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</si>
  <si>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</si>
  <si>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</si>
  <si>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</si>
  <si>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</si>
  <si>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</si>
  <si>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</si>
  <si>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</si>
  <si>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</si>
  <si>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</si>
  <si>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</si>
  <si>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</si>
  <si>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宮城県角田市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</si>
  <si>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</si>
  <si>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</si>
  <si>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</si>
  <si>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</si>
  <si>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</si>
  <si>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</si>
  <si>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</si>
  <si>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</si>
  <si>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</si>
  <si>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</si>
  <si>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</si>
  <si>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</si>
  <si>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</si>
  <si>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</si>
  <si>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</si>
  <si>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</si>
  <si>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</si>
  <si>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</si>
  <si>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</si>
  <si>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</si>
  <si>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</si>
  <si>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</si>
  <si>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</si>
  <si>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</si>
  <si>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</si>
  <si>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</si>
  <si>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</si>
  <si>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</si>
  <si>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</si>
  <si>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</si>
  <si>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</si>
  <si>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</si>
  <si>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</si>
  <si>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</si>
  <si>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</si>
  <si>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</si>
  <si>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</si>
  <si>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</si>
  <si>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</si>
  <si>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</si>
  <si>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</si>
  <si>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</si>
  <si>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</si>
  <si>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</si>
  <si>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</si>
  <si>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</si>
  <si>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</si>
  <si>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</si>
  <si>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</si>
  <si>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</si>
  <si>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</si>
  <si>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</si>
  <si>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</si>
  <si>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</si>
  <si>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</si>
  <si>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</si>
  <si>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</si>
  <si>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</si>
  <si>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</si>
  <si>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</si>
  <si>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</si>
  <si>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</si>
  <si>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</si>
  <si>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</si>
  <si>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</si>
  <si>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</si>
  <si>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</si>
  <si>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</si>
  <si>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</si>
  <si>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</si>
  <si>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</si>
  <si>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</si>
  <si>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</si>
  <si>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</si>
  <si>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</si>
  <si>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</si>
  <si>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</si>
  <si>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</si>
  <si>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</si>
  <si>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</si>
  <si>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</si>
  <si>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</si>
  <si>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</si>
  <si>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</si>
  <si>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</si>
  <si>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</si>
  <si>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</si>
  <si>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</si>
  <si>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</si>
  <si>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</si>
  <si>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</si>
  <si>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</si>
  <si>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</si>
  <si>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</si>
  <si>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</si>
  <si>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</si>
  <si>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</si>
  <si>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</si>
  <si>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</si>
  <si>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</si>
  <si>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</si>
  <si>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</si>
  <si>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</si>
  <si>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</si>
  <si>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</si>
  <si>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</si>
  <si>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</si>
  <si>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</si>
  <si>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</si>
  <si>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</si>
  <si>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</si>
  <si>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</si>
  <si>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</si>
  <si>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</si>
  <si>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</si>
  <si>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</si>
  <si>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</si>
  <si>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</si>
  <si>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</si>
  <si>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</si>
  <si>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</si>
  <si>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</si>
  <si>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</si>
  <si>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</si>
  <si>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</si>
  <si>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</si>
  <si>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</si>
  <si>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</si>
  <si>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</si>
  <si>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</si>
  <si>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</si>
  <si>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</si>
  <si>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</si>
  <si>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</si>
  <si>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</si>
  <si>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</si>
  <si>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</si>
  <si>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</si>
  <si>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</si>
  <si>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</si>
  <si>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</si>
  <si>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</si>
  <si>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</si>
  <si>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</si>
  <si>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</si>
  <si>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</si>
  <si>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</si>
  <si>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</si>
  <si>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</si>
  <si>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</si>
  <si>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</si>
  <si>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</si>
  <si>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</si>
  <si>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</si>
  <si>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</si>
  <si>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</si>
  <si>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</si>
  <si>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</si>
  <si>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</si>
  <si>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</si>
  <si>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</si>
  <si>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</si>
  <si>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</si>
  <si>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</si>
  <si>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</si>
  <si>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</si>
  <si>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</si>
  <si>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</si>
  <si>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</si>
  <si>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</si>
  <si>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</si>
  <si>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</si>
  <si>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</si>
  <si>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</si>
  <si>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2.96</t>
  </si>
  <si>
    <t>▲ 8.94</t>
  </si>
  <si>
    <t>水道事業会計</t>
  </si>
  <si>
    <t>一般会計</t>
  </si>
  <si>
    <t>国民健康保険事業特別会計</t>
  </si>
  <si>
    <t>介護保険特別会計</t>
  </si>
  <si>
    <t>公共下水道事業特別会計</t>
  </si>
  <si>
    <t>後期高齢者医療特別会計</t>
  </si>
  <si>
    <t>農業集落排水事業特別会計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</si>
  <si>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</si>
  <si>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</si>
  <si>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</si>
  <si>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みやぎ県南中核病院企業団</t>
    <rPh sb="3" eb="5">
      <t>ケンナン</t>
    </rPh>
    <rPh sb="5" eb="7">
      <t>チュウカク</t>
    </rPh>
    <rPh sb="7" eb="9">
      <t>ビョウイン</t>
    </rPh>
    <rPh sb="9" eb="11">
      <t>キギョウ</t>
    </rPh>
    <rPh sb="11" eb="12">
      <t>ダン</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</si>
  <si>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</si>
  <si>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</si>
  <si>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</si>
  <si>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</si>
  <si>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</si>
  <si>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</si>
  <si>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角田市地域振興公社</t>
    <rPh sb="0" eb="3">
      <t>カクダシ</t>
    </rPh>
    <rPh sb="3" eb="5">
      <t>チイキ</t>
    </rPh>
    <rPh sb="5" eb="7">
      <t>シンコウ</t>
    </rPh>
    <rPh sb="7" eb="9">
      <t>コウシャ</t>
    </rPh>
    <phoneticPr fontId="2"/>
  </si>
  <si>
    <t>角田市農業振興公社</t>
    <rPh sb="0" eb="3">
      <t>カクダシ</t>
    </rPh>
    <rPh sb="3" eb="5">
      <t>ノウギョウ</t>
    </rPh>
    <rPh sb="5" eb="7">
      <t>シンコウ</t>
    </rPh>
    <rPh sb="7" eb="9">
      <t>コウシャ</t>
    </rPh>
    <phoneticPr fontId="2"/>
  </si>
  <si>
    <t>角田市土地開発公社</t>
    <rPh sb="0" eb="3">
      <t>カクダシ</t>
    </rPh>
    <rPh sb="3" eb="5">
      <t>トチ</t>
    </rPh>
    <rPh sb="5" eb="7">
      <t>カイハツ</t>
    </rPh>
    <rPh sb="7" eb="9">
      <t>コウシャ</t>
    </rPh>
    <phoneticPr fontId="2"/>
  </si>
  <si>
    <t>阿武隈急行株式会社</t>
    <rPh sb="0" eb="3">
      <t>アブクマ</t>
    </rPh>
    <rPh sb="3" eb="5">
      <t>キュウコウ</t>
    </rPh>
    <rPh sb="5" eb="9">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</si>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</sst>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59476</c:v>
                </c:pt>
                <c:pt idx="1">
                  <c:v>46705</c:v>
                </c:pt>
                <c:pt idx="2">
                  <c:v>34383</c:v>
                </c:pt>
                <c:pt idx="3">
                  <c:v>61770</c:v>
                </c:pt>
                <c:pt idx="4">
                  <c:v>119332</c:v>
                </c:pt>
              </c:numCache>
            </c:numRef>
          </c:val>
          <c:smooth val="0"/>
        </c:ser>
        <c:dLbls>
          <c:showLegendKey val="0"/>
          <c:showVal val="0"/>
          <c:showCatName val="0"/>
          <c:showSerName val="0"/>
          <c:showPercent val="0"/>
          <c:showBubbleSize val="0"/>
        </c:dLbls>
        <c:marker val="1"/>
        <c:smooth val="0"/>
        <c:axId val="107609088"/>
        <c:axId val="109515904"/>
      </c:lineChart>
      <c:catAx>
        <c:axId val="107609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15904"/>
        <c:crosses val="autoZero"/>
        <c:auto val="1"/>
        <c:lblAlgn val="ctr"/>
        <c:lblOffset val="100"/>
        <c:tickLblSkip val="1"/>
        <c:tickMarkSkip val="1"/>
        <c:noMultiLvlLbl val="0"/>
      </c:catAx>
      <c:valAx>
        <c:axId val="109515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0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5.69</c:v>
                </c:pt>
                <c:pt idx="1">
                  <c:v>5.09</c:v>
                </c:pt>
                <c:pt idx="2">
                  <c:v>5.71</c:v>
                </c:pt>
                <c:pt idx="3">
                  <c:v>7.21</c:v>
                </c:pt>
                <c:pt idx="4">
                  <c:v>5.08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20.98</c:v>
                </c:pt>
                <c:pt idx="1">
                  <c:v>21.9</c:v>
                </c:pt>
                <c:pt idx="2">
                  <c:v>24.53</c:v>
                </c:pt>
                <c:pt idx="3">
                  <c:v>27.16</c:v>
                </c:pt>
                <c:pt idx="4">
                  <c:v>24.49</c:v>
                </c:pt>
              </c:numCache>
            </c:numRef>
          </c:val>
        </c:ser>
        <c:dLbls>
          <c:showLegendKey val="0"/>
          <c:showVal val="0"/>
          <c:showCatName val="0"/>
          <c:showSerName val="0"/>
          <c:showPercent val="0"/>
          <c:showBubbleSize val="0"/>
        </c:dLbls>
        <c:gapWidth val="250"/>
        <c:overlap val="100"/>
        <c:axId val="110060672"/>
        <c:axId val="11006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3.03</c:v>
                </c:pt>
                <c:pt idx="1">
                  <c:v>-2.96</c:v>
                </c:pt>
                <c:pt idx="2">
                  <c:v>0.61</c:v>
                </c:pt>
                <c:pt idx="3">
                  <c:v>1.58</c:v>
                </c:pt>
                <c:pt idx="4">
                  <c:v>-8.94</c:v>
                </c:pt>
              </c:numCache>
            </c:numRef>
          </c:val>
          <c:smooth val="0"/>
        </c:ser>
        <c:dLbls>
          <c:showLegendKey val="0"/>
          <c:showVal val="0"/>
          <c:showCatName val="0"/>
          <c:showSerName val="0"/>
          <c:showPercent val="0"/>
          <c:showBubbleSize val="0"/>
        </c:dLbls>
        <c:marker val="1"/>
        <c:smooth val="0"/>
        <c:axId val="110060672"/>
        <c:axId val="110062592"/>
      </c:lineChart>
      <c:catAx>
        <c:axId val="1100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62592"/>
        <c:crosses val="autoZero"/>
        <c:auto val="1"/>
        <c:lblAlgn val="ctr"/>
        <c:lblOffset val="100"/>
        <c:tickLblSkip val="1"/>
        <c:tickMarkSkip val="1"/>
        <c:noMultiLvlLbl val="0"/>
      </c:catAx>
      <c:valAx>
        <c:axId val="11006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0.56999999999999995</c:v>
                </c:pt>
                <c:pt idx="4">
                  <c:v>#N/A</c:v>
                </c:pt>
                <c:pt idx="5">
                  <c:v>0.02</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9.8800000000000008</c:v>
                </c:pt>
                <c:pt idx="4">
                  <c:v>#N/A</c:v>
                </c:pt>
                <c:pt idx="5">
                  <c:v>12.32</c:v>
                </c:pt>
                <c:pt idx="6">
                  <c:v>#N/A</c:v>
                </c:pt>
                <c:pt idx="7">
                  <c:v>0.04</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0.28000000000000003</c:v>
                </c:pt>
                <c:pt idx="4">
                  <c:v>#N/A</c:v>
                </c:pt>
                <c:pt idx="5">
                  <c:v>0.52</c:v>
                </c:pt>
                <c:pt idx="6">
                  <c:v>#N/A</c:v>
                </c:pt>
                <c:pt idx="7">
                  <c:v>0.3</c:v>
                </c:pt>
                <c:pt idx="8">
                  <c:v>#N/A</c:v>
                </c:pt>
                <c:pt idx="9">
                  <c:v>0.95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1.33</c:v>
                </c:pt>
                <c:pt idx="2">
                  <c:v>#N/A</c:v>
                </c:pt>
                <c:pt idx="3">
                  <c:v>2.65</c:v>
                </c:pt>
                <c:pt idx="4">
                  <c:v>#N/A</c:v>
                </c:pt>
                <c:pt idx="5">
                  <c:v>2.0499999999999998</c:v>
                </c:pt>
                <c:pt idx="6">
                  <c:v>#N/A</c:v>
                </c:pt>
                <c:pt idx="7">
                  <c:v>1.77</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5.68</c:v>
                </c:pt>
                <c:pt idx="2">
                  <c:v>#N/A</c:v>
                </c:pt>
                <c:pt idx="3">
                  <c:v>5.09</c:v>
                </c:pt>
                <c:pt idx="4">
                  <c:v>#N/A</c:v>
                </c:pt>
                <c:pt idx="5">
                  <c:v>5.7</c:v>
                </c:pt>
                <c:pt idx="6">
                  <c:v>#N/A</c:v>
                </c:pt>
                <c:pt idx="7">
                  <c:v>7.2</c:v>
                </c:pt>
                <c:pt idx="8">
                  <c:v>#N/A</c:v>
                </c:pt>
                <c:pt idx="9">
                  <c:v>5.07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23.85</c:v>
                </c:pt>
                <c:pt idx="2">
                  <c:v>#N/A</c:v>
                </c:pt>
                <c:pt idx="3">
                  <c:v>21.52</c:v>
                </c:pt>
                <c:pt idx="4">
                  <c:v>#N/A</c:v>
                </c:pt>
                <c:pt idx="5">
                  <c:v>19.41</c:v>
                </c:pt>
                <c:pt idx="6">
                  <c:v>#N/A</c:v>
                </c:pt>
                <c:pt idx="7">
                  <c:v>18.2</c:v>
                </c:pt>
                <c:pt idx="8">
                  <c:v>#N/A</c:v>
                </c:pt>
                <c:pt idx="9">
                  <c:v>15.29</c:v>
                </c:pt>
              </c:numCache>
            </c:numRef>
          </c:val>
        </c:ser>
        <c:dLbls>
          <c:showLegendKey val="0"/>
          <c:showVal val="0"/>
          <c:showCatName val="0"/>
          <c:showSerName val="0"/>
          <c:showPercent val="0"/>
          <c:showBubbleSize val="0"/>
        </c:dLbls>
        <c:gapWidth val="150"/>
        <c:overlap val="100"/>
        <c:axId val="110230912"/>
        <c:axId val="110240896"/>
      </c:barChart>
      <c:catAx>
        <c:axId val="1102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40896"/>
        <c:crosses val="autoZero"/>
        <c:auto val="1"/>
        <c:lblAlgn val="ctr"/>
        <c:lblOffset val="100"/>
        <c:tickLblSkip val="1"/>
        <c:tickMarkSkip val="1"/>
        <c:noMultiLvlLbl val="0"/>
      </c:catAx>
      <c:valAx>
        <c:axId val="11024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3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1255</c:v>
                </c:pt>
                <c:pt idx="5">
                  <c:v>1200</c:v>
                </c:pt>
                <c:pt idx="8">
                  <c:v>1217</c:v>
                </c:pt>
                <c:pt idx="11">
                  <c:v>1229</c:v>
                </c:pt>
                <c:pt idx="14">
                  <c:v>1307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107</c:v>
                </c:pt>
                <c:pt idx="3">
                  <c:v>107</c:v>
                </c:pt>
                <c:pt idx="6">
                  <c:v>106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140</c:v>
                </c:pt>
                <c:pt idx="3">
                  <c:v>149</c:v>
                </c:pt>
                <c:pt idx="6">
                  <c:v>157</c:v>
                </c:pt>
                <c:pt idx="9">
                  <c:v>126</c:v>
                </c:pt>
                <c:pt idx="12">
                  <c:v>138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449</c:v>
                </c:pt>
                <c:pt idx="3">
                  <c:v>477</c:v>
                </c:pt>
                <c:pt idx="6">
                  <c:v>539</c:v>
                </c:pt>
                <c:pt idx="9">
                  <c:v>549</c:v>
                </c:pt>
                <c:pt idx="12">
                  <c:v>523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1261</c:v>
                </c:pt>
                <c:pt idx="3">
                  <c:v>1266</c:v>
                </c:pt>
                <c:pt idx="6">
                  <c:v>1275</c:v>
                </c:pt>
                <c:pt idx="9">
                  <c:v>1204</c:v>
                </c:pt>
                <c:pt idx="12">
                  <c:v>1144</c:v>
                </c:pt>
              </c:numCache>
            </c:numRef>
          </c:val>
        </c:ser>
        <c:dLbls>
          <c:showLegendKey val="0"/>
          <c:showVal val="0"/>
          <c:showCatName val="0"/>
          <c:showSerName val="0"/>
          <c:showPercent val="0"/>
          <c:showBubbleSize val="0"/>
        </c:dLbls>
        <c:gapWidth val="100"/>
        <c:overlap val="100"/>
        <c:axId val="109078784"/>
        <c:axId val="109089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702</c:v>
                </c:pt>
                <c:pt idx="2">
                  <c:v>#N/A</c:v>
                </c:pt>
                <c:pt idx="3">
                  <c:v>#N/A</c:v>
                </c:pt>
                <c:pt idx="4">
                  <c:v>799</c:v>
                </c:pt>
                <c:pt idx="5">
                  <c:v>#N/A</c:v>
                </c:pt>
                <c:pt idx="6">
                  <c:v>#N/A</c:v>
                </c:pt>
                <c:pt idx="7">
                  <c:v>860</c:v>
                </c:pt>
                <c:pt idx="8">
                  <c:v>#N/A</c:v>
                </c:pt>
                <c:pt idx="9">
                  <c:v>#N/A</c:v>
                </c:pt>
                <c:pt idx="10">
                  <c:v>650</c:v>
                </c:pt>
                <c:pt idx="11">
                  <c:v>#N/A</c:v>
                </c:pt>
                <c:pt idx="12">
                  <c:v>#N/A</c:v>
                </c:pt>
                <c:pt idx="13">
                  <c:v>498</c:v>
                </c:pt>
                <c:pt idx="14">
                  <c:v>#N/A</c:v>
                </c:pt>
              </c:numCache>
            </c:numRef>
          </c:val>
          <c:smooth val="0"/>
        </c:ser>
        <c:dLbls>
          <c:showLegendKey val="0"/>
          <c:showVal val="0"/>
          <c:showCatName val="0"/>
          <c:showSerName val="0"/>
          <c:showPercent val="0"/>
          <c:showBubbleSize val="0"/>
        </c:dLbls>
        <c:marker val="1"/>
        <c:smooth val="0"/>
        <c:axId val="109078784"/>
        <c:axId val="109089152"/>
      </c:lineChart>
      <c:catAx>
        <c:axId val="1090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89152"/>
        <c:crosses val="autoZero"/>
        <c:auto val="1"/>
        <c:lblAlgn val="ctr"/>
        <c:lblOffset val="100"/>
        <c:tickLblSkip val="1"/>
        <c:tickMarkSkip val="1"/>
        <c:noMultiLvlLbl val="0"/>
      </c:catAx>
      <c:valAx>
        <c:axId val="10908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14108</c:v>
                </c:pt>
                <c:pt idx="5">
                  <c:v>14029</c:v>
                </c:pt>
                <c:pt idx="8">
                  <c:v>14121</c:v>
                </c:pt>
                <c:pt idx="11">
                  <c:v>14245</c:v>
                </c:pt>
                <c:pt idx="14">
                  <c:v>15446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3039</c:v>
                </c:pt>
                <c:pt idx="5">
                  <c:v>2508</c:v>
                </c:pt>
                <c:pt idx="8">
                  <c:v>2181</c:v>
                </c:pt>
                <c:pt idx="11">
                  <c:v>1985</c:v>
                </c:pt>
                <c:pt idx="14">
                  <c:v>2362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2666</c:v>
                </c:pt>
                <c:pt idx="5">
                  <c:v>2861</c:v>
                </c:pt>
                <c:pt idx="8">
                  <c:v>3365</c:v>
                </c:pt>
                <c:pt idx="11">
                  <c:v>3742</c:v>
                </c:pt>
                <c:pt idx="14">
                  <c:v>3673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2505</c:v>
                </c:pt>
                <c:pt idx="3">
                  <c:v>2450</c:v>
                </c:pt>
                <c:pt idx="6">
                  <c:v>2436</c:v>
                </c:pt>
                <c:pt idx="9">
                  <c:v>2418</c:v>
                </c:pt>
                <c:pt idx="12">
                  <c:v>2177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1688</c:v>
                </c:pt>
                <c:pt idx="3">
                  <c:v>1756</c:v>
                </c:pt>
                <c:pt idx="6">
                  <c:v>1897</c:v>
                </c:pt>
                <c:pt idx="9">
                  <c:v>1951</c:v>
                </c:pt>
                <c:pt idx="12">
                  <c:v>1900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9641</c:v>
                </c:pt>
                <c:pt idx="3">
                  <c:v>9127</c:v>
                </c:pt>
                <c:pt idx="6">
                  <c:v>9340</c:v>
                </c:pt>
                <c:pt idx="9">
                  <c:v>9661</c:v>
                </c:pt>
                <c:pt idx="12">
                  <c:v>9786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211</c:v>
                </c:pt>
                <c:pt idx="3">
                  <c:v>105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10508</c:v>
                </c:pt>
                <c:pt idx="3">
                  <c:v>10575</c:v>
                </c:pt>
                <c:pt idx="6">
                  <c:v>10534</c:v>
                </c:pt>
                <c:pt idx="9">
                  <c:v>10830</c:v>
                </c:pt>
                <c:pt idx="12">
                  <c:v>12539</c:v>
                </c:pt>
              </c:numCache>
            </c:numRef>
          </c:val>
        </c:ser>
        <c:dLbls>
          <c:showLegendKey val="0"/>
          <c:showVal val="0"/>
          <c:showCatName val="0"/>
          <c:showSerName val="0"/>
          <c:showPercent val="0"/>
          <c:showBubbleSize val="0"/>
        </c:dLbls>
        <c:gapWidth val="100"/>
        <c:overlap val="100"/>
        <c:axId val="109225856"/>
        <c:axId val="10923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4741</c:v>
                </c:pt>
                <c:pt idx="2">
                  <c:v>#N/A</c:v>
                </c:pt>
                <c:pt idx="3">
                  <c:v>#N/A</c:v>
                </c:pt>
                <c:pt idx="4">
                  <c:v>4615</c:v>
                </c:pt>
                <c:pt idx="5">
                  <c:v>#N/A</c:v>
                </c:pt>
                <c:pt idx="6">
                  <c:v>#N/A</c:v>
                </c:pt>
                <c:pt idx="7">
                  <c:v>4540</c:v>
                </c:pt>
                <c:pt idx="8">
                  <c:v>#N/A</c:v>
                </c:pt>
                <c:pt idx="9">
                  <c:v>#N/A</c:v>
                </c:pt>
                <c:pt idx="10">
                  <c:v>4889</c:v>
                </c:pt>
                <c:pt idx="11">
                  <c:v>#N/A</c:v>
                </c:pt>
                <c:pt idx="12">
                  <c:v>#N/A</c:v>
                </c:pt>
                <c:pt idx="13">
                  <c:v>4920</c:v>
                </c:pt>
                <c:pt idx="14">
                  <c:v>#N/A</c:v>
                </c:pt>
              </c:numCache>
            </c:numRef>
          </c:val>
          <c:smooth val="0"/>
        </c:ser>
        <c:dLbls>
          <c:showLegendKey val="0"/>
          <c:showVal val="0"/>
          <c:showCatName val="0"/>
          <c:showSerName val="0"/>
          <c:showPercent val="0"/>
          <c:showBubbleSize val="0"/>
        </c:dLbls>
        <c:marker val="1"/>
        <c:smooth val="0"/>
        <c:axId val="109225856"/>
        <c:axId val="109236224"/>
      </c:lineChart>
      <c:catAx>
        <c:axId val="1092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36224"/>
        <c:crosses val="autoZero"/>
        <c:auto val="1"/>
        <c:lblAlgn val="ctr"/>
        <c:lblOffset val="100"/>
        <c:tickLblSkip val="1"/>
        <c:tickMarkSkip val="1"/>
        <c:noMultiLvlLbl val="0"/>
      </c:catAx>
      <c:valAx>
        <c:axId val="1092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30,753
30,595
147.53
14,885,185
14,437,548
399,305
7,861,917
12,539,378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類似団体平均と比較して同程度の比率で推移している。</a:t>
          </a:r>
          <a:endParaRPr kumimoji="1" lang="en-US" altLang="ja-JP" sz="1300">
            <a:latin typeface="ＭＳ Ｐゴシック"/>
          </a:endParaRPr>
        </a:p>
        <a:p>
          <a:r>
            <a:rPr kumimoji="1" lang="ja-JP" altLang="en-US" sz="1300">
              <a:latin typeface="ＭＳ Ｐゴシック"/>
            </a:rPr>
            <a:t>　近年，市税全体の減収傾向がある中で，平成</a:t>
          </a:r>
          <a:r>
            <a:rPr kumimoji="1" lang="en-US" altLang="ja-JP" sz="1300">
              <a:latin typeface="ＭＳ Ｐゴシック"/>
            </a:rPr>
            <a:t>26</a:t>
          </a:r>
          <a:r>
            <a:rPr kumimoji="1" lang="ja-JP" altLang="en-US" sz="1300">
              <a:latin typeface="ＭＳ Ｐゴシック"/>
            </a:rPr>
            <a:t>年度は固定資産税の増収や消費税引き上げによる地方消費税交付金等の増収により，基準財政収入額が増加したことから，前年度と比較して</a:t>
          </a:r>
          <a:r>
            <a:rPr kumimoji="1" lang="en-US" altLang="ja-JP" sz="1300">
              <a:latin typeface="ＭＳ Ｐゴシック"/>
            </a:rPr>
            <a:t>0.02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今後も，徴収強化等の税収増加に向けた取り組みを進めるとともに，一層の歳出削減を図ることで，財政基盤の強化に努める。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7" name="直線コネクタ 66"/>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0" name="直線コネクタ 69"/>
        <xdr:cNvCxnSpPr/>
      </xdr:nvCxnSpPr>
      <xdr:spPr>
        <a:xfrm flipV="1">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3" name="直線コネクタ 72"/>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類似団体平均と比較して高い水準で推移している。</a:t>
          </a:r>
          <a:endParaRPr kumimoji="1" lang="en-US" altLang="ja-JP" sz="1300">
            <a:latin typeface="ＭＳ Ｐゴシック"/>
          </a:endParaRPr>
        </a:p>
        <a:p>
          <a:r>
            <a:rPr kumimoji="1" lang="ja-JP" altLang="en-US" sz="1300">
              <a:latin typeface="ＭＳ Ｐゴシック"/>
            </a:rPr>
            <a:t>　東日本大震災前までは低下傾向が続いていたが，平成</a:t>
          </a:r>
          <a:r>
            <a:rPr kumimoji="1" lang="en-US" altLang="ja-JP" sz="1300">
              <a:latin typeface="ＭＳ Ｐゴシック"/>
            </a:rPr>
            <a:t>23</a:t>
          </a:r>
          <a:r>
            <a:rPr kumimoji="1" lang="ja-JP" altLang="en-US" sz="1300">
              <a:latin typeface="ＭＳ Ｐゴシック"/>
            </a:rPr>
            <a:t>年度以降歳入では市税，普通交付税等の減収，歳出では扶助費，繰出金等の増加に伴い，比率が上昇している。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年度においては，人件費や補助費等</a:t>
          </a:r>
          <a:r>
            <a:rPr kumimoji="1" lang="ja-JP" altLang="en-US" sz="1200">
              <a:latin typeface="ＭＳ Ｐゴシック"/>
            </a:rPr>
            <a:t>（</a:t>
          </a:r>
          <a:r>
            <a:rPr kumimoji="1" lang="ja-JP" altLang="ja-JP" sz="1200">
              <a:solidFill>
                <a:schemeClr val="dk1"/>
              </a:solidFill>
              <a:effectLst/>
              <a:latin typeface="+mn-lt"/>
              <a:ea typeface="+mn-ea"/>
              <a:cs typeface="+mn-cs"/>
            </a:rPr>
            <a:t>一部事務組合に対する負担金</a:t>
          </a:r>
          <a:r>
            <a:rPr kumimoji="1" lang="ja-JP" altLang="en-US" sz="1200">
              <a:solidFill>
                <a:schemeClr val="dk1"/>
              </a:solidFill>
              <a:effectLst/>
              <a:latin typeface="+mn-lt"/>
              <a:ea typeface="+mn-ea"/>
              <a:cs typeface="+mn-cs"/>
            </a:rPr>
            <a:t>等</a:t>
          </a:r>
          <a:r>
            <a:rPr kumimoji="1" lang="ja-JP" altLang="en-US" sz="1200">
              <a:latin typeface="ＭＳ Ｐゴシック"/>
            </a:rPr>
            <a:t>）</a:t>
          </a:r>
          <a:r>
            <a:rPr kumimoji="1" lang="ja-JP" altLang="en-US" sz="1300">
              <a:latin typeface="ＭＳ Ｐゴシック"/>
            </a:rPr>
            <a:t>の増加により，前年度より</a:t>
          </a:r>
          <a:r>
            <a:rPr kumimoji="1" lang="en-US" altLang="ja-JP" sz="1300">
              <a:latin typeface="ＭＳ Ｐゴシック"/>
            </a:rPr>
            <a:t>4.8</a:t>
          </a:r>
          <a:r>
            <a:rPr kumimoji="1" lang="ja-JP" altLang="en-US" sz="1300">
              <a:latin typeface="ＭＳ Ｐゴシック"/>
            </a:rPr>
            <a:t>ポイントも上昇しており，「角田市第３次行財政集中改革プラン」に掲げた定員適正化や財政健全化等の取り組みを通じて，より一層の経常経費の抑制に努める。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65</xdr:row>
      <xdr:rowOff>121285</xdr:rowOff>
    </xdr:to>
    <xdr:cxnSp macro="">
      <xdr:nvCxnSpPr>
        <xdr:cNvPr id="126" name="直線コネクタ 125"/>
        <xdr:cNvCxnSpPr/>
      </xdr:nvCxnSpPr>
      <xdr:spPr>
        <a:xfrm>
          <a:off x="4114800" y="10975975"/>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15240</xdr:rowOff>
    </xdr:to>
    <xdr:cxnSp macro="">
      <xdr:nvCxnSpPr>
        <xdr:cNvPr id="129" name="直線コネクタ 128"/>
        <xdr:cNvCxnSpPr/>
      </xdr:nvCxnSpPr>
      <xdr:spPr>
        <a:xfrm flipV="1">
          <a:off x="3225800" y="109759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15240</xdr:rowOff>
    </xdr:to>
    <xdr:cxnSp macro="">
      <xdr:nvCxnSpPr>
        <xdr:cNvPr id="132" name="直線コネクタ 131"/>
        <xdr:cNvCxnSpPr/>
      </xdr:nvCxnSpPr>
      <xdr:spPr>
        <a:xfrm>
          <a:off x="2336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38418</xdr:rowOff>
    </xdr:from>
    <xdr:to>
      <xdr:col>3</xdr:col>
      <xdr:colOff>279400</xdr:colOff>
      <xdr:row>63</xdr:row>
      <xdr:rowOff>90170</xdr:rowOff>
    </xdr:to>
    <xdr:cxnSp macro="">
      <xdr:nvCxnSpPr>
        <xdr:cNvPr id="135" name="直線コネクタ 134"/>
        <xdr:cNvCxnSpPr/>
      </xdr:nvCxnSpPr>
      <xdr:spPr>
        <a:xfrm>
          <a:off x="1447800" y="10668318"/>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5" name="円/楕円 144"/>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6"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47" name="円/楕円 146"/>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48" name="テキスト ボックス 14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49" name="円/楕円 148"/>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0" name="テキスト ボックス 149"/>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1" name="円/楕円 150"/>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2" name="テキスト ボックス 151"/>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159068</xdr:rowOff>
    </xdr:from>
    <xdr:to>
      <xdr:col>2</xdr:col>
      <xdr:colOff>127000</xdr:colOff>
      <xdr:row>62</xdr:row>
      <xdr:rowOff>89218</xdr:rowOff>
    </xdr:to>
    <xdr:sp macro="" textlink="">
      <xdr:nvSpPr>
        <xdr:cNvPr id="153" name="円/楕円 152"/>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73995</xdr:rowOff>
    </xdr:from>
    <xdr:ext cx="762000" cy="259045"/>
    <xdr:sp macro="" textlink="">
      <xdr:nvSpPr>
        <xdr:cNvPr id="154" name="テキスト ボックス 153"/>
        <xdr:cNvSpPr txBox="1"/>
      </xdr:nvSpPr>
      <xdr:spPr>
        <a:xfrm>
          <a:off x="1066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類似団体平均と比較してやや低い水準で推移している。</a:t>
          </a:r>
          <a:endParaRPr kumimoji="1" lang="en-US" altLang="ja-JP" sz="1300">
            <a:latin typeface="ＭＳ Ｐゴシック"/>
          </a:endParaRPr>
        </a:p>
        <a:p>
          <a:r>
            <a:rPr kumimoji="1" lang="ja-JP" altLang="en-US" sz="1300">
              <a:latin typeface="ＭＳ Ｐゴシック"/>
            </a:rPr>
            <a:t>　東日本大震災の影響により，宮城県平均は今年度も全国平均を大きく上回っており，当市でも震災前（平成</a:t>
          </a:r>
          <a:r>
            <a:rPr kumimoji="1" lang="en-US" altLang="ja-JP" sz="1300">
              <a:latin typeface="ＭＳ Ｐゴシック"/>
            </a:rPr>
            <a:t>22</a:t>
          </a:r>
          <a:r>
            <a:rPr kumimoji="1" lang="ja-JP" altLang="en-US" sz="1300">
              <a:latin typeface="ＭＳ Ｐゴシック"/>
            </a:rPr>
            <a:t>年度）と比較して，</a:t>
          </a:r>
          <a:r>
            <a:rPr kumimoji="1" lang="en-US" altLang="ja-JP" sz="1300">
              <a:latin typeface="ＭＳ Ｐゴシック"/>
            </a:rPr>
            <a:t>12,000</a:t>
          </a:r>
          <a:r>
            <a:rPr kumimoji="1" lang="ja-JP" altLang="en-US" sz="1300">
              <a:latin typeface="ＭＳ Ｐゴシック"/>
            </a:rPr>
            <a:t>円ほど高くなっている。</a:t>
          </a:r>
          <a:endParaRPr kumimoji="1" lang="en-US" altLang="ja-JP" sz="1300">
            <a:latin typeface="ＭＳ Ｐゴシック"/>
          </a:endParaRPr>
        </a:p>
        <a:p>
          <a:r>
            <a:rPr kumimoji="1" lang="ja-JP" altLang="en-US" sz="1300">
              <a:latin typeface="ＭＳ Ｐゴシック"/>
            </a:rPr>
            <a:t>　震災復旧事業の完了に伴い，関連する物件費は減少することが見込まれるが，平成</a:t>
          </a:r>
          <a:r>
            <a:rPr kumimoji="1" lang="en-US" altLang="ja-JP" sz="1300">
              <a:latin typeface="ＭＳ Ｐゴシック"/>
            </a:rPr>
            <a:t>27</a:t>
          </a:r>
          <a:r>
            <a:rPr kumimoji="1" lang="ja-JP" altLang="en-US" sz="1300">
              <a:latin typeface="ＭＳ Ｐゴシック"/>
            </a:rPr>
            <a:t>年度で改修工事が完了する市民センターや平成</a:t>
          </a:r>
          <a:r>
            <a:rPr kumimoji="1" lang="en-US" altLang="ja-JP" sz="1300">
              <a:latin typeface="ＭＳ Ｐゴシック"/>
            </a:rPr>
            <a:t>28</a:t>
          </a:r>
          <a:r>
            <a:rPr kumimoji="1" lang="ja-JP" altLang="en-US" sz="1300">
              <a:latin typeface="ＭＳ Ｐゴシック"/>
            </a:rPr>
            <a:t>年度で整備工事が完了する学校給食センターの管理運営費等の増加が今後見込まれるため，引き続き物件費等の削減に努める。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18701</xdr:rowOff>
    </xdr:from>
    <xdr:to>
      <xdr:col>7</xdr:col>
      <xdr:colOff>152400</xdr:colOff>
      <xdr:row>81</xdr:row>
      <xdr:rowOff>34350</xdr:rowOff>
    </xdr:to>
    <xdr:cxnSp macro="">
      <xdr:nvCxnSpPr>
        <xdr:cNvPr id="189" name="直線コネクタ 188"/>
        <xdr:cNvCxnSpPr/>
      </xdr:nvCxnSpPr>
      <xdr:spPr>
        <a:xfrm>
          <a:off x="4114800" y="13906151"/>
          <a:ext cx="8382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17458</xdr:rowOff>
    </xdr:from>
    <xdr:to>
      <xdr:col>6</xdr:col>
      <xdr:colOff>0</xdr:colOff>
      <xdr:row>81</xdr:row>
      <xdr:rowOff>18701</xdr:rowOff>
    </xdr:to>
    <xdr:cxnSp macro="">
      <xdr:nvCxnSpPr>
        <xdr:cNvPr id="192" name="直線コネクタ 191"/>
        <xdr:cNvCxnSpPr/>
      </xdr:nvCxnSpPr>
      <xdr:spPr>
        <a:xfrm>
          <a:off x="3225800" y="13904908"/>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17458</xdr:rowOff>
    </xdr:from>
    <xdr:to>
      <xdr:col>4</xdr:col>
      <xdr:colOff>482600</xdr:colOff>
      <xdr:row>81</xdr:row>
      <xdr:rowOff>46013</xdr:rowOff>
    </xdr:to>
    <xdr:cxnSp macro="">
      <xdr:nvCxnSpPr>
        <xdr:cNvPr id="195" name="直線コネクタ 194"/>
        <xdr:cNvCxnSpPr/>
      </xdr:nvCxnSpPr>
      <xdr:spPr>
        <a:xfrm flipV="1">
          <a:off x="2336800" y="13904908"/>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156735</xdr:rowOff>
    </xdr:from>
    <xdr:to>
      <xdr:col>3</xdr:col>
      <xdr:colOff>279400</xdr:colOff>
      <xdr:row>81</xdr:row>
      <xdr:rowOff>46013</xdr:rowOff>
    </xdr:to>
    <xdr:cxnSp macro="">
      <xdr:nvCxnSpPr>
        <xdr:cNvPr id="198" name="直線コネクタ 197"/>
        <xdr:cNvCxnSpPr/>
      </xdr:nvCxnSpPr>
      <xdr:spPr>
        <a:xfrm>
          <a:off x="1447800" y="13872735"/>
          <a:ext cx="889000" cy="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155000</xdr:rowOff>
    </xdr:from>
    <xdr:to>
      <xdr:col>7</xdr:col>
      <xdr:colOff>203200</xdr:colOff>
      <xdr:row>81</xdr:row>
      <xdr:rowOff>85150</xdr:rowOff>
    </xdr:to>
    <xdr:sp macro="" textlink="">
      <xdr:nvSpPr>
        <xdr:cNvPr id="208" name="円/楕円 207"/>
        <xdr:cNvSpPr/>
      </xdr:nvSpPr>
      <xdr:spPr>
        <a:xfrm>
          <a:off x="4902200" y="13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76277</xdr:rowOff>
    </xdr:from>
    <xdr:ext cx="762000" cy="259045"/>
    <xdr:sp macro="" textlink="">
      <xdr:nvSpPr>
        <xdr:cNvPr id="209" name="人件費・物件費等の状況該当値テキスト"/>
        <xdr:cNvSpPr txBox="1"/>
      </xdr:nvSpPr>
      <xdr:spPr>
        <a:xfrm>
          <a:off x="5041900" y="137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130,120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139351</xdr:rowOff>
    </xdr:from>
    <xdr:to>
      <xdr:col>6</xdr:col>
      <xdr:colOff>50800</xdr:colOff>
      <xdr:row>81</xdr:row>
      <xdr:rowOff>69501</xdr:rowOff>
    </xdr:to>
    <xdr:sp macro="" textlink="">
      <xdr:nvSpPr>
        <xdr:cNvPr id="210" name="円/楕円 209"/>
        <xdr:cNvSpPr/>
      </xdr:nvSpPr>
      <xdr:spPr>
        <a:xfrm>
          <a:off x="4064000" y="13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79678</xdr:rowOff>
    </xdr:from>
    <xdr:ext cx="736600" cy="259045"/>
    <xdr:sp macro="" textlink="">
      <xdr:nvSpPr>
        <xdr:cNvPr id="211" name="テキスト ボックス 210"/>
        <xdr:cNvSpPr txBox="1"/>
      </xdr:nvSpPr>
      <xdr:spPr>
        <a:xfrm>
          <a:off x="3733800" y="1362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138108</xdr:rowOff>
    </xdr:from>
    <xdr:to>
      <xdr:col>4</xdr:col>
      <xdr:colOff>533400</xdr:colOff>
      <xdr:row>81</xdr:row>
      <xdr:rowOff>68258</xdr:rowOff>
    </xdr:to>
    <xdr:sp macro="" textlink="">
      <xdr:nvSpPr>
        <xdr:cNvPr id="212" name="円/楕円 211"/>
        <xdr:cNvSpPr/>
      </xdr:nvSpPr>
      <xdr:spPr>
        <a:xfrm>
          <a:off x="3175000" y="13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78435</xdr:rowOff>
    </xdr:from>
    <xdr:ext cx="762000" cy="259045"/>
    <xdr:sp macro="" textlink="">
      <xdr:nvSpPr>
        <xdr:cNvPr id="213" name="テキスト ボックス 212"/>
        <xdr:cNvSpPr txBox="1"/>
      </xdr:nvSpPr>
      <xdr:spPr>
        <a:xfrm>
          <a:off x="2844800" y="1362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166663</xdr:rowOff>
    </xdr:from>
    <xdr:to>
      <xdr:col>3</xdr:col>
      <xdr:colOff>330200</xdr:colOff>
      <xdr:row>81</xdr:row>
      <xdr:rowOff>96813</xdr:rowOff>
    </xdr:to>
    <xdr:sp macro="" textlink="">
      <xdr:nvSpPr>
        <xdr:cNvPr id="214" name="円/楕円 213"/>
        <xdr:cNvSpPr/>
      </xdr:nvSpPr>
      <xdr:spPr>
        <a:xfrm>
          <a:off x="2286000" y="138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106990</xdr:rowOff>
    </xdr:from>
    <xdr:ext cx="762000" cy="259045"/>
    <xdr:sp macro="" textlink="">
      <xdr:nvSpPr>
        <xdr:cNvPr id="215" name="テキスト ボックス 214"/>
        <xdr:cNvSpPr txBox="1"/>
      </xdr:nvSpPr>
      <xdr:spPr>
        <a:xfrm>
          <a:off x="1955800" y="136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105935</xdr:rowOff>
    </xdr:from>
    <xdr:to>
      <xdr:col>2</xdr:col>
      <xdr:colOff>127000</xdr:colOff>
      <xdr:row>81</xdr:row>
      <xdr:rowOff>36085</xdr:rowOff>
    </xdr:to>
    <xdr:sp macro="" textlink="">
      <xdr:nvSpPr>
        <xdr:cNvPr id="216" name="円/楕円 215"/>
        <xdr:cNvSpPr/>
      </xdr:nvSpPr>
      <xdr:spPr>
        <a:xfrm>
          <a:off x="1397000" y="138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46262</xdr:rowOff>
    </xdr:from>
    <xdr:ext cx="762000" cy="259045"/>
    <xdr:sp macro="" textlink="">
      <xdr:nvSpPr>
        <xdr:cNvPr id="217" name="テキスト ボックス 216"/>
        <xdr:cNvSpPr txBox="1"/>
      </xdr:nvSpPr>
      <xdr:spPr>
        <a:xfrm>
          <a:off x="1066800" y="1359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類似団体平均と比較してやや低い水準で推移している。</a:t>
          </a:r>
          <a:endParaRPr kumimoji="1" lang="en-US" altLang="ja-JP" sz="1300">
            <a:latin typeface="ＭＳ Ｐゴシック"/>
          </a:endParaRPr>
        </a:p>
        <a:p>
          <a:r>
            <a:rPr kumimoji="1" lang="ja-JP" altLang="en-US" sz="1300">
              <a:latin typeface="ＭＳ Ｐゴシック"/>
            </a:rPr>
            <a:t>　震災後２年間の国家公務員の時限的な給与削減が終了し，平成</a:t>
          </a:r>
          <a:r>
            <a:rPr kumimoji="1" lang="en-US" altLang="ja-JP" sz="1300">
              <a:latin typeface="ＭＳ Ｐゴシック"/>
            </a:rPr>
            <a:t>25</a:t>
          </a:r>
          <a:r>
            <a:rPr kumimoji="1" lang="ja-JP" altLang="en-US" sz="1300">
              <a:latin typeface="ＭＳ Ｐゴシック"/>
            </a:rPr>
            <a:t>年度以降の当市ラパイレス指数は再び</a:t>
          </a:r>
          <a:r>
            <a:rPr kumimoji="1" lang="en-US" altLang="ja-JP" sz="1300">
              <a:latin typeface="ＭＳ Ｐゴシック"/>
            </a:rPr>
            <a:t>100</a:t>
          </a:r>
          <a:r>
            <a:rPr kumimoji="1" lang="ja-JP" altLang="en-US" sz="1300">
              <a:latin typeface="ＭＳ Ｐゴシック"/>
            </a:rPr>
            <a:t>を割り込んでおり，平成２６年度は前年とほぼ横ばいとなっている。</a:t>
          </a:r>
          <a:endParaRPr kumimoji="1" lang="en-US" altLang="ja-JP" sz="1300">
            <a:latin typeface="ＭＳ Ｐゴシック"/>
          </a:endParaRPr>
        </a:p>
        <a:p>
          <a:r>
            <a:rPr kumimoji="1" lang="ja-JP" altLang="en-US" sz="1300">
              <a:latin typeface="ＭＳ Ｐゴシック"/>
            </a:rPr>
            <a:t>　今後とも，角田市職員人材育成基本方針に基づき，人事評価の適切な実施・活用を目指した人事管理を推進し</a:t>
          </a:r>
          <a:r>
            <a:rPr kumimoji="1" lang="ja-JP" altLang="en-US" sz="1200">
              <a:latin typeface="ＭＳ Ｐゴシック"/>
            </a:rPr>
            <a:t>，よ</a:t>
          </a:r>
          <a:r>
            <a:rPr kumimoji="1" lang="ja-JP" altLang="en-US" sz="1300">
              <a:latin typeface="ＭＳ Ｐゴシック"/>
            </a:rPr>
            <a:t>り一層の給与の適正化に努める。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7862</xdr:rowOff>
    </xdr:to>
    <xdr:cxnSp macro="">
      <xdr:nvCxnSpPr>
        <xdr:cNvPr id="253" name="直線コネクタ 252"/>
        <xdr:cNvCxnSpPr/>
      </xdr:nvCxnSpPr>
      <xdr:spPr>
        <a:xfrm flipV="1">
          <a:off x="16179800" y="1437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88</xdr:row>
      <xdr:rowOff>160866</xdr:rowOff>
    </xdr:to>
    <xdr:cxnSp macro="">
      <xdr:nvCxnSpPr>
        <xdr:cNvPr id="256" name="直線コネクタ 255"/>
        <xdr:cNvCxnSpPr/>
      </xdr:nvCxnSpPr>
      <xdr:spPr>
        <a:xfrm flipV="1">
          <a:off x="15290800" y="14409662"/>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88</xdr:row>
      <xdr:rowOff>160866</xdr:rowOff>
    </xdr:to>
    <xdr:cxnSp macro="">
      <xdr:nvCxnSpPr>
        <xdr:cNvPr id="259" name="直線コネクタ 258"/>
        <xdr:cNvCxnSpPr/>
      </xdr:nvCxnSpPr>
      <xdr:spPr>
        <a:xfrm>
          <a:off x="14401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88</xdr:row>
      <xdr:rowOff>91923</xdr:rowOff>
    </xdr:to>
    <xdr:cxnSp macro="">
      <xdr:nvCxnSpPr>
        <xdr:cNvPr id="262" name="直線コネクタ 261"/>
        <xdr:cNvCxnSpPr/>
      </xdr:nvCxnSpPr>
      <xdr:spPr>
        <a:xfrm>
          <a:off x="13512800" y="14191343"/>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2" name="円/楕円 271"/>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3"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4" name="円/楕円 273"/>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75" name="テキスト ボックス 274"/>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6" name="円/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77" name="テキスト ボックス 276"/>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78" name="円/楕円 277"/>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152900</xdr:rowOff>
    </xdr:from>
    <xdr:ext cx="762000" cy="259045"/>
    <xdr:sp macro="" textlink="">
      <xdr:nvSpPr>
        <xdr:cNvPr id="279" name="テキスト ボックス 278"/>
        <xdr:cNvSpPr txBox="1"/>
      </xdr:nvSpPr>
      <xdr:spPr>
        <a:xfrm>
          <a:off x="14020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80" name="円/楕円 279"/>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81" name="テキスト ボックス 280"/>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年度においては，人口の減少により前年度と比較して</a:t>
          </a:r>
          <a:r>
            <a:rPr kumimoji="1" lang="en-US" altLang="ja-JP" sz="1300">
              <a:latin typeface="ＭＳ Ｐゴシック"/>
            </a:rPr>
            <a:t>0.05</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人口の減少は今後も続くものと見込まれるので，引き続き定員適正化計画により職員数の適正化を図る。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27384</xdr:rowOff>
    </xdr:from>
    <xdr:to>
      <xdr:col>24</xdr:col>
      <xdr:colOff>558800</xdr:colOff>
      <xdr:row>61</xdr:row>
      <xdr:rowOff>34925</xdr:rowOff>
    </xdr:to>
    <xdr:cxnSp macro="">
      <xdr:nvCxnSpPr>
        <xdr:cNvPr id="320" name="直線コネクタ 319"/>
        <xdr:cNvCxnSpPr/>
      </xdr:nvCxnSpPr>
      <xdr:spPr>
        <a:xfrm>
          <a:off x="16179800" y="10485834"/>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1746</xdr:rowOff>
    </xdr:from>
    <xdr:to>
      <xdr:col>23</xdr:col>
      <xdr:colOff>406400</xdr:colOff>
      <xdr:row>61</xdr:row>
      <xdr:rowOff>27384</xdr:rowOff>
    </xdr:to>
    <xdr:cxnSp macro="">
      <xdr:nvCxnSpPr>
        <xdr:cNvPr id="323" name="直線コネクタ 322"/>
        <xdr:cNvCxnSpPr/>
      </xdr:nvCxnSpPr>
      <xdr:spPr>
        <a:xfrm>
          <a:off x="15290800" y="10460196"/>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1746</xdr:rowOff>
    </xdr:from>
    <xdr:to>
      <xdr:col>22</xdr:col>
      <xdr:colOff>203200</xdr:colOff>
      <xdr:row>61</xdr:row>
      <xdr:rowOff>4763</xdr:rowOff>
    </xdr:to>
    <xdr:cxnSp macro="">
      <xdr:nvCxnSpPr>
        <xdr:cNvPr id="326" name="直線コネクタ 325"/>
        <xdr:cNvCxnSpPr/>
      </xdr:nvCxnSpPr>
      <xdr:spPr>
        <a:xfrm flipV="1">
          <a:off x="14401800" y="1046019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4763</xdr:rowOff>
    </xdr:from>
    <xdr:to>
      <xdr:col>21</xdr:col>
      <xdr:colOff>0</xdr:colOff>
      <xdr:row>61</xdr:row>
      <xdr:rowOff>60563</xdr:rowOff>
    </xdr:to>
    <xdr:cxnSp macro="">
      <xdr:nvCxnSpPr>
        <xdr:cNvPr id="329" name="直線コネクタ 328"/>
        <xdr:cNvCxnSpPr/>
      </xdr:nvCxnSpPr>
      <xdr:spPr>
        <a:xfrm flipV="1">
          <a:off x="13512800" y="10463213"/>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39" name="円/楕円 338"/>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xdr:rowOff>
    </xdr:from>
    <xdr:ext cx="762000" cy="259045"/>
    <xdr:sp macro="" textlink="">
      <xdr:nvSpPr>
        <xdr:cNvPr id="340"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148034</xdr:rowOff>
    </xdr:from>
    <xdr:to>
      <xdr:col>23</xdr:col>
      <xdr:colOff>457200</xdr:colOff>
      <xdr:row>61</xdr:row>
      <xdr:rowOff>78184</xdr:rowOff>
    </xdr:to>
    <xdr:sp macro="" textlink="">
      <xdr:nvSpPr>
        <xdr:cNvPr id="341" name="円/楕円 340"/>
        <xdr:cNvSpPr/>
      </xdr:nvSpPr>
      <xdr:spPr>
        <a:xfrm>
          <a:off x="16129000" y="10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88361</xdr:rowOff>
    </xdr:from>
    <xdr:ext cx="736600" cy="259045"/>
    <xdr:sp macro="" textlink="">
      <xdr:nvSpPr>
        <xdr:cNvPr id="342" name="テキスト ボックス 341"/>
        <xdr:cNvSpPr txBox="1"/>
      </xdr:nvSpPr>
      <xdr:spPr>
        <a:xfrm>
          <a:off x="15798800" y="1020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122396</xdr:rowOff>
    </xdr:from>
    <xdr:to>
      <xdr:col>22</xdr:col>
      <xdr:colOff>254000</xdr:colOff>
      <xdr:row>61</xdr:row>
      <xdr:rowOff>52546</xdr:rowOff>
    </xdr:to>
    <xdr:sp macro="" textlink="">
      <xdr:nvSpPr>
        <xdr:cNvPr id="343" name="円/楕円 342"/>
        <xdr:cNvSpPr/>
      </xdr:nvSpPr>
      <xdr:spPr>
        <a:xfrm>
          <a:off x="15240000" y="104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62723</xdr:rowOff>
    </xdr:from>
    <xdr:ext cx="762000" cy="259045"/>
    <xdr:sp macro="" textlink="">
      <xdr:nvSpPr>
        <xdr:cNvPr id="344" name="テキスト ボックス 343"/>
        <xdr:cNvSpPr txBox="1"/>
      </xdr:nvSpPr>
      <xdr:spPr>
        <a:xfrm>
          <a:off x="14909800" y="1017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125413</xdr:rowOff>
    </xdr:from>
    <xdr:to>
      <xdr:col>21</xdr:col>
      <xdr:colOff>50800</xdr:colOff>
      <xdr:row>61</xdr:row>
      <xdr:rowOff>55563</xdr:rowOff>
    </xdr:to>
    <xdr:sp macro="" textlink="">
      <xdr:nvSpPr>
        <xdr:cNvPr id="345" name="円/楕円 344"/>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65740</xdr:rowOff>
    </xdr:from>
    <xdr:ext cx="762000" cy="259045"/>
    <xdr:sp macro="" textlink="">
      <xdr:nvSpPr>
        <xdr:cNvPr id="346" name="テキスト ボックス 345"/>
        <xdr:cNvSpPr txBox="1"/>
      </xdr:nvSpPr>
      <xdr:spPr>
        <a:xfrm>
          <a:off x="14020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9763</xdr:rowOff>
    </xdr:from>
    <xdr:to>
      <xdr:col>19</xdr:col>
      <xdr:colOff>533400</xdr:colOff>
      <xdr:row>61</xdr:row>
      <xdr:rowOff>111363</xdr:rowOff>
    </xdr:to>
    <xdr:sp macro="" textlink="">
      <xdr:nvSpPr>
        <xdr:cNvPr id="347" name="円/楕円 346"/>
        <xdr:cNvSpPr/>
      </xdr:nvSpPr>
      <xdr:spPr>
        <a:xfrm>
          <a:off x="13462000" y="104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121540</xdr:rowOff>
    </xdr:from>
    <xdr:ext cx="762000" cy="259045"/>
    <xdr:sp macro="" textlink="">
      <xdr:nvSpPr>
        <xdr:cNvPr id="348" name="テキスト ボックス 347"/>
        <xdr:cNvSpPr txBox="1"/>
      </xdr:nvSpPr>
      <xdr:spPr>
        <a:xfrm>
          <a:off x="13131800" y="1023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類似団体と比較してやや低い水準で推移している。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年度においては，過去に借入れた市債の償還終了により，前年度比で</a:t>
          </a:r>
          <a:r>
            <a:rPr kumimoji="1" lang="en-US" altLang="ja-JP" sz="1300">
              <a:latin typeface="ＭＳ Ｐゴシック"/>
            </a:rPr>
            <a:t>1.4</a:t>
          </a:r>
          <a:r>
            <a:rPr kumimoji="1" lang="ja-JP" altLang="en-US" sz="1300">
              <a:latin typeface="ＭＳ Ｐゴシック"/>
            </a:rPr>
            <a:t>ポイント低下しているものの，今後，市民センター整備事業にかかる市債償還の開始により比率の上昇が見込まれることから，財政健全化を図るため計画的な財政運営に努める。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41</xdr:row>
      <xdr:rowOff>52070</xdr:rowOff>
    </xdr:to>
    <xdr:cxnSp macro="">
      <xdr:nvCxnSpPr>
        <xdr:cNvPr id="382" name="直線コネクタ 381"/>
        <xdr:cNvCxnSpPr/>
      </xdr:nvCxnSpPr>
      <xdr:spPr>
        <a:xfrm flipV="1">
          <a:off x="16179800" y="696891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68156</xdr:rowOff>
    </xdr:to>
    <xdr:cxnSp macro="">
      <xdr:nvCxnSpPr>
        <xdr:cNvPr id="385" name="直線コネクタ 384"/>
        <xdr:cNvCxnSpPr/>
      </xdr:nvCxnSpPr>
      <xdr:spPr>
        <a:xfrm flipV="1">
          <a:off x="15290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68156</xdr:rowOff>
    </xdr:to>
    <xdr:cxnSp macro="">
      <xdr:nvCxnSpPr>
        <xdr:cNvPr id="388" name="直線コネクタ 387"/>
        <xdr:cNvCxnSpPr/>
      </xdr:nvCxnSpPr>
      <xdr:spPr>
        <a:xfrm>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27940</xdr:rowOff>
    </xdr:to>
    <xdr:cxnSp macro="">
      <xdr:nvCxnSpPr>
        <xdr:cNvPr id="391" name="直線コネクタ 390"/>
        <xdr:cNvCxnSpPr/>
      </xdr:nvCxnSpPr>
      <xdr:spPr>
        <a:xfrm>
          <a:off x="13512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401" name="円/楕円 400"/>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76640</xdr:rowOff>
    </xdr:from>
    <xdr:ext cx="762000" cy="259045"/>
    <xdr:sp macro="" textlink="">
      <xdr:nvSpPr>
        <xdr:cNvPr id="402"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3" name="円/楕円 402"/>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4" name="テキスト ボックス 40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5" name="円/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6" name="テキスト ボックス 405"/>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7" name="円/楕円 40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408" name="テキスト ボックス 40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9" name="円/楕円 408"/>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10" name="テキスト ボックス 409"/>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類似団体平均と比較してやや低い水準から同程度の水準で推移してきたが，平成</a:t>
          </a:r>
          <a:r>
            <a:rPr kumimoji="1" lang="en-US" altLang="ja-JP" sz="1300">
              <a:latin typeface="ＭＳ Ｐゴシック"/>
            </a:rPr>
            <a:t>26</a:t>
          </a:r>
          <a:r>
            <a:rPr kumimoji="1" lang="ja-JP" altLang="en-US" sz="1300">
              <a:latin typeface="ＭＳ Ｐゴシック"/>
            </a:rPr>
            <a:t>年度は市民センター整備事業充当債の借入れにより</a:t>
          </a:r>
          <a:r>
            <a:rPr kumimoji="1" lang="en-US" altLang="ja-JP" sz="1300">
              <a:latin typeface="ＭＳ Ｐゴシック"/>
            </a:rPr>
            <a:t>2</a:t>
          </a:r>
          <a:r>
            <a:rPr kumimoji="1" lang="ja-JP" altLang="en-US" sz="1300">
              <a:latin typeface="ＭＳ Ｐゴシック"/>
            </a:rPr>
            <a:t>ポイント上昇し，類似団体平均を</a:t>
          </a:r>
          <a:r>
            <a:rPr kumimoji="1" lang="en-US" altLang="ja-JP" sz="1300">
              <a:latin typeface="ＭＳ Ｐゴシック"/>
            </a:rPr>
            <a:t>24.3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今後も学校給食センター整備事業充当債等，多額の市債発行を予定しており，さらに比率が上昇することが見込まれるため，さらなる事業実施の適正化を図り，財政の健全化に努める。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26289</xdr:rowOff>
    </xdr:from>
    <xdr:to>
      <xdr:col>24</xdr:col>
      <xdr:colOff>558800</xdr:colOff>
      <xdr:row>17</xdr:row>
      <xdr:rowOff>42376</xdr:rowOff>
    </xdr:to>
    <xdr:cxnSp macro="">
      <xdr:nvCxnSpPr>
        <xdr:cNvPr id="444" name="直線コネクタ 443"/>
        <xdr:cNvCxnSpPr/>
      </xdr:nvCxnSpPr>
      <xdr:spPr>
        <a:xfrm>
          <a:off x="16179800" y="29409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164761</xdr:rowOff>
    </xdr:from>
    <xdr:to>
      <xdr:col>23</xdr:col>
      <xdr:colOff>406400</xdr:colOff>
      <xdr:row>17</xdr:row>
      <xdr:rowOff>26289</xdr:rowOff>
    </xdr:to>
    <xdr:cxnSp macro="">
      <xdr:nvCxnSpPr>
        <xdr:cNvPr id="447" name="直線コネクタ 446"/>
        <xdr:cNvCxnSpPr/>
      </xdr:nvCxnSpPr>
      <xdr:spPr>
        <a:xfrm>
          <a:off x="15290800" y="29079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164761</xdr:rowOff>
    </xdr:from>
    <xdr:to>
      <xdr:col>22</xdr:col>
      <xdr:colOff>203200</xdr:colOff>
      <xdr:row>17</xdr:row>
      <xdr:rowOff>550</xdr:rowOff>
    </xdr:to>
    <xdr:cxnSp macro="">
      <xdr:nvCxnSpPr>
        <xdr:cNvPr id="450" name="直線コネクタ 449"/>
        <xdr:cNvCxnSpPr/>
      </xdr:nvCxnSpPr>
      <xdr:spPr>
        <a:xfrm flipV="1">
          <a:off x="14401800" y="29079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550</xdr:rowOff>
    </xdr:from>
    <xdr:to>
      <xdr:col>21</xdr:col>
      <xdr:colOff>0</xdr:colOff>
      <xdr:row>17</xdr:row>
      <xdr:rowOff>3768</xdr:rowOff>
    </xdr:to>
    <xdr:cxnSp macro="">
      <xdr:nvCxnSpPr>
        <xdr:cNvPr id="453" name="直線コネクタ 452"/>
        <xdr:cNvCxnSpPr/>
      </xdr:nvCxnSpPr>
      <xdr:spPr>
        <a:xfrm flipV="1">
          <a:off x="13512800" y="291520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163026</xdr:rowOff>
    </xdr:from>
    <xdr:to>
      <xdr:col>24</xdr:col>
      <xdr:colOff>609600</xdr:colOff>
      <xdr:row>17</xdr:row>
      <xdr:rowOff>93176</xdr:rowOff>
    </xdr:to>
    <xdr:sp macro="" textlink="">
      <xdr:nvSpPr>
        <xdr:cNvPr id="463" name="円/楕円 462"/>
        <xdr:cNvSpPr/>
      </xdr:nvSpPr>
      <xdr:spPr>
        <a:xfrm>
          <a:off x="169672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135103</xdr:rowOff>
    </xdr:from>
    <xdr:ext cx="762000" cy="259045"/>
    <xdr:sp macro="" textlink="">
      <xdr:nvSpPr>
        <xdr:cNvPr id="464" name="将来負担の状況該当値テキスト"/>
        <xdr:cNvSpPr txBox="1"/>
      </xdr:nvSpPr>
      <xdr:spPr>
        <a:xfrm>
          <a:off x="17106900" y="287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146939</xdr:rowOff>
    </xdr:from>
    <xdr:to>
      <xdr:col>23</xdr:col>
      <xdr:colOff>457200</xdr:colOff>
      <xdr:row>17</xdr:row>
      <xdr:rowOff>77089</xdr:rowOff>
    </xdr:to>
    <xdr:sp macro="" textlink="">
      <xdr:nvSpPr>
        <xdr:cNvPr id="465" name="円/楕円 464"/>
        <xdr:cNvSpPr/>
      </xdr:nvSpPr>
      <xdr:spPr>
        <a:xfrm>
          <a:off x="16129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61866</xdr:rowOff>
    </xdr:from>
    <xdr:ext cx="736600" cy="259045"/>
    <xdr:sp macro="" textlink="">
      <xdr:nvSpPr>
        <xdr:cNvPr id="466" name="テキスト ボックス 465"/>
        <xdr:cNvSpPr txBox="1"/>
      </xdr:nvSpPr>
      <xdr:spPr>
        <a:xfrm>
          <a:off x="15798800" y="297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113961</xdr:rowOff>
    </xdr:from>
    <xdr:to>
      <xdr:col>22</xdr:col>
      <xdr:colOff>254000</xdr:colOff>
      <xdr:row>17</xdr:row>
      <xdr:rowOff>44111</xdr:rowOff>
    </xdr:to>
    <xdr:sp macro="" textlink="">
      <xdr:nvSpPr>
        <xdr:cNvPr id="467" name="円/楕円 466"/>
        <xdr:cNvSpPr/>
      </xdr:nvSpPr>
      <xdr:spPr>
        <a:xfrm>
          <a:off x="15240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28888</xdr:rowOff>
    </xdr:from>
    <xdr:ext cx="762000" cy="259045"/>
    <xdr:sp macro="" textlink="">
      <xdr:nvSpPr>
        <xdr:cNvPr id="468" name="テキスト ボックス 467"/>
        <xdr:cNvSpPr txBox="1"/>
      </xdr:nvSpPr>
      <xdr:spPr>
        <a:xfrm>
          <a:off x="14909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121200</xdr:rowOff>
    </xdr:from>
    <xdr:to>
      <xdr:col>21</xdr:col>
      <xdr:colOff>50800</xdr:colOff>
      <xdr:row>17</xdr:row>
      <xdr:rowOff>51350</xdr:rowOff>
    </xdr:to>
    <xdr:sp macro="" textlink="">
      <xdr:nvSpPr>
        <xdr:cNvPr id="469" name="円/楕円 468"/>
        <xdr:cNvSpPr/>
      </xdr:nvSpPr>
      <xdr:spPr>
        <a:xfrm>
          <a:off x="14351000" y="2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61527</xdr:rowOff>
    </xdr:from>
    <xdr:ext cx="762000" cy="259045"/>
    <xdr:sp macro="" textlink="">
      <xdr:nvSpPr>
        <xdr:cNvPr id="470" name="テキスト ボックス 469"/>
        <xdr:cNvSpPr txBox="1"/>
      </xdr:nvSpPr>
      <xdr:spPr>
        <a:xfrm>
          <a:off x="14020800" y="26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124418</xdr:rowOff>
    </xdr:from>
    <xdr:to>
      <xdr:col>19</xdr:col>
      <xdr:colOff>533400</xdr:colOff>
      <xdr:row>17</xdr:row>
      <xdr:rowOff>54568</xdr:rowOff>
    </xdr:to>
    <xdr:sp macro="" textlink="">
      <xdr:nvSpPr>
        <xdr:cNvPr id="471" name="円/楕円 470"/>
        <xdr:cNvSpPr/>
      </xdr:nvSpPr>
      <xdr:spPr>
        <a:xfrm>
          <a:off x="13462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64745</xdr:rowOff>
    </xdr:from>
    <xdr:ext cx="762000" cy="259045"/>
    <xdr:sp macro="" textlink="">
      <xdr:nvSpPr>
        <xdr:cNvPr id="472" name="テキスト ボックス 471"/>
        <xdr:cNvSpPr txBox="1"/>
      </xdr:nvSpPr>
      <xdr:spPr>
        <a:xfrm>
          <a:off x="13131800" y="263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30,753
30,595
147.53
14,885,185
14,437,548
399,305
7,861,917
12,539,378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類似団体平均と比較して職員数・給与水準は低い（（３）参照）が，経常収支比率は高い水準で推移している。これは経常一般財源が類似団体と比較して少ないことが要因となっている。</a:t>
          </a:r>
          <a:endParaRPr kumimoji="1" lang="en-US" altLang="ja-JP" sz="1250">
            <a:latin typeface="ＭＳ Ｐゴシック"/>
          </a:endParaRPr>
        </a:p>
        <a:p>
          <a:r>
            <a:rPr kumimoji="1" lang="ja-JP" altLang="en-US" sz="1250">
              <a:latin typeface="ＭＳ Ｐゴシック"/>
            </a:rPr>
            <a:t>　平成</a:t>
          </a:r>
          <a:r>
            <a:rPr kumimoji="1" lang="en-US" altLang="ja-JP" sz="1250">
              <a:latin typeface="ＭＳ Ｐゴシック"/>
            </a:rPr>
            <a:t>26</a:t>
          </a:r>
          <a:r>
            <a:rPr kumimoji="1" lang="ja-JP" altLang="en-US" sz="1250">
              <a:latin typeface="ＭＳ Ｐゴシック"/>
            </a:rPr>
            <a:t>年度は，人事院勧告を受けての給与改定等により人件費が増加していることと，経常一般財源において市税や普通交付税等が減少していることにより，</a:t>
          </a:r>
          <a:r>
            <a:rPr kumimoji="1" lang="en-US" altLang="ja-JP" sz="1250">
              <a:latin typeface="ＭＳ Ｐゴシック"/>
            </a:rPr>
            <a:t>1.9</a:t>
          </a:r>
          <a:r>
            <a:rPr kumimoji="1" lang="ja-JP" altLang="en-US" sz="1250">
              <a:latin typeface="ＭＳ Ｐゴシック"/>
            </a:rPr>
            <a:t>ポイント上昇した。</a:t>
          </a:r>
          <a:endParaRPr kumimoji="1" lang="en-US" altLang="ja-JP" sz="1250">
            <a:latin typeface="ＭＳ Ｐゴシック"/>
          </a:endParaRPr>
        </a:p>
        <a:p>
          <a:r>
            <a:rPr kumimoji="1" lang="ja-JP" altLang="en-US" sz="1250">
              <a:latin typeface="ＭＳ Ｐゴシック"/>
            </a:rPr>
            <a:t>　今後も市税の徴収強化等で経常一般財源の確保に努めるとともに，定員適正化計画により人件費の削減を図る。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1815</xdr:rowOff>
    </xdr:from>
    <xdr:to>
      <xdr:col>7</xdr:col>
      <xdr:colOff>15875</xdr:colOff>
      <xdr:row>41</xdr:row>
      <xdr:rowOff>37193</xdr:rowOff>
    </xdr:to>
    <xdr:cxnSp macro="">
      <xdr:nvCxnSpPr>
        <xdr:cNvPr id="66" name="直線コネクタ 65"/>
        <xdr:cNvCxnSpPr/>
      </xdr:nvCxnSpPr>
      <xdr:spPr>
        <a:xfrm>
          <a:off x="3987800" y="68598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1815</xdr:rowOff>
    </xdr:to>
    <xdr:cxnSp macro="">
      <xdr:nvCxnSpPr>
        <xdr:cNvPr id="69" name="直線コネクタ 68"/>
        <xdr:cNvCxnSpPr/>
      </xdr:nvCxnSpPr>
      <xdr:spPr>
        <a:xfrm>
          <a:off x="3098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110672</xdr:rowOff>
    </xdr:to>
    <xdr:cxnSp macro="">
      <xdr:nvCxnSpPr>
        <xdr:cNvPr id="72" name="直線コネクタ 71"/>
        <xdr:cNvCxnSpPr/>
      </xdr:nvCxnSpPr>
      <xdr:spPr>
        <a:xfrm flipV="1">
          <a:off x="2209800" y="6838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1815</xdr:rowOff>
    </xdr:from>
    <xdr:to>
      <xdr:col>3</xdr:col>
      <xdr:colOff>142875</xdr:colOff>
      <xdr:row>40</xdr:row>
      <xdr:rowOff>110672</xdr:rowOff>
    </xdr:to>
    <xdr:cxnSp macro="">
      <xdr:nvCxnSpPr>
        <xdr:cNvPr id="75" name="直線コネクタ 74"/>
        <xdr:cNvCxnSpPr/>
      </xdr:nvCxnSpPr>
      <xdr:spPr>
        <a:xfrm>
          <a:off x="1320800" y="6859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157843</xdr:rowOff>
    </xdr:from>
    <xdr:to>
      <xdr:col>7</xdr:col>
      <xdr:colOff>66675</xdr:colOff>
      <xdr:row>41</xdr:row>
      <xdr:rowOff>87993</xdr:rowOff>
    </xdr:to>
    <xdr:sp macro="" textlink="">
      <xdr:nvSpPr>
        <xdr:cNvPr id="85" name="円/楕円 84"/>
        <xdr:cNvSpPr/>
      </xdr:nvSpPr>
      <xdr:spPr>
        <a:xfrm>
          <a:off x="4775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129920</xdr:rowOff>
    </xdr:from>
    <xdr:ext cx="762000" cy="259045"/>
    <xdr:sp macro="" textlink="">
      <xdr:nvSpPr>
        <xdr:cNvPr id="86" name="人件費該当値テキスト"/>
        <xdr:cNvSpPr txBox="1"/>
      </xdr:nvSpPr>
      <xdr:spPr>
        <a:xfrm>
          <a:off x="49149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122465</xdr:rowOff>
    </xdr:from>
    <xdr:to>
      <xdr:col>5</xdr:col>
      <xdr:colOff>600075</xdr:colOff>
      <xdr:row>40</xdr:row>
      <xdr:rowOff>52615</xdr:rowOff>
    </xdr:to>
    <xdr:sp macro="" textlink="">
      <xdr:nvSpPr>
        <xdr:cNvPr id="87" name="円/楕円 86"/>
        <xdr:cNvSpPr/>
      </xdr:nvSpPr>
      <xdr:spPr>
        <a:xfrm>
          <a:off x="3937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37392</xdr:rowOff>
    </xdr:from>
    <xdr:ext cx="736600" cy="259045"/>
    <xdr:sp macro="" textlink="">
      <xdr:nvSpPr>
        <xdr:cNvPr id="88" name="テキスト ボックス 87"/>
        <xdr:cNvSpPr txBox="1"/>
      </xdr:nvSpPr>
      <xdr:spPr>
        <a:xfrm>
          <a:off x="3606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89" name="円/楕円 88"/>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0" name="テキスト ボックス 89"/>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1" name="円/楕円 90"/>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2" name="テキスト ボックス 91"/>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122465</xdr:rowOff>
    </xdr:from>
    <xdr:to>
      <xdr:col>1</xdr:col>
      <xdr:colOff>676275</xdr:colOff>
      <xdr:row>40</xdr:row>
      <xdr:rowOff>52615</xdr:rowOff>
    </xdr:to>
    <xdr:sp macro="" textlink="">
      <xdr:nvSpPr>
        <xdr:cNvPr id="93" name="円/楕円 92"/>
        <xdr:cNvSpPr/>
      </xdr:nvSpPr>
      <xdr:spPr>
        <a:xfrm>
          <a:off x="1270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37392</xdr:rowOff>
    </xdr:from>
    <xdr:ext cx="762000" cy="259045"/>
    <xdr:sp macro="" textlink="">
      <xdr:nvSpPr>
        <xdr:cNvPr id="94" name="テキスト ボックス 93"/>
        <xdr:cNvSpPr txBox="1"/>
      </xdr:nvSpPr>
      <xdr:spPr>
        <a:xfrm>
          <a:off x="939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類似団体平均と比較してやや低い水準で推移している。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年度には児童館指定管理料の増，平成</a:t>
          </a:r>
          <a:r>
            <a:rPr kumimoji="1" lang="en-US" altLang="ja-JP" sz="1300">
              <a:latin typeface="ＭＳ Ｐゴシック"/>
            </a:rPr>
            <a:t>25</a:t>
          </a:r>
          <a:r>
            <a:rPr kumimoji="1" lang="ja-JP" altLang="en-US" sz="1300">
              <a:latin typeface="ＭＳ Ｐゴシック"/>
            </a:rPr>
            <a:t>年度にはデマンド型乗り合いタクシーの運営費用を補助金から委託料へ変更したことによる増，平成</a:t>
          </a:r>
          <a:r>
            <a:rPr kumimoji="1" lang="en-US" altLang="ja-JP" sz="1300">
              <a:latin typeface="ＭＳ Ｐゴシック"/>
            </a:rPr>
            <a:t>26</a:t>
          </a:r>
          <a:r>
            <a:rPr kumimoji="1" lang="ja-JP" altLang="en-US" sz="1300">
              <a:latin typeface="ＭＳ Ｐゴシック"/>
            </a:rPr>
            <a:t>年度は消費税の税率改定等による増等により，近年比率が上昇傾向にある。</a:t>
          </a:r>
          <a:endParaRPr kumimoji="1" lang="en-US" altLang="ja-JP" sz="1300">
            <a:latin typeface="ＭＳ Ｐゴシック"/>
          </a:endParaRPr>
        </a:p>
        <a:p>
          <a:r>
            <a:rPr kumimoji="1" lang="ja-JP" altLang="en-US" sz="1300">
              <a:latin typeface="ＭＳ Ｐゴシック"/>
            </a:rPr>
            <a:t>　今後も行政需要の多様化・国の制度改正に伴うシステム関連経費の増加が見込まれることから，一層のコスト削減に努める。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78014</xdr:rowOff>
    </xdr:to>
    <xdr:cxnSp macro="">
      <xdr:nvCxnSpPr>
        <xdr:cNvPr id="129" name="直線コネクタ 128"/>
        <xdr:cNvCxnSpPr/>
      </xdr:nvCxnSpPr>
      <xdr:spPr>
        <a:xfrm>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151493</xdr:rowOff>
    </xdr:to>
    <xdr:cxnSp macro="">
      <xdr:nvCxnSpPr>
        <xdr:cNvPr id="132" name="直線コネクタ 131"/>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107950</xdr:rowOff>
    </xdr:to>
    <xdr:cxnSp macro="">
      <xdr:nvCxnSpPr>
        <xdr:cNvPr id="135" name="直線コネクタ 134"/>
        <xdr:cNvCxnSpPr/>
      </xdr:nvCxnSpPr>
      <xdr:spPr>
        <a:xfrm>
          <a:off x="13893800" y="259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20864</xdr:rowOff>
    </xdr:to>
    <xdr:cxnSp macro="">
      <xdr:nvCxnSpPr>
        <xdr:cNvPr id="138" name="直線コネクタ 137"/>
        <xdr:cNvCxnSpPr/>
      </xdr:nvCxnSpPr>
      <xdr:spPr>
        <a:xfrm>
          <a:off x="13004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8" name="円/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類似団体平均と比較してほぼ同様の水準で推移している。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年度は，子ども医療費助成金が増加する一方で，老人保護措置費が大幅に減少したことにより，前年度よりも経常経費一般財源が減少したものの，経常一般財源で市税や普通交付税等が減少したことにより</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経済状況や高齢化等による今後の扶助費の増加に備え，その動向を注視していくとともに，</a:t>
          </a:r>
          <a:r>
            <a:rPr kumimoji="1" lang="ja-JP" altLang="ja-JP" sz="1200">
              <a:solidFill>
                <a:schemeClr val="dk1"/>
              </a:solidFill>
              <a:effectLst/>
              <a:latin typeface="+mn-lt"/>
              <a:ea typeface="+mn-ea"/>
              <a:cs typeface="+mn-cs"/>
            </a:rPr>
            <a:t>経常一般財源の確保に努める</a:t>
          </a:r>
          <a:r>
            <a:rPr kumimoji="1" lang="ja-JP" altLang="en-US" sz="1200">
              <a:latin typeface="ＭＳ Ｐゴシック"/>
            </a:rPr>
            <a:t>。</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102507</xdr:rowOff>
    </xdr:to>
    <xdr:cxnSp macro="">
      <xdr:nvCxnSpPr>
        <xdr:cNvPr id="192" name="直線コネクタ 191"/>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5" name="直線コネクタ 194"/>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118835</xdr:rowOff>
    </xdr:to>
    <xdr:cxnSp macro="">
      <xdr:nvCxnSpPr>
        <xdr:cNvPr id="198" name="直線コネクタ 197"/>
        <xdr:cNvCxnSpPr/>
      </xdr:nvCxnSpPr>
      <xdr:spPr>
        <a:xfrm>
          <a:off x="2209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20865</xdr:rowOff>
    </xdr:to>
    <xdr:cxnSp macro="">
      <xdr:nvCxnSpPr>
        <xdr:cNvPr id="201" name="直線コネクタ 200"/>
        <xdr:cNvCxnSpPr/>
      </xdr:nvCxnSpPr>
      <xdr:spPr>
        <a:xfrm>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1" name="円/楕円 210"/>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2"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3" name="円/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6" name="テキスト ボックス 21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7" name="円/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8" name="テキスト ボックス 21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9" name="円/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類似団体平均と比較して高い水準で推移している。これは，他会計への繰出金が多額になっていることが要因となっている。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においては，公共下水道事業特別会計での災害復旧事業が一段落したこともあり，前年度と比較して繰出金の額は減少したものの，依然として多額の繰り出しを続けている一方で，保険給付費の増等により介護保険特別会計等に対する繰出金も増加しており，全体として</a:t>
          </a:r>
          <a:r>
            <a:rPr kumimoji="1" lang="en-US" altLang="ja-JP" sz="1200">
              <a:latin typeface="ＭＳ Ｐゴシック"/>
            </a:rPr>
            <a:t>0.8</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今後，繰出金の低減を図るため事業見直しや経費削減等に努める。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27940</xdr:rowOff>
    </xdr:to>
    <xdr:cxnSp macro="">
      <xdr:nvCxnSpPr>
        <xdr:cNvPr id="253" name="直線コネクタ 252"/>
        <xdr:cNvCxnSpPr/>
      </xdr:nvCxnSpPr>
      <xdr:spPr>
        <a:xfrm>
          <a:off x="15671800" y="1025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138430</xdr:rowOff>
    </xdr:to>
    <xdr:cxnSp macro="">
      <xdr:nvCxnSpPr>
        <xdr:cNvPr id="256" name="直線コネクタ 255"/>
        <xdr:cNvCxnSpPr/>
      </xdr:nvCxnSpPr>
      <xdr:spPr>
        <a:xfrm>
          <a:off x="14782800" y="1019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77470</xdr:rowOff>
    </xdr:to>
    <xdr:cxnSp macro="">
      <xdr:nvCxnSpPr>
        <xdr:cNvPr id="259" name="直線コネクタ 258"/>
        <xdr:cNvCxnSpPr/>
      </xdr:nvCxnSpPr>
      <xdr:spPr>
        <a:xfrm>
          <a:off x="13893800" y="1014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31750</xdr:rowOff>
    </xdr:to>
    <xdr:cxnSp macro="">
      <xdr:nvCxnSpPr>
        <xdr:cNvPr id="262" name="直線コネクタ 261"/>
        <xdr:cNvCxnSpPr/>
      </xdr:nvCxnSpPr>
      <xdr:spPr>
        <a:xfrm>
          <a:off x="13004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148590</xdr:rowOff>
    </xdr:from>
    <xdr:to>
      <xdr:col>24</xdr:col>
      <xdr:colOff>82550</xdr:colOff>
      <xdr:row>60</xdr:row>
      <xdr:rowOff>78740</xdr:rowOff>
    </xdr:to>
    <xdr:sp macro="" textlink="">
      <xdr:nvSpPr>
        <xdr:cNvPr id="272" name="円/楕円 271"/>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120667</xdr:rowOff>
    </xdr:from>
    <xdr:ext cx="762000" cy="259045"/>
    <xdr:sp macro="" textlink="">
      <xdr:nvSpPr>
        <xdr:cNvPr id="273" name="その他該当値テキスト"/>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4" name="円/楕円 273"/>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5" name="テキスト ボックス 274"/>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6" name="円/楕円 275"/>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7" name="テキスト ボックス 276"/>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8" name="円/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80" name="円/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類似団体平均と比較してやや高い水準で推移している。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年度は，一部事務組合への負担金や多面的機能支払交付金事業補助金等が増加した</a:t>
          </a:r>
          <a:r>
            <a:rPr kumimoji="1" lang="ja-JP" altLang="ja-JP" sz="1200">
              <a:solidFill>
                <a:schemeClr val="dk1"/>
              </a:solidFill>
              <a:effectLst/>
              <a:latin typeface="+mn-lt"/>
              <a:ea typeface="+mn-ea"/>
              <a:cs typeface="+mn-cs"/>
            </a:rPr>
            <a:t>ことにより</a:t>
          </a:r>
          <a:r>
            <a:rPr kumimoji="1" lang="en-US" altLang="ja-JP" sz="1200">
              <a:solidFill>
                <a:schemeClr val="dk1"/>
              </a:solidFill>
              <a:effectLst/>
              <a:latin typeface="+mn-ea"/>
              <a:ea typeface="+mn-ea"/>
              <a:cs typeface="+mn-cs"/>
            </a:rPr>
            <a:t>1.4</a:t>
          </a:r>
          <a:r>
            <a:rPr kumimoji="1" lang="ja-JP" altLang="en-US" sz="1200">
              <a:solidFill>
                <a:schemeClr val="dk1"/>
              </a:solidFill>
              <a:effectLst/>
              <a:latin typeface="+mn-ea"/>
              <a:ea typeface="+mn-ea"/>
              <a:cs typeface="+mn-cs"/>
            </a:rPr>
            <a:t>ポ</a:t>
          </a:r>
          <a:r>
            <a:rPr kumimoji="1" lang="ja-JP" altLang="ja-JP" sz="1200">
              <a:solidFill>
                <a:schemeClr val="dk1"/>
              </a:solidFill>
              <a:effectLst/>
              <a:latin typeface="+mn-lt"/>
              <a:ea typeface="+mn-ea"/>
              <a:cs typeface="+mn-cs"/>
            </a:rPr>
            <a:t>イント上昇した。</a:t>
          </a:r>
          <a:endParaRPr lang="ja-JP" altLang="ja-JP" sz="1200">
            <a:effectLst/>
          </a:endParaRPr>
        </a:p>
        <a:p>
          <a:r>
            <a:rPr kumimoji="1" lang="ja-JP" altLang="en-US" sz="1300">
              <a:latin typeface="ＭＳ Ｐゴシック"/>
            </a:rPr>
            <a:t>　今後も，各種補助金の見直し，特に繰越金が多い団体への運営費補助については５％以上の削減を行う等，経費の適正化に努める。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16510</xdr:rowOff>
    </xdr:to>
    <xdr:cxnSp macro="">
      <xdr:nvCxnSpPr>
        <xdr:cNvPr id="314" name="直線コネクタ 313"/>
        <xdr:cNvCxnSpPr/>
      </xdr:nvCxnSpPr>
      <xdr:spPr>
        <a:xfrm>
          <a:off x="15671800" y="6253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165100</xdr:rowOff>
    </xdr:to>
    <xdr:cxnSp macro="">
      <xdr:nvCxnSpPr>
        <xdr:cNvPr id="317" name="直線コネクタ 316"/>
        <xdr:cNvCxnSpPr/>
      </xdr:nvCxnSpPr>
      <xdr:spPr>
        <a:xfrm flipV="1">
          <a:off x="14782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96520</xdr:rowOff>
    </xdr:from>
    <xdr:to>
      <xdr:col>21</xdr:col>
      <xdr:colOff>361950</xdr:colOff>
      <xdr:row>36</xdr:row>
      <xdr:rowOff>165100</xdr:rowOff>
    </xdr:to>
    <xdr:cxnSp macro="">
      <xdr:nvCxnSpPr>
        <xdr:cNvPr id="320" name="直線コネクタ 319"/>
        <xdr:cNvCxnSpPr/>
      </xdr:nvCxnSpPr>
      <xdr:spPr>
        <a:xfrm>
          <a:off x="13893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96520</xdr:rowOff>
    </xdr:from>
    <xdr:to>
      <xdr:col>20</xdr:col>
      <xdr:colOff>158750</xdr:colOff>
      <xdr:row>36</xdr:row>
      <xdr:rowOff>119380</xdr:rowOff>
    </xdr:to>
    <xdr:cxnSp macro="">
      <xdr:nvCxnSpPr>
        <xdr:cNvPr id="323" name="直線コネクタ 322"/>
        <xdr:cNvCxnSpPr/>
      </xdr:nvCxnSpPr>
      <xdr:spPr>
        <a:xfrm flipV="1">
          <a:off x="13004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137160</xdr:rowOff>
    </xdr:from>
    <xdr:to>
      <xdr:col>24</xdr:col>
      <xdr:colOff>82550</xdr:colOff>
      <xdr:row>37</xdr:row>
      <xdr:rowOff>67310</xdr:rowOff>
    </xdr:to>
    <xdr:sp macro="" textlink="">
      <xdr:nvSpPr>
        <xdr:cNvPr id="333" name="円/楕円 332"/>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109237</xdr:rowOff>
    </xdr:from>
    <xdr:ext cx="762000" cy="259045"/>
    <xdr:sp macro="" textlink="">
      <xdr:nvSpPr>
        <xdr:cNvPr id="334"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5" name="円/楕円 334"/>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36" name="テキスト ボックス 335"/>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7" name="円/楕円 336"/>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8" name="テキスト ボックス 337"/>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45720</xdr:rowOff>
    </xdr:from>
    <xdr:to>
      <xdr:col>20</xdr:col>
      <xdr:colOff>209550</xdr:colOff>
      <xdr:row>36</xdr:row>
      <xdr:rowOff>147320</xdr:rowOff>
    </xdr:to>
    <xdr:sp macro="" textlink="">
      <xdr:nvSpPr>
        <xdr:cNvPr id="339" name="円/楕円 338"/>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40" name="テキスト ボックス 339"/>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41" name="円/楕円 340"/>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42" name="テキスト ボックス 34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類似団体平均と比較して低い水準で推移している。</a:t>
          </a:r>
          <a:endParaRPr kumimoji="1" lang="en-US" altLang="ja-JP" sz="1300">
            <a:latin typeface="ＭＳ Ｐゴシック"/>
          </a:endParaRPr>
        </a:p>
        <a:p>
          <a:r>
            <a:rPr kumimoji="1" lang="ja-JP" altLang="en-US" sz="1300">
              <a:latin typeface="ＭＳ Ｐゴシック"/>
            </a:rPr>
            <a:t>　今後，市民センター整備事業及び学校給食センター整備事業等で多額の市債の発行を予定しており，比率上昇の要因が続くことから，引き続き適正な公債費の管理に努める。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74422</xdr:rowOff>
    </xdr:to>
    <xdr:cxnSp macro="">
      <xdr:nvCxnSpPr>
        <xdr:cNvPr id="372" name="直線コネクタ 371"/>
        <xdr:cNvCxnSpPr/>
      </xdr:nvCxnSpPr>
      <xdr:spPr>
        <a:xfrm flipV="1">
          <a:off x="3987800" y="132577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83565</xdr:rowOff>
    </xdr:to>
    <xdr:cxnSp macro="">
      <xdr:nvCxnSpPr>
        <xdr:cNvPr id="375" name="直線コネクタ 374"/>
        <xdr:cNvCxnSpPr/>
      </xdr:nvCxnSpPr>
      <xdr:spPr>
        <a:xfrm flipV="1">
          <a:off x="3098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88137</xdr:rowOff>
    </xdr:to>
    <xdr:cxnSp macro="">
      <xdr:nvCxnSpPr>
        <xdr:cNvPr id="378" name="直線コネクタ 377"/>
        <xdr:cNvCxnSpPr/>
      </xdr:nvCxnSpPr>
      <xdr:spPr>
        <a:xfrm flipV="1">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88137</xdr:rowOff>
    </xdr:to>
    <xdr:cxnSp macro="">
      <xdr:nvCxnSpPr>
        <xdr:cNvPr id="381" name="直線コネクタ 380"/>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91" name="円/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93" name="円/楕円 392"/>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94" name="テキスト ボックス 393"/>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5" name="円/楕円 394"/>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6" name="テキスト ボックス 39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7" name="円/楕円 396"/>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8" name="テキスト ボックス 397"/>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9" name="円/楕円 398"/>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400" name="テキスト ボックス 399"/>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類似団体平均と比較して高い水準で推移している。これは，上記「補助費等」及び「その他」の比率が高いことが要因である。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年度においては，補助費及び繰出金がともに増加したため，前年度と比較して</a:t>
          </a:r>
          <a:r>
            <a:rPr kumimoji="1" lang="en-US" altLang="ja-JP" sz="1300">
              <a:latin typeface="ＭＳ Ｐゴシック"/>
            </a:rPr>
            <a:t>5.2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今後の財政状況の硬直化を防ぐため，「角田市第３次行財政集中改革プラン」に基づく，行財政改革を推進し，経常収支比率上昇の抑制に努める。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80</xdr:row>
      <xdr:rowOff>54611</xdr:rowOff>
    </xdr:to>
    <xdr:cxnSp macro="">
      <xdr:nvCxnSpPr>
        <xdr:cNvPr id="433" name="直線コネクタ 432"/>
        <xdr:cNvCxnSpPr/>
      </xdr:nvCxnSpPr>
      <xdr:spPr>
        <a:xfrm>
          <a:off x="15671800" y="1357248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27939</xdr:rowOff>
    </xdr:from>
    <xdr:to>
      <xdr:col>22</xdr:col>
      <xdr:colOff>565150</xdr:colOff>
      <xdr:row>79</xdr:row>
      <xdr:rowOff>27939</xdr:rowOff>
    </xdr:to>
    <xdr:cxnSp macro="">
      <xdr:nvCxnSpPr>
        <xdr:cNvPr id="436" name="直線コネクタ 435"/>
        <xdr:cNvCxnSpPr/>
      </xdr:nvCxnSpPr>
      <xdr:spPr>
        <a:xfrm>
          <a:off x="14782800" y="1357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79</xdr:row>
      <xdr:rowOff>27939</xdr:rowOff>
    </xdr:to>
    <xdr:cxnSp macro="">
      <xdr:nvCxnSpPr>
        <xdr:cNvPr id="439" name="直線コネクタ 438"/>
        <xdr:cNvCxnSpPr/>
      </xdr:nvCxnSpPr>
      <xdr:spPr>
        <a:xfrm>
          <a:off x="13893800" y="135077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134620</xdr:rowOff>
    </xdr:to>
    <xdr:cxnSp macro="">
      <xdr:nvCxnSpPr>
        <xdr:cNvPr id="442" name="直線コネクタ 441"/>
        <xdr:cNvCxnSpPr/>
      </xdr:nvCxnSpPr>
      <xdr:spPr>
        <a:xfrm>
          <a:off x="13004800" y="13378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3811</xdr:rowOff>
    </xdr:from>
    <xdr:to>
      <xdr:col>24</xdr:col>
      <xdr:colOff>82550</xdr:colOff>
      <xdr:row>80</xdr:row>
      <xdr:rowOff>105411</xdr:rowOff>
    </xdr:to>
    <xdr:sp macro="" textlink="">
      <xdr:nvSpPr>
        <xdr:cNvPr id="452" name="円/楕円 451"/>
        <xdr:cNvSpPr/>
      </xdr:nvSpPr>
      <xdr:spPr>
        <a:xfrm>
          <a:off x="16459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83838</xdr:rowOff>
    </xdr:from>
    <xdr:ext cx="762000" cy="259045"/>
    <xdr:sp macro="" textlink="">
      <xdr:nvSpPr>
        <xdr:cNvPr id="453" name="公債費以外該当値テキスト"/>
        <xdr:cNvSpPr txBox="1"/>
      </xdr:nvSpPr>
      <xdr:spPr>
        <a:xfrm>
          <a:off x="16598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148589</xdr:rowOff>
    </xdr:from>
    <xdr:to>
      <xdr:col>22</xdr:col>
      <xdr:colOff>615950</xdr:colOff>
      <xdr:row>79</xdr:row>
      <xdr:rowOff>78739</xdr:rowOff>
    </xdr:to>
    <xdr:sp macro="" textlink="">
      <xdr:nvSpPr>
        <xdr:cNvPr id="454" name="円/楕円 453"/>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63516</xdr:rowOff>
    </xdr:from>
    <xdr:ext cx="736600" cy="259045"/>
    <xdr:sp macro="" textlink="">
      <xdr:nvSpPr>
        <xdr:cNvPr id="455" name="テキスト ボックス 454"/>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148589</xdr:rowOff>
    </xdr:from>
    <xdr:to>
      <xdr:col>21</xdr:col>
      <xdr:colOff>412750</xdr:colOff>
      <xdr:row>79</xdr:row>
      <xdr:rowOff>78739</xdr:rowOff>
    </xdr:to>
    <xdr:sp macro="" textlink="">
      <xdr:nvSpPr>
        <xdr:cNvPr id="456" name="円/楕円 455"/>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63516</xdr:rowOff>
    </xdr:from>
    <xdr:ext cx="762000" cy="259045"/>
    <xdr:sp macro="" textlink="">
      <xdr:nvSpPr>
        <xdr:cNvPr id="457" name="テキスト ボックス 456"/>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8" name="円/楕円 457"/>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9" name="テキスト ボックス 458"/>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60" name="円/楕円 459"/>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61" name="テキスト ボックス 460"/>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宮城県角田市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168353</xdr:rowOff>
    </xdr:from>
    <xdr:to>
      <xdr:col>4</xdr:col>
      <xdr:colOff>1117600</xdr:colOff>
      <xdr:row>17</xdr:row>
      <xdr:rowOff>51581</xdr:rowOff>
    </xdr:to>
    <xdr:cxnSp macro="">
      <xdr:nvCxnSpPr>
        <xdr:cNvPr id="54" name="直線コネクタ 53"/>
        <xdr:cNvCxnSpPr/>
      </xdr:nvCxnSpPr>
      <xdr:spPr bwMode="auto">
        <a:xfrm flipV="1">
          <a:off x="5003800" y="2959178"/>
          <a:ext cx="647700" cy="5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51581</xdr:rowOff>
    </xdr:from>
    <xdr:to>
      <xdr:col>4</xdr:col>
      <xdr:colOff>469900</xdr:colOff>
      <xdr:row>17</xdr:row>
      <xdr:rowOff>72055</xdr:rowOff>
    </xdr:to>
    <xdr:cxnSp macro="">
      <xdr:nvCxnSpPr>
        <xdr:cNvPr id="57" name="直線コネクタ 56"/>
        <xdr:cNvCxnSpPr/>
      </xdr:nvCxnSpPr>
      <xdr:spPr bwMode="auto">
        <a:xfrm flipV="1">
          <a:off x="4305300" y="3013856"/>
          <a:ext cx="698500" cy="2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156008</xdr:rowOff>
    </xdr:from>
    <xdr:to>
      <xdr:col>3</xdr:col>
      <xdr:colOff>904875</xdr:colOff>
      <xdr:row>17</xdr:row>
      <xdr:rowOff>72055</xdr:rowOff>
    </xdr:to>
    <xdr:cxnSp macro="">
      <xdr:nvCxnSpPr>
        <xdr:cNvPr id="60" name="直線コネクタ 59"/>
        <xdr:cNvCxnSpPr/>
      </xdr:nvCxnSpPr>
      <xdr:spPr bwMode="auto">
        <a:xfrm>
          <a:off x="3606800" y="2946833"/>
          <a:ext cx="698500" cy="8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156008</xdr:rowOff>
    </xdr:from>
    <xdr:to>
      <xdr:col>3</xdr:col>
      <xdr:colOff>206375</xdr:colOff>
      <xdr:row>17</xdr:row>
      <xdr:rowOff>10747</xdr:rowOff>
    </xdr:to>
    <xdr:cxnSp macro="">
      <xdr:nvCxnSpPr>
        <xdr:cNvPr id="63" name="直線コネクタ 62"/>
        <xdr:cNvCxnSpPr/>
      </xdr:nvCxnSpPr>
      <xdr:spPr bwMode="auto">
        <a:xfrm flipV="1">
          <a:off x="2908300" y="2946833"/>
          <a:ext cx="698500" cy="2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117553</xdr:rowOff>
    </xdr:from>
    <xdr:to>
      <xdr:col>5</xdr:col>
      <xdr:colOff>34925</xdr:colOff>
      <xdr:row>17</xdr:row>
      <xdr:rowOff>47703</xdr:rowOff>
    </xdr:to>
    <xdr:sp macro="" textlink="">
      <xdr:nvSpPr>
        <xdr:cNvPr id="73" name="円/楕円 72"/>
        <xdr:cNvSpPr/>
      </xdr:nvSpPr>
      <xdr:spPr bwMode="auto">
        <a:xfrm>
          <a:off x="5600700" y="290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89630</xdr:rowOff>
    </xdr:from>
    <xdr:ext cx="762000" cy="259045"/>
    <xdr:sp macro="" textlink="">
      <xdr:nvSpPr>
        <xdr:cNvPr id="74" name="人口1人当たり決算額の推移該当値テキスト130"/>
        <xdr:cNvSpPr txBox="1"/>
      </xdr:nvSpPr>
      <xdr:spPr>
        <a:xfrm>
          <a:off x="5740400" y="28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781</xdr:rowOff>
    </xdr:from>
    <xdr:to>
      <xdr:col>4</xdr:col>
      <xdr:colOff>520700</xdr:colOff>
      <xdr:row>17</xdr:row>
      <xdr:rowOff>102381</xdr:rowOff>
    </xdr:to>
    <xdr:sp macro="" textlink="">
      <xdr:nvSpPr>
        <xdr:cNvPr id="75" name="円/楕円 74"/>
        <xdr:cNvSpPr/>
      </xdr:nvSpPr>
      <xdr:spPr bwMode="auto">
        <a:xfrm>
          <a:off x="4953000" y="296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87158</xdr:rowOff>
    </xdr:from>
    <xdr:ext cx="736600" cy="259045"/>
    <xdr:sp macro="" textlink="">
      <xdr:nvSpPr>
        <xdr:cNvPr id="76" name="テキスト ボックス 75"/>
        <xdr:cNvSpPr txBox="1"/>
      </xdr:nvSpPr>
      <xdr:spPr>
        <a:xfrm>
          <a:off x="4622800" y="30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21255</xdr:rowOff>
    </xdr:from>
    <xdr:to>
      <xdr:col>3</xdr:col>
      <xdr:colOff>955675</xdr:colOff>
      <xdr:row>17</xdr:row>
      <xdr:rowOff>122855</xdr:rowOff>
    </xdr:to>
    <xdr:sp macro="" textlink="">
      <xdr:nvSpPr>
        <xdr:cNvPr id="77" name="円/楕円 76"/>
        <xdr:cNvSpPr/>
      </xdr:nvSpPr>
      <xdr:spPr bwMode="auto">
        <a:xfrm>
          <a:off x="4254500" y="2983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107632</xdr:rowOff>
    </xdr:from>
    <xdr:ext cx="762000" cy="259045"/>
    <xdr:sp macro="" textlink="">
      <xdr:nvSpPr>
        <xdr:cNvPr id="78" name="テキスト ボックス 77"/>
        <xdr:cNvSpPr txBox="1"/>
      </xdr:nvSpPr>
      <xdr:spPr>
        <a:xfrm>
          <a:off x="3924300" y="30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105208</xdr:rowOff>
    </xdr:from>
    <xdr:to>
      <xdr:col>3</xdr:col>
      <xdr:colOff>257175</xdr:colOff>
      <xdr:row>17</xdr:row>
      <xdr:rowOff>35358</xdr:rowOff>
    </xdr:to>
    <xdr:sp macro="" textlink="">
      <xdr:nvSpPr>
        <xdr:cNvPr id="79" name="円/楕円 78"/>
        <xdr:cNvSpPr/>
      </xdr:nvSpPr>
      <xdr:spPr bwMode="auto">
        <a:xfrm>
          <a:off x="3556000" y="289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20135</xdr:rowOff>
    </xdr:from>
    <xdr:ext cx="762000" cy="259045"/>
    <xdr:sp macro="" textlink="">
      <xdr:nvSpPr>
        <xdr:cNvPr id="80" name="テキスト ボックス 79"/>
        <xdr:cNvSpPr txBox="1"/>
      </xdr:nvSpPr>
      <xdr:spPr>
        <a:xfrm>
          <a:off x="3225800" y="298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131397</xdr:rowOff>
    </xdr:from>
    <xdr:to>
      <xdr:col>2</xdr:col>
      <xdr:colOff>692150</xdr:colOff>
      <xdr:row>17</xdr:row>
      <xdr:rowOff>61547</xdr:rowOff>
    </xdr:to>
    <xdr:sp macro="" textlink="">
      <xdr:nvSpPr>
        <xdr:cNvPr id="81" name="円/楕円 80"/>
        <xdr:cNvSpPr/>
      </xdr:nvSpPr>
      <xdr:spPr bwMode="auto">
        <a:xfrm>
          <a:off x="2857500" y="292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46324</xdr:rowOff>
    </xdr:from>
    <xdr:ext cx="762000" cy="259045"/>
    <xdr:sp macro="" textlink="">
      <xdr:nvSpPr>
        <xdr:cNvPr id="82" name="テキスト ボックス 81"/>
        <xdr:cNvSpPr txBox="1"/>
      </xdr:nvSpPr>
      <xdr:spPr>
        <a:xfrm>
          <a:off x="2527300" y="30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316836</xdr:rowOff>
    </xdr:from>
    <xdr:to>
      <xdr:col>4</xdr:col>
      <xdr:colOff>1117600</xdr:colOff>
      <xdr:row>36</xdr:row>
      <xdr:rowOff>129646</xdr:rowOff>
    </xdr:to>
    <xdr:cxnSp macro="">
      <xdr:nvCxnSpPr>
        <xdr:cNvPr id="118" name="直線コネクタ 117"/>
        <xdr:cNvCxnSpPr/>
      </xdr:nvCxnSpPr>
      <xdr:spPr bwMode="auto">
        <a:xfrm>
          <a:off x="5003800" y="6927186"/>
          <a:ext cx="647700" cy="155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104891</xdr:rowOff>
    </xdr:from>
    <xdr:to>
      <xdr:col>4</xdr:col>
      <xdr:colOff>469900</xdr:colOff>
      <xdr:row>35</xdr:row>
      <xdr:rowOff>316836</xdr:rowOff>
    </xdr:to>
    <xdr:cxnSp macro="">
      <xdr:nvCxnSpPr>
        <xdr:cNvPr id="121" name="直線コネクタ 120"/>
        <xdr:cNvCxnSpPr/>
      </xdr:nvCxnSpPr>
      <xdr:spPr bwMode="auto">
        <a:xfrm>
          <a:off x="4305300" y="6715241"/>
          <a:ext cx="698500" cy="21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104891</xdr:rowOff>
    </xdr:from>
    <xdr:to>
      <xdr:col>3</xdr:col>
      <xdr:colOff>904875</xdr:colOff>
      <xdr:row>35</xdr:row>
      <xdr:rowOff>173961</xdr:rowOff>
    </xdr:to>
    <xdr:cxnSp macro="">
      <xdr:nvCxnSpPr>
        <xdr:cNvPr id="124" name="直線コネクタ 123"/>
        <xdr:cNvCxnSpPr/>
      </xdr:nvCxnSpPr>
      <xdr:spPr bwMode="auto">
        <a:xfrm flipV="1">
          <a:off x="3606800" y="6715241"/>
          <a:ext cx="698500" cy="6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173961</xdr:rowOff>
    </xdr:from>
    <xdr:to>
      <xdr:col>3</xdr:col>
      <xdr:colOff>206375</xdr:colOff>
      <xdr:row>35</xdr:row>
      <xdr:rowOff>277255</xdr:rowOff>
    </xdr:to>
    <xdr:cxnSp macro="">
      <xdr:nvCxnSpPr>
        <xdr:cNvPr id="127" name="直線コネクタ 126"/>
        <xdr:cNvCxnSpPr/>
      </xdr:nvCxnSpPr>
      <xdr:spPr bwMode="auto">
        <a:xfrm flipV="1">
          <a:off x="2908300" y="6784311"/>
          <a:ext cx="698500" cy="10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78846</xdr:rowOff>
    </xdr:from>
    <xdr:to>
      <xdr:col>5</xdr:col>
      <xdr:colOff>34925</xdr:colOff>
      <xdr:row>37</xdr:row>
      <xdr:rowOff>8996</xdr:rowOff>
    </xdr:to>
    <xdr:sp macro="" textlink="">
      <xdr:nvSpPr>
        <xdr:cNvPr id="137" name="円/楕円 136"/>
        <xdr:cNvSpPr/>
      </xdr:nvSpPr>
      <xdr:spPr bwMode="auto">
        <a:xfrm>
          <a:off x="56007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50923</xdr:rowOff>
    </xdr:from>
    <xdr:ext cx="762000" cy="259045"/>
    <xdr:sp macro="" textlink="">
      <xdr:nvSpPr>
        <xdr:cNvPr id="138" name="人口1人当たり決算額の推移該当値テキスト445"/>
        <xdr:cNvSpPr txBox="1"/>
      </xdr:nvSpPr>
      <xdr:spPr>
        <a:xfrm>
          <a:off x="5740400" y="70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266036</xdr:rowOff>
    </xdr:from>
    <xdr:to>
      <xdr:col>4</xdr:col>
      <xdr:colOff>520700</xdr:colOff>
      <xdr:row>36</xdr:row>
      <xdr:rowOff>24736</xdr:rowOff>
    </xdr:to>
    <xdr:sp macro="" textlink="">
      <xdr:nvSpPr>
        <xdr:cNvPr id="139" name="円/楕円 138"/>
        <xdr:cNvSpPr/>
      </xdr:nvSpPr>
      <xdr:spPr bwMode="auto">
        <a:xfrm>
          <a:off x="4953000" y="687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9513</xdr:rowOff>
    </xdr:from>
    <xdr:ext cx="736600" cy="259045"/>
    <xdr:sp macro="" textlink="">
      <xdr:nvSpPr>
        <xdr:cNvPr id="140" name="テキスト ボックス 139"/>
        <xdr:cNvSpPr txBox="1"/>
      </xdr:nvSpPr>
      <xdr:spPr>
        <a:xfrm>
          <a:off x="4622800" y="696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54091</xdr:rowOff>
    </xdr:from>
    <xdr:to>
      <xdr:col>3</xdr:col>
      <xdr:colOff>955675</xdr:colOff>
      <xdr:row>35</xdr:row>
      <xdr:rowOff>155691</xdr:rowOff>
    </xdr:to>
    <xdr:sp macro="" textlink="">
      <xdr:nvSpPr>
        <xdr:cNvPr id="141" name="円/楕円 140"/>
        <xdr:cNvSpPr/>
      </xdr:nvSpPr>
      <xdr:spPr bwMode="auto">
        <a:xfrm>
          <a:off x="4254500" y="666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140468</xdr:rowOff>
    </xdr:from>
    <xdr:ext cx="762000" cy="259045"/>
    <xdr:sp macro="" textlink="">
      <xdr:nvSpPr>
        <xdr:cNvPr id="142" name="テキスト ボックス 141"/>
        <xdr:cNvSpPr txBox="1"/>
      </xdr:nvSpPr>
      <xdr:spPr>
        <a:xfrm>
          <a:off x="3924300" y="675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123161</xdr:rowOff>
    </xdr:from>
    <xdr:to>
      <xdr:col>3</xdr:col>
      <xdr:colOff>257175</xdr:colOff>
      <xdr:row>35</xdr:row>
      <xdr:rowOff>224761</xdr:rowOff>
    </xdr:to>
    <xdr:sp macro="" textlink="">
      <xdr:nvSpPr>
        <xdr:cNvPr id="143" name="円/楕円 142"/>
        <xdr:cNvSpPr/>
      </xdr:nvSpPr>
      <xdr:spPr bwMode="auto">
        <a:xfrm>
          <a:off x="3556000" y="673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209538</xdr:rowOff>
    </xdr:from>
    <xdr:ext cx="762000" cy="259045"/>
    <xdr:sp macro="" textlink="">
      <xdr:nvSpPr>
        <xdr:cNvPr id="144" name="テキスト ボックス 143"/>
        <xdr:cNvSpPr txBox="1"/>
      </xdr:nvSpPr>
      <xdr:spPr>
        <a:xfrm>
          <a:off x="3225800" y="681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226455</xdr:rowOff>
    </xdr:from>
    <xdr:to>
      <xdr:col>2</xdr:col>
      <xdr:colOff>692150</xdr:colOff>
      <xdr:row>35</xdr:row>
      <xdr:rowOff>328055</xdr:rowOff>
    </xdr:to>
    <xdr:sp macro="" textlink="">
      <xdr:nvSpPr>
        <xdr:cNvPr id="145" name="円/楕円 144"/>
        <xdr:cNvSpPr/>
      </xdr:nvSpPr>
      <xdr:spPr bwMode="auto">
        <a:xfrm>
          <a:off x="2857500" y="683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312832</xdr:rowOff>
    </xdr:from>
    <xdr:ext cx="762000" cy="259045"/>
    <xdr:sp macro="" textlink="">
      <xdr:nvSpPr>
        <xdr:cNvPr id="146" name="テキスト ボックス 145"/>
        <xdr:cNvSpPr txBox="1"/>
      </xdr:nvSpPr>
      <xdr:spPr>
        <a:xfrm>
          <a:off x="2527300" y="69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年度については，財政調整基金に対し，平成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年度決算剰余金</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9,343</a:t>
          </a:r>
          <a:r>
            <a:rPr kumimoji="1" lang="ja-JP" altLang="en-US" sz="1300">
              <a:latin typeface="ＭＳ ゴシック" pitchFamily="49" charset="-128"/>
              <a:ea typeface="ＭＳ ゴシック" pitchFamily="49" charset="-128"/>
            </a:rPr>
            <a:t>万円の積立てをした一方で，歳入歳出財源不足に対応するため，</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3,000</a:t>
          </a:r>
          <a:r>
            <a:rPr kumimoji="1" lang="ja-JP" altLang="en-US" sz="1300">
              <a:latin typeface="ＭＳ ゴシック" pitchFamily="49" charset="-128"/>
              <a:ea typeface="ＭＳ ゴシック" pitchFamily="49" charset="-128"/>
            </a:rPr>
            <a:t>万円を取り崩したことにより，財政調整基金残高は</a:t>
          </a:r>
          <a:r>
            <a:rPr kumimoji="1" lang="en-US" altLang="ja-JP" sz="1300">
              <a:latin typeface="ＭＳ ゴシック" pitchFamily="49" charset="-128"/>
              <a:ea typeface="ＭＳ ゴシック" pitchFamily="49" charset="-128"/>
            </a:rPr>
            <a:t>2.67</a:t>
          </a:r>
          <a:r>
            <a:rPr kumimoji="1" lang="ja-JP" altLang="en-US" sz="1300">
              <a:latin typeface="ＭＳ ゴシック" pitchFamily="49" charset="-128"/>
              <a:ea typeface="ＭＳ ゴシック" pitchFamily="49" charset="-128"/>
            </a:rPr>
            <a:t>ポイント，実質収支額は</a:t>
          </a:r>
          <a:r>
            <a:rPr kumimoji="1" lang="en-US" altLang="ja-JP" sz="1300">
              <a:latin typeface="ＭＳ ゴシック" pitchFamily="49" charset="-128"/>
              <a:ea typeface="ＭＳ ゴシック" pitchFamily="49" charset="-128"/>
            </a:rPr>
            <a:t>2.13</a:t>
          </a:r>
          <a:r>
            <a:rPr kumimoji="1" lang="ja-JP" altLang="en-US" sz="1300">
              <a:latin typeface="ＭＳ ゴシック" pitchFamily="49" charset="-128"/>
              <a:ea typeface="ＭＳ ゴシック" pitchFamily="49" charset="-128"/>
            </a:rPr>
            <a:t>ポイント減少した。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学校給食センター整備事業等の多額の一般財源を要する事業が相次いで予定されており，基金残高はこれ以降さらに減少する見込みであり，今後も基金の適正水準を確保していくため，引き続き経費の削減と事業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歳入決算額では前年度と比較して増となってはいるが，市民センター整備事業等の増により歳出決算額がそれを上回る増となったため，翌年度へ繰り越すべき財源が減少したものの，実質収支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7,409</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その結果，黒字とはなっているものの，標準財政規模比で</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5.07</a:t>
          </a:r>
          <a:r>
            <a:rPr kumimoji="1" lang="ja-JP" altLang="en-US" sz="1400">
              <a:latin typeface="ＭＳ ゴシック" pitchFamily="49" charset="-128"/>
              <a:ea typeface="ＭＳ ゴシック" pitchFamily="49" charset="-128"/>
            </a:rPr>
            <a:t>ポイントとなっている。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その他の会計の連結実質赤字比率についても，全会計で黒字であり，赤字比率の算定には至っていない。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において，地域総合整備事業債（総合保健福祉センター整備事業充当債）及び減税補てん債等の償還終了により元利償還金が減少していることと，平成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年度において国税収入の大幅な減少等により財源不足を生じた普通交付税からの振替分として発行可能額が大幅に増加した臨時財政対策債の元金部分の理論算入が開始したことにより，算入公債費等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が上昇し，その結果実質公債費比率の分子（</a:t>
          </a:r>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）は，前年度と比較し</a:t>
          </a:r>
          <a:r>
            <a:rPr kumimoji="1" lang="en-US" altLang="ja-JP" sz="1200">
              <a:latin typeface="ＭＳ ゴシック" pitchFamily="49" charset="-128"/>
              <a:ea typeface="ＭＳ ゴシック" pitchFamily="49" charset="-128"/>
            </a:rPr>
            <a:t>152</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今後，市民センター整備事業充当債や学校給食センター整備事業充当債等の償還が始まると，元利償還金が増加することが見込まれることから，財政健全化を図るため一層の計画的な財政運営に努める。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において，市民センター整備事業充当債等の借入れにより一般会計等に係る地方債の現在高が増加しており，その結果将来負担比率の分子（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）は，前年度と比較し</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年度以降においても，学校給食センター整備事業充当債の借入れ等により，さらに現在高が増加することが見込まれることから，</a:t>
          </a:r>
          <a:r>
            <a:rPr kumimoji="1" lang="ja-JP" altLang="ja-JP" sz="1400">
              <a:solidFill>
                <a:schemeClr val="dk1"/>
              </a:solidFill>
              <a:effectLst/>
              <a:latin typeface="+mn-lt"/>
              <a:ea typeface="+mn-ea"/>
              <a:cs typeface="+mn-cs"/>
            </a:rPr>
            <a:t>「角田市第３次行財政集中改革プラン」に基づく，</a:t>
          </a:r>
          <a:r>
            <a:rPr kumimoji="1" lang="ja-JP" altLang="en-US" sz="1400">
              <a:latin typeface="ＭＳ ゴシック" pitchFamily="49" charset="-128"/>
              <a:ea typeface="ＭＳ ゴシック" pitchFamily="49" charset="-128"/>
            </a:rPr>
            <a:t>行財政改革を推進し，一層の事業の適正化を図る。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14885185</v>
      </c>
      <c r="BO4" s="349"/>
      <c r="BP4" s="349"/>
      <c r="BQ4" s="349"/>
      <c r="BR4" s="349"/>
      <c r="BS4" s="349"/>
      <c r="BT4" s="349"/>
      <c r="BU4" s="350"/>
      <c r="BV4" s="348">
        <v>13124118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14437548</v>
      </c>
      <c r="BO5" s="386"/>
      <c r="BP5" s="386"/>
      <c r="BQ5" s="386"/>
      <c r="BR5" s="386"/>
      <c r="BS5" s="386"/>
      <c r="BT5" s="386"/>
      <c r="BU5" s="387"/>
      <c r="BV5" s="385">
        <v>12481480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97.8</v>
      </c>
      <c r="CU5" s="383"/>
      <c r="CV5" s="383"/>
      <c r="CW5" s="383"/>
      <c r="CX5" s="383"/>
      <c r="CY5" s="383"/>
      <c r="CZ5" s="383"/>
      <c r="DA5" s="384"/>
      <c r="DB5" s="382">
        <v>93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447637</v>
      </c>
      <c r="BO6" s="386"/>
      <c r="BP6" s="386"/>
      <c r="BQ6" s="386"/>
      <c r="BR6" s="386"/>
      <c r="BS6" s="386"/>
      <c r="BT6" s="386"/>
      <c r="BU6" s="387"/>
      <c r="BV6" s="385">
        <v>642638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104.7</v>
      </c>
      <c r="CU6" s="423"/>
      <c r="CV6" s="423"/>
      <c r="CW6" s="423"/>
      <c r="CX6" s="423"/>
      <c r="CY6" s="423"/>
      <c r="CZ6" s="423"/>
      <c r="DA6" s="424"/>
      <c r="DB6" s="422">
        <v>99.7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48332</v>
      </c>
      <c r="BO7" s="386"/>
      <c r="BP7" s="386"/>
      <c r="BQ7" s="386"/>
      <c r="BR7" s="386"/>
      <c r="BS7" s="386"/>
      <c r="BT7" s="386"/>
      <c r="BU7" s="387"/>
      <c r="BV7" s="385">
        <v>69204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7861917</v>
      </c>
      <c r="CU7" s="386"/>
      <c r="CV7" s="386"/>
      <c r="CW7" s="386"/>
      <c r="CX7" s="386"/>
      <c r="CY7" s="386"/>
      <c r="CZ7" s="386"/>
      <c r="DA7" s="387"/>
      <c r="DB7" s="385">
        <v>7954158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399305</v>
      </c>
      <c r="BO8" s="386"/>
      <c r="BP8" s="386"/>
      <c r="BQ8" s="386"/>
      <c r="BR8" s="386"/>
      <c r="BS8" s="386"/>
      <c r="BT8" s="386"/>
      <c r="BU8" s="387"/>
      <c r="BV8" s="385">
        <v>573434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31336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-174129</v>
      </c>
      <c r="BO9" s="386"/>
      <c r="BP9" s="386"/>
      <c r="BQ9" s="386"/>
      <c r="BR9" s="386"/>
      <c r="BS9" s="386"/>
      <c r="BT9" s="386"/>
      <c r="BU9" s="387"/>
      <c r="BV9" s="385">
        <v>124252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12.6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33199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1247</v>
      </c>
      <c r="BO10" s="386"/>
      <c r="BP10" s="386"/>
      <c r="BQ10" s="386"/>
      <c r="BR10" s="386"/>
      <c r="BS10" s="386"/>
      <c r="BT10" s="386"/>
      <c r="BU10" s="387"/>
      <c r="BV10" s="385">
        <v>1426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85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30753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530000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30595</v>
      </c>
      <c r="S13" s="467"/>
      <c r="T13" s="467"/>
      <c r="U13" s="467"/>
      <c r="V13" s="468"/>
      <c r="W13" s="401" t="s">
        <v>123</v>
      </c>
      <c r="X13" s="402"/>
      <c r="Y13" s="402"/>
      <c r="Z13" s="402"/>
      <c r="AA13" s="402"/>
      <c r="AB13" s="392"/>
      <c r="AC13" s="436">
        <v>1073</v>
      </c>
      <c r="AD13" s="437"/>
      <c r="AE13" s="437"/>
      <c r="AF13" s="437"/>
      <c r="AG13" s="476"/>
      <c r="AH13" s="436">
        <v>1633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-702882</v>
      </c>
      <c r="BO13" s="386"/>
      <c r="BP13" s="386"/>
      <c r="BQ13" s="386"/>
      <c r="BR13" s="386"/>
      <c r="BS13" s="386"/>
      <c r="BT13" s="386"/>
      <c r="BU13" s="387"/>
      <c r="BV13" s="385">
        <v>125763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31066</v>
      </c>
      <c r="S14" s="467"/>
      <c r="T14" s="467"/>
      <c r="U14" s="467"/>
      <c r="V14" s="468"/>
      <c r="W14" s="375"/>
      <c r="X14" s="376"/>
      <c r="Y14" s="376"/>
      <c r="Z14" s="376"/>
      <c r="AA14" s="376"/>
      <c r="AB14" s="365"/>
      <c r="AC14" s="469">
        <v>7.5</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72.900000000000006</v>
      </c>
      <c r="CU14" s="481"/>
      <c r="CV14" s="481"/>
      <c r="CW14" s="481"/>
      <c r="CX14" s="481"/>
      <c r="CY14" s="481"/>
      <c r="CZ14" s="481"/>
      <c r="DA14" s="482"/>
      <c r="DB14" s="480">
        <v>70.900000000000006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30917</v>
      </c>
      <c r="S15" s="467"/>
      <c r="T15" s="467"/>
      <c r="U15" s="467"/>
      <c r="V15" s="468"/>
      <c r="W15" s="401" t="s">
        <v>129</v>
      </c>
      <c r="X15" s="402"/>
      <c r="Y15" s="402"/>
      <c r="Z15" s="402"/>
      <c r="AA15" s="402"/>
      <c r="AB15" s="392"/>
      <c r="AC15" s="436">
        <v>5714</v>
      </c>
      <c r="AD15" s="437"/>
      <c r="AE15" s="437"/>
      <c r="AF15" s="437"/>
      <c r="AG15" s="476"/>
      <c r="AH15" s="436">
        <v>6565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3272079</v>
      </c>
      <c r="BO15" s="349"/>
      <c r="BP15" s="349"/>
      <c r="BQ15" s="349"/>
      <c r="BR15" s="349"/>
      <c r="BS15" s="349"/>
      <c r="BT15" s="349"/>
      <c r="BU15" s="350"/>
      <c r="BV15" s="348">
        <v>3184126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39.9</v>
      </c>
      <c r="AD16" s="470"/>
      <c r="AE16" s="470"/>
      <c r="AF16" s="470"/>
      <c r="AG16" s="471"/>
      <c r="AH16" s="469">
        <v>39.9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6429787</v>
      </c>
      <c r="BO16" s="386"/>
      <c r="BP16" s="386"/>
      <c r="BQ16" s="386"/>
      <c r="BR16" s="386"/>
      <c r="BS16" s="386"/>
      <c r="BT16" s="386"/>
      <c r="BU16" s="387"/>
      <c r="BV16" s="385">
        <v>6505901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7540</v>
      </c>
      <c r="AD17" s="437"/>
      <c r="AE17" s="437"/>
      <c r="AF17" s="437"/>
      <c r="AG17" s="476"/>
      <c r="AH17" s="436">
        <v>8242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4194379</v>
      </c>
      <c r="BO17" s="386"/>
      <c r="BP17" s="386"/>
      <c r="BQ17" s="386"/>
      <c r="BR17" s="386"/>
      <c r="BS17" s="386"/>
      <c r="BT17" s="386"/>
      <c r="BU17" s="387"/>
      <c r="BV17" s="385">
        <v>4097416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147.53</v>
      </c>
      <c r="M18" s="498"/>
      <c r="N18" s="498"/>
      <c r="O18" s="498"/>
      <c r="P18" s="498"/>
      <c r="Q18" s="498"/>
      <c r="R18" s="499"/>
      <c r="S18" s="499"/>
      <c r="T18" s="499"/>
      <c r="U18" s="499"/>
      <c r="V18" s="500"/>
      <c r="W18" s="403"/>
      <c r="X18" s="404"/>
      <c r="Y18" s="404"/>
      <c r="Z18" s="404"/>
      <c r="AA18" s="404"/>
      <c r="AB18" s="395"/>
      <c r="AC18" s="501">
        <v>52.6</v>
      </c>
      <c r="AD18" s="502"/>
      <c r="AE18" s="502"/>
      <c r="AF18" s="502"/>
      <c r="AG18" s="503"/>
      <c r="AH18" s="501">
        <v>50</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7452939</v>
      </c>
      <c r="BO18" s="386"/>
      <c r="BP18" s="386"/>
      <c r="BQ18" s="386"/>
      <c r="BR18" s="386"/>
      <c r="BS18" s="386"/>
      <c r="BT18" s="386"/>
      <c r="BU18" s="387"/>
      <c r="BV18" s="385">
        <v>7302530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9423060</v>
      </c>
      <c r="BO19" s="386"/>
      <c r="BP19" s="386"/>
      <c r="BQ19" s="386"/>
      <c r="BR19" s="386"/>
      <c r="BS19" s="386"/>
      <c r="BT19" s="386"/>
      <c r="BU19" s="387"/>
      <c r="BV19" s="385">
        <v>9366181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10082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12539378</v>
      </c>
      <c r="BO23" s="386"/>
      <c r="BP23" s="386"/>
      <c r="BQ23" s="386"/>
      <c r="BR23" s="386"/>
      <c r="BS23" s="386"/>
      <c r="BT23" s="386"/>
      <c r="BU23" s="387"/>
      <c r="BV23" s="385">
        <v>10829599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6660</v>
      </c>
      <c r="R24" s="437"/>
      <c r="S24" s="437"/>
      <c r="T24" s="437"/>
      <c r="U24" s="437"/>
      <c r="V24" s="476"/>
      <c r="W24" s="531"/>
      <c r="X24" s="519"/>
      <c r="Y24" s="520"/>
      <c r="Z24" s="435" t="s">
        <v>152</v>
      </c>
      <c r="AA24" s="415"/>
      <c r="AB24" s="415"/>
      <c r="AC24" s="415"/>
      <c r="AD24" s="415"/>
      <c r="AE24" s="415"/>
      <c r="AF24" s="415"/>
      <c r="AG24" s="416"/>
      <c r="AH24" s="436">
        <v>239</v>
      </c>
      <c r="AI24" s="437"/>
      <c r="AJ24" s="437"/>
      <c r="AK24" s="437"/>
      <c r="AL24" s="476"/>
      <c r="AM24" s="436">
        <v>709352</v>
      </c>
      <c r="AN24" s="437"/>
      <c r="AO24" s="437"/>
      <c r="AP24" s="437"/>
      <c r="AQ24" s="437"/>
      <c r="AR24" s="476"/>
      <c r="AS24" s="436">
        <v>2968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8145552</v>
      </c>
      <c r="BO24" s="386"/>
      <c r="BP24" s="386"/>
      <c r="BQ24" s="386"/>
      <c r="BR24" s="386"/>
      <c r="BS24" s="386"/>
      <c r="BT24" s="386"/>
      <c r="BU24" s="387"/>
      <c r="BV24" s="385">
        <v>8144857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5701</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1175862</v>
      </c>
      <c r="BO25" s="349"/>
      <c r="BP25" s="349"/>
      <c r="BQ25" s="349"/>
      <c r="BR25" s="349"/>
      <c r="BS25" s="349"/>
      <c r="BT25" s="349"/>
      <c r="BU25" s="350"/>
      <c r="BV25" s="348">
        <v>3888355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5411</v>
      </c>
      <c r="R26" s="437"/>
      <c r="S26" s="437"/>
      <c r="T26" s="437"/>
      <c r="U26" s="437"/>
      <c r="V26" s="476"/>
      <c r="W26" s="531"/>
      <c r="X26" s="519"/>
      <c r="Y26" s="520"/>
      <c r="Z26" s="435" t="s">
        <v>158</v>
      </c>
      <c r="AA26" s="541"/>
      <c r="AB26" s="541"/>
      <c r="AC26" s="541"/>
      <c r="AD26" s="541"/>
      <c r="AE26" s="541"/>
      <c r="AF26" s="541"/>
      <c r="AG26" s="542"/>
      <c r="AH26" s="436">
        <v>9</v>
      </c>
      <c r="AI26" s="437"/>
      <c r="AJ26" s="437"/>
      <c r="AK26" s="437"/>
      <c r="AL26" s="476"/>
      <c r="AM26" s="436">
        <v>27108</v>
      </c>
      <c r="AN26" s="437"/>
      <c r="AO26" s="437"/>
      <c r="AP26" s="437"/>
      <c r="AQ26" s="437"/>
      <c r="AR26" s="476"/>
      <c r="AS26" s="436">
        <v>3012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4470</v>
      </c>
      <c r="R27" s="437"/>
      <c r="S27" s="437"/>
      <c r="T27" s="437"/>
      <c r="U27" s="437"/>
      <c r="V27" s="476"/>
      <c r="W27" s="531"/>
      <c r="X27" s="519"/>
      <c r="Y27" s="520"/>
      <c r="Z27" s="435" t="s">
        <v>161</v>
      </c>
      <c r="AA27" s="415"/>
      <c r="AB27" s="415"/>
      <c r="AC27" s="415"/>
      <c r="AD27" s="415"/>
      <c r="AE27" s="415"/>
      <c r="AF27" s="415"/>
      <c r="AG27" s="416"/>
      <c r="AH27" s="436">
        <v>7</v>
      </c>
      <c r="AI27" s="437"/>
      <c r="AJ27" s="437"/>
      <c r="AK27" s="437"/>
      <c r="AL27" s="476"/>
      <c r="AM27" s="436">
        <v>21833</v>
      </c>
      <c r="AN27" s="437"/>
      <c r="AO27" s="437"/>
      <c r="AP27" s="437"/>
      <c r="AQ27" s="437"/>
      <c r="AR27" s="476"/>
      <c r="AS27" s="436">
        <v>3119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450000</v>
      </c>
      <c r="BO27" s="555"/>
      <c r="BP27" s="555"/>
      <c r="BQ27" s="555"/>
      <c r="BR27" s="555"/>
      <c r="BS27" s="555"/>
      <c r="BT27" s="555"/>
      <c r="BU27" s="556"/>
      <c r="BV27" s="554">
        <v>450000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3760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1925584</v>
      </c>
      <c r="BO28" s="349"/>
      <c r="BP28" s="349"/>
      <c r="BQ28" s="349"/>
      <c r="BR28" s="349"/>
      <c r="BS28" s="349"/>
      <c r="BT28" s="349"/>
      <c r="BU28" s="350"/>
      <c r="BV28" s="348">
        <v>2160903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16</v>
      </c>
      <c r="M29" s="437"/>
      <c r="N29" s="437"/>
      <c r="O29" s="437"/>
      <c r="P29" s="476"/>
      <c r="Q29" s="436">
        <v>3520</v>
      </c>
      <c r="R29" s="437"/>
      <c r="S29" s="437"/>
      <c r="T29" s="437"/>
      <c r="U29" s="437"/>
      <c r="V29" s="476"/>
      <c r="W29" s="532"/>
      <c r="X29" s="533"/>
      <c r="Y29" s="534"/>
      <c r="Z29" s="435" t="s">
        <v>168</v>
      </c>
      <c r="AA29" s="415"/>
      <c r="AB29" s="415"/>
      <c r="AC29" s="415"/>
      <c r="AD29" s="415"/>
      <c r="AE29" s="415"/>
      <c r="AF29" s="415"/>
      <c r="AG29" s="416"/>
      <c r="AH29" s="436">
        <v>246</v>
      </c>
      <c r="AI29" s="437"/>
      <c r="AJ29" s="437"/>
      <c r="AK29" s="437"/>
      <c r="AL29" s="476"/>
      <c r="AM29" s="436">
        <v>731185</v>
      </c>
      <c r="AN29" s="437"/>
      <c r="AO29" s="437"/>
      <c r="AP29" s="437"/>
      <c r="AQ29" s="437"/>
      <c r="AR29" s="476"/>
      <c r="AS29" s="436">
        <v>2972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120559</v>
      </c>
      <c r="BO29" s="386"/>
      <c r="BP29" s="386"/>
      <c r="BQ29" s="386"/>
      <c r="BR29" s="386"/>
      <c r="BS29" s="386"/>
      <c r="BT29" s="386"/>
      <c r="BU29" s="387"/>
      <c r="BV29" s="385">
        <v>120529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824400</v>
      </c>
      <c r="BO30" s="555"/>
      <c r="BP30" s="555"/>
      <c r="BQ30" s="555"/>
      <c r="BR30" s="555"/>
      <c r="BS30" s="555"/>
      <c r="BT30" s="555"/>
      <c r="BU30" s="556"/>
      <c r="BV30" s="554">
        <v>953138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仙南地域広域行政事務組合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角田市地域振興公社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みやぎ県南中核病院企業団</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角田市農業振興公社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宮城県市町村非常勤消防団員補償報償組合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角田市土地開発公社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宮城県市町村職員退職手当組合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阿武隈急行株式会社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宮城県市町村自治振興センター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宮城県後期高齢者医療事業会計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10508</v>
      </c>
      <c r="J41" s="83">
        <v>10575</v>
      </c>
      <c r="K41" s="83">
        <v>10534</v>
      </c>
      <c r="L41" s="83">
        <v>10830</v>
      </c>
      <c r="M41" s="84">
        <v>12539</v>
      </c>
    </row>
    <row r="42" spans="2:13" ht="27.75" customHeight="1" x14ac:dyDescent="0.15">
      <c r="B42" s="1171"/>
      <c r="C42" s="1172"/>
      <c r="D42" s="85"/>
      <c r="E42" s="1177" t="s">
        <v>26</v>
      </c>
      <c r="F42" s="1177"/>
      <c r="G42" s="1177"/>
      <c r="H42" s="1178"/>
      <c r="I42" s="86">
        <v>211</v>
      </c>
      <c r="J42" s="87">
        <v>105</v>
      </c>
      <c r="K42" s="87" t="s">
        <v>475</v>
      </c>
      <c r="L42" s="87" t="s">
        <v>475</v>
      </c>
      <c r="M42" s="88" t="s">
        <v>475</v>
      </c>
    </row>
    <row r="43" spans="2:13" ht="27.75" customHeight="1" x14ac:dyDescent="0.15">
      <c r="B43" s="1171"/>
      <c r="C43" s="1172"/>
      <c r="D43" s="85"/>
      <c r="E43" s="1177" t="s">
        <v>27</v>
      </c>
      <c r="F43" s="1177"/>
      <c r="G43" s="1177"/>
      <c r="H43" s="1178"/>
      <c r="I43" s="86">
        <v>9641</v>
      </c>
      <c r="J43" s="87">
        <v>9127</v>
      </c>
      <c r="K43" s="87">
        <v>9340</v>
      </c>
      <c r="L43" s="87">
        <v>9661</v>
      </c>
      <c r="M43" s="88">
        <v>9786</v>
      </c>
    </row>
    <row r="44" spans="2:13" ht="27.75" customHeight="1" x14ac:dyDescent="0.15">
      <c r="B44" s="1171"/>
      <c r="C44" s="1172"/>
      <c r="D44" s="85"/>
      <c r="E44" s="1177" t="s">
        <v>28</v>
      </c>
      <c r="F44" s="1177"/>
      <c r="G44" s="1177"/>
      <c r="H44" s="1178"/>
      <c r="I44" s="86">
        <v>1688</v>
      </c>
      <c r="J44" s="87">
        <v>1756</v>
      </c>
      <c r="K44" s="87">
        <v>1897</v>
      </c>
      <c r="L44" s="87">
        <v>1951</v>
      </c>
      <c r="M44" s="88">
        <v>1900</v>
      </c>
    </row>
    <row r="45" spans="2:13" ht="27.75" customHeight="1" x14ac:dyDescent="0.15">
      <c r="B45" s="1171"/>
      <c r="C45" s="1172"/>
      <c r="D45" s="85"/>
      <c r="E45" s="1177" t="s">
        <v>29</v>
      </c>
      <c r="F45" s="1177"/>
      <c r="G45" s="1177"/>
      <c r="H45" s="1178"/>
      <c r="I45" s="86">
        <v>2505</v>
      </c>
      <c r="J45" s="87">
        <v>2450</v>
      </c>
      <c r="K45" s="87">
        <v>2436</v>
      </c>
      <c r="L45" s="87">
        <v>2418</v>
      </c>
      <c r="M45" s="88">
        <v>2177</v>
      </c>
    </row>
    <row r="46" spans="2:13" ht="27.75" customHeight="1" x14ac:dyDescent="0.15">
      <c r="B46" s="1171"/>
      <c r="C46" s="1172"/>
      <c r="D46" s="85"/>
      <c r="E46" s="1177" t="s">
        <v>30</v>
      </c>
      <c r="F46" s="1177"/>
      <c r="G46" s="1177"/>
      <c r="H46" s="1178"/>
      <c r="I46" s="86" t="s">
        <v>475</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2666</v>
      </c>
      <c r="J49" s="87">
        <v>2861</v>
      </c>
      <c r="K49" s="87">
        <v>3365</v>
      </c>
      <c r="L49" s="87">
        <v>3742</v>
      </c>
      <c r="M49" s="88">
        <v>3673</v>
      </c>
    </row>
    <row r="50" spans="2:13" ht="27.75" customHeight="1" x14ac:dyDescent="0.15">
      <c r="B50" s="1171"/>
      <c r="C50" s="1172"/>
      <c r="D50" s="85"/>
      <c r="E50" s="1177" t="s">
        <v>35</v>
      </c>
      <c r="F50" s="1177"/>
      <c r="G50" s="1177"/>
      <c r="H50" s="1178"/>
      <c r="I50" s="86">
        <v>3039</v>
      </c>
      <c r="J50" s="87">
        <v>2508</v>
      </c>
      <c r="K50" s="87">
        <v>2181</v>
      </c>
      <c r="L50" s="87">
        <v>1985</v>
      </c>
      <c r="M50" s="88">
        <v>2362</v>
      </c>
    </row>
    <row r="51" spans="2:13" ht="27.75" customHeight="1" x14ac:dyDescent="0.15">
      <c r="B51" s="1173"/>
      <c r="C51" s="1174"/>
      <c r="D51" s="85"/>
      <c r="E51" s="1177" t="s">
        <v>36</v>
      </c>
      <c r="F51" s="1177"/>
      <c r="G51" s="1177"/>
      <c r="H51" s="1178"/>
      <c r="I51" s="86">
        <v>14108</v>
      </c>
      <c r="J51" s="87">
        <v>14029</v>
      </c>
      <c r="K51" s="87">
        <v>14121</v>
      </c>
      <c r="L51" s="87">
        <v>14245</v>
      </c>
      <c r="M51" s="88">
        <v>15446</v>
      </c>
    </row>
    <row r="52" spans="2:13" ht="27.75" customHeight="1" thickBot="1" x14ac:dyDescent="0.2">
      <c r="B52" s="1181" t="s">
        <v>37</v>
      </c>
      <c r="C52" s="1182"/>
      <c r="D52" s="90"/>
      <c r="E52" s="1183" t="s">
        <v>38</v>
      </c>
      <c r="F52" s="1183"/>
      <c r="G52" s="1183"/>
      <c r="H52" s="1184"/>
      <c r="I52" s="91">
        <v>4741</v>
      </c>
      <c r="J52" s="92">
        <v>4615</v>
      </c>
      <c r="K52" s="92">
        <v>4540</v>
      </c>
      <c r="L52" s="92">
        <v>4889</v>
      </c>
      <c r="M52" s="93">
        <v>4920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59476</v>
      </c>
      <c r="E3" s="116"/>
      <c r="F3" s="117">
        <v>86381</v>
      </c>
      <c r="G3" s="118"/>
      <c r="H3" s="119"/>
    </row>
    <row r="4" spans="1:8" x14ac:dyDescent="0.15">
      <c r="A4" s="120"/>
      <c r="B4" s="121"/>
      <c r="C4" s="122"/>
      <c r="D4" s="123">
        <v>30091</v>
      </c>
      <c r="E4" s="124"/>
      <c r="F4" s="125">
        <v>41242</v>
      </c>
      <c r="G4" s="126"/>
      <c r="H4" s="127"/>
    </row>
    <row r="5" spans="1:8" x14ac:dyDescent="0.15">
      <c r="A5" s="108" t="s">
        <v>508</v>
      </c>
      <c r="B5" s="113"/>
      <c r="C5" s="114"/>
      <c r="D5" s="115">
        <v>46705</v>
      </c>
      <c r="E5" s="116"/>
      <c r="F5" s="117">
        <v>67088</v>
      </c>
      <c r="G5" s="118"/>
      <c r="H5" s="119"/>
    </row>
    <row r="6" spans="1:8" x14ac:dyDescent="0.15">
      <c r="A6" s="120"/>
      <c r="B6" s="121"/>
      <c r="C6" s="122"/>
      <c r="D6" s="123">
        <v>24458</v>
      </c>
      <c r="E6" s="124"/>
      <c r="F6" s="125">
        <v>37146</v>
      </c>
      <c r="G6" s="126"/>
      <c r="H6" s="127"/>
    </row>
    <row r="7" spans="1:8" x14ac:dyDescent="0.15">
      <c r="A7" s="108" t="s">
        <v>509</v>
      </c>
      <c r="B7" s="113"/>
      <c r="C7" s="114"/>
      <c r="D7" s="115">
        <v>34383</v>
      </c>
      <c r="E7" s="116"/>
      <c r="F7" s="117">
        <v>70489</v>
      </c>
      <c r="G7" s="118"/>
      <c r="H7" s="119"/>
    </row>
    <row r="8" spans="1:8" x14ac:dyDescent="0.15">
      <c r="A8" s="120"/>
      <c r="B8" s="121"/>
      <c r="C8" s="122"/>
      <c r="D8" s="123">
        <v>19417</v>
      </c>
      <c r="E8" s="124"/>
      <c r="F8" s="125">
        <v>37817</v>
      </c>
      <c r="G8" s="126"/>
      <c r="H8" s="127"/>
    </row>
    <row r="9" spans="1:8" x14ac:dyDescent="0.15">
      <c r="A9" s="108" t="s">
        <v>510</v>
      </c>
      <c r="B9" s="113"/>
      <c r="C9" s="114"/>
      <c r="D9" s="115">
        <v>61770</v>
      </c>
      <c r="E9" s="116"/>
      <c r="F9" s="117">
        <v>84389</v>
      </c>
      <c r="G9" s="118"/>
      <c r="H9" s="119"/>
    </row>
    <row r="10" spans="1:8" x14ac:dyDescent="0.15">
      <c r="A10" s="120"/>
      <c r="B10" s="121"/>
      <c r="C10" s="122"/>
      <c r="D10" s="123">
        <v>37752</v>
      </c>
      <c r="E10" s="124"/>
      <c r="F10" s="125">
        <v>44339</v>
      </c>
      <c r="G10" s="126"/>
      <c r="H10" s="127"/>
    </row>
    <row r="11" spans="1:8" x14ac:dyDescent="0.15">
      <c r="A11" s="108" t="s">
        <v>511</v>
      </c>
      <c r="B11" s="113"/>
      <c r="C11" s="114"/>
      <c r="D11" s="115">
        <v>119332</v>
      </c>
      <c r="E11" s="116"/>
      <c r="F11" s="117">
        <v>83623</v>
      </c>
      <c r="G11" s="118"/>
      <c r="H11" s="119"/>
    </row>
    <row r="12" spans="1:8" x14ac:dyDescent="0.15">
      <c r="A12" s="120"/>
      <c r="B12" s="121"/>
      <c r="C12" s="128"/>
      <c r="D12" s="123">
        <v>95691</v>
      </c>
      <c r="E12" s="124"/>
      <c r="F12" s="125">
        <v>48787</v>
      </c>
      <c r="G12" s="126"/>
      <c r="H12" s="127"/>
    </row>
    <row r="13" spans="1:8" x14ac:dyDescent="0.15">
      <c r="A13" s="108"/>
      <c r="B13" s="113"/>
      <c r="C13" s="129"/>
      <c r="D13" s="130">
        <v>64333</v>
      </c>
      <c r="E13" s="131"/>
      <c r="F13" s="132">
        <v>78394</v>
      </c>
      <c r="G13" s="133"/>
      <c r="H13" s="119"/>
    </row>
    <row r="14" spans="1:8" x14ac:dyDescent="0.15">
      <c r="A14" s="120"/>
      <c r="B14" s="121"/>
      <c r="C14" s="122"/>
      <c r="D14" s="123">
        <v>41482</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5.69</v>
      </c>
      <c r="C19" s="134">
        <f>ROUND(VALUE(SUBSTITUTE(実質収支比率等に係る経年分析!G$48,"▲","-")),2)</f>
        <v>5.09</v>
      </c>
      <c r="D19" s="134">
        <f>ROUND(VALUE(SUBSTITUTE(実質収支比率等に係る経年分析!H$48,"▲","-")),2)</f>
        <v>5.71</v>
      </c>
      <c r="E19" s="134">
        <f>ROUND(VALUE(SUBSTITUTE(実質収支比率等に係る経年分析!I$48,"▲","-")),2)</f>
        <v>7.21</v>
      </c>
      <c r="F19" s="134">
        <f>ROUND(VALUE(SUBSTITUTE(実質収支比率等に係る経年分析!J$48,"▲","-")),2)</f>
        <v>5.08</v>
      </c>
    </row>
    <row r="20" spans="1:11" x14ac:dyDescent="0.15">
      <c r="A20" s="134" t="s">
        <v>43</v>
      </c>
      <c r="B20" s="134">
        <f>ROUND(VALUE(SUBSTITUTE(実質収支比率等に係る経年分析!F$47,"▲","-")),2)</f>
        <v>20.98</v>
      </c>
      <c r="C20" s="134">
        <f>ROUND(VALUE(SUBSTITUTE(実質収支比率等に係る経年分析!G$47,"▲","-")),2)</f>
        <v>21.9</v>
      </c>
      <c r="D20" s="134">
        <f>ROUND(VALUE(SUBSTITUTE(実質収支比率等に係る経年分析!H$47,"▲","-")),2)</f>
        <v>24.53</v>
      </c>
      <c r="E20" s="134">
        <f>ROUND(VALUE(SUBSTITUTE(実質収支比率等に係る経年分析!I$47,"▲","-")),2)</f>
        <v>27.16</v>
      </c>
      <c r="F20" s="134">
        <f>ROUND(VALUE(SUBSTITUTE(実質収支比率等に係る経年分析!J$47,"▲","-")),2)</f>
        <v>24.49</v>
      </c>
    </row>
    <row r="21" spans="1:11" x14ac:dyDescent="0.15">
      <c r="A21" s="134" t="s">
        <v>44</v>
      </c>
      <c r="B21" s="134">
        <f>IF(ISNUMBER(VALUE(SUBSTITUTE(実質収支比率等に係る経年分析!F$49,"▲","-"))),ROUND(VALUE(SUBSTITUTE(実質収支比率等に係る経年分析!F$49,"▲","-")),2),NA())</f>
        <v>3.03</v>
      </c>
      <c r="C21" s="134">
        <f>IF(ISNUMBER(VALUE(SUBSTITUTE(実質収支比率等に係る経年分析!G$49,"▲","-"))),ROUND(VALUE(SUBSTITUTE(実質収支比率等に係る経年分析!G$49,"▲","-")),2),NA())</f>
        <v>-2.96</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-8.94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0.56999999999999995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9.8800000000000008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1255</v>
      </c>
      <c r="E42" s="136"/>
      <c r="F42" s="136"/>
      <c r="G42" s="136">
        <f>'実質公債費比率（分子）の構造'!L$52</f>
        <v>1200</v>
      </c>
      <c r="H42" s="136"/>
      <c r="I42" s="136"/>
      <c r="J42" s="136">
        <f>'実質公債費比率（分子）の構造'!M$52</f>
        <v>1217</v>
      </c>
      <c r="K42" s="136"/>
      <c r="L42" s="136"/>
      <c r="M42" s="136">
        <f>'実質公債費比率（分子）の構造'!N$52</f>
        <v>1229</v>
      </c>
      <c r="N42" s="136"/>
      <c r="O42" s="136"/>
      <c r="P42" s="136">
        <f>'実質公債費比率（分子）の構造'!O$52</f>
        <v>1307</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107</v>
      </c>
      <c r="C44" s="136"/>
      <c r="D44" s="136"/>
      <c r="E44" s="136">
        <f>'実質公債費比率（分子）の構造'!L$50</f>
        <v>107</v>
      </c>
      <c r="F44" s="136"/>
      <c r="G44" s="136"/>
      <c r="H44" s="136">
        <f>'実質公債費比率（分子）の構造'!M$50</f>
        <v>106</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140</v>
      </c>
      <c r="C45" s="136"/>
      <c r="D45" s="136"/>
      <c r="E45" s="136">
        <f>'実質公債費比率（分子）の構造'!L$49</f>
        <v>149</v>
      </c>
      <c r="F45" s="136"/>
      <c r="G45" s="136"/>
      <c r="H45" s="136">
        <f>'実質公債費比率（分子）の構造'!M$49</f>
        <v>157</v>
      </c>
      <c r="I45" s="136"/>
      <c r="J45" s="136"/>
      <c r="K45" s="136">
        <f>'実質公債費比率（分子）の構造'!N$49</f>
        <v>126</v>
      </c>
      <c r="L45" s="136"/>
      <c r="M45" s="136"/>
      <c r="N45" s="136">
        <f>'実質公債費比率（分子）の構造'!O$49</f>
        <v>138</v>
      </c>
      <c r="O45" s="136"/>
      <c r="P45" s="136"/>
    </row>
    <row r="46" spans="1:16" x14ac:dyDescent="0.15">
      <c r="A46" s="136" t="s">
        <v>55</v>
      </c>
      <c r="B46" s="136">
        <f>'実質公債費比率（分子）の構造'!K$48</f>
        <v>449</v>
      </c>
      <c r="C46" s="136"/>
      <c r="D46" s="136"/>
      <c r="E46" s="136">
        <f>'実質公債費比率（分子）の構造'!L$48</f>
        <v>477</v>
      </c>
      <c r="F46" s="136"/>
      <c r="G46" s="136"/>
      <c r="H46" s="136">
        <f>'実質公債費比率（分子）の構造'!M$48</f>
        <v>539</v>
      </c>
      <c r="I46" s="136"/>
      <c r="J46" s="136"/>
      <c r="K46" s="136">
        <f>'実質公債費比率（分子）の構造'!N$48</f>
        <v>549</v>
      </c>
      <c r="L46" s="136"/>
      <c r="M46" s="136"/>
      <c r="N46" s="136">
        <f>'実質公債費比率（分子）の構造'!O$48</f>
        <v>523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1261</v>
      </c>
      <c r="C49" s="136"/>
      <c r="D49" s="136"/>
      <c r="E49" s="136">
        <f>'実質公債費比率（分子）の構造'!L$45</f>
        <v>1266</v>
      </c>
      <c r="F49" s="136"/>
      <c r="G49" s="136"/>
      <c r="H49" s="136">
        <f>'実質公債費比率（分子）の構造'!M$45</f>
        <v>1275</v>
      </c>
      <c r="I49" s="136"/>
      <c r="J49" s="136"/>
      <c r="K49" s="136">
        <f>'実質公債費比率（分子）の構造'!N$45</f>
        <v>1204</v>
      </c>
      <c r="L49" s="136"/>
      <c r="M49" s="136"/>
      <c r="N49" s="136">
        <f>'実質公債費比率（分子）の構造'!O$45</f>
        <v>1144</v>
      </c>
      <c r="O49" s="136"/>
      <c r="P49" s="136"/>
    </row>
    <row r="50" spans="1:16" x14ac:dyDescent="0.15">
      <c r="A50" s="136" t="s">
        <v>59</v>
      </c>
      <c r="B50" s="136" t="e">
        <f>NA()</f>
        <v>#N/A</v>
      </c>
      <c r="C50" s="136">
        <f>IF(ISNUMBER('実質公債費比率（分子）の構造'!K$53),'実質公債費比率（分子）の構造'!K$53,NA())</f>
        <v>702</v>
      </c>
      <c r="D50" s="136" t="e">
        <f>NA()</f>
        <v>#N/A</v>
      </c>
      <c r="E50" s="136" t="e">
        <f>NA()</f>
        <v>#N/A</v>
      </c>
      <c r="F50" s="136">
        <f>IF(ISNUMBER('実質公債費比率（分子）の構造'!L$53),'実質公債費比率（分子）の構造'!L$53,NA())</f>
        <v>799</v>
      </c>
      <c r="G50" s="136" t="e">
        <f>NA()</f>
        <v>#N/A</v>
      </c>
      <c r="H50" s="136" t="e">
        <f>NA()</f>
        <v>#N/A</v>
      </c>
      <c r="I50" s="136">
        <f>IF(ISNUMBER('実質公債費比率（分子）の構造'!M$53),'実質公債費比率（分子）の構造'!M$53,NA())</f>
        <v>860</v>
      </c>
      <c r="J50" s="136" t="e">
        <f>NA()</f>
        <v>#N/A</v>
      </c>
      <c r="K50" s="136" t="e">
        <f>NA()</f>
        <v>#N/A</v>
      </c>
      <c r="L50" s="136">
        <f>IF(ISNUMBER('実質公債費比率（分子）の構造'!N$53),'実質公債費比率（分子）の構造'!N$53,NA())</f>
        <v>650</v>
      </c>
      <c r="M50" s="136" t="e">
        <f>NA()</f>
        <v>#N/A</v>
      </c>
      <c r="N50" s="136" t="e">
        <f>NA()</f>
        <v>#N/A</v>
      </c>
      <c r="O50" s="136">
        <f>IF(ISNUMBER('実質公債費比率（分子）の構造'!O$53),'実質公債費比率（分子）の構造'!O$53,NA())</f>
        <v>498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14108</v>
      </c>
      <c r="E56" s="135"/>
      <c r="F56" s="135"/>
      <c r="G56" s="135">
        <f>'将来負担比率（分子）の構造'!J$51</f>
        <v>14029</v>
      </c>
      <c r="H56" s="135"/>
      <c r="I56" s="135"/>
      <c r="J56" s="135">
        <f>'将来負担比率（分子）の構造'!K$51</f>
        <v>14121</v>
      </c>
      <c r="K56" s="135"/>
      <c r="L56" s="135"/>
      <c r="M56" s="135">
        <f>'将来負担比率（分子）の構造'!L$51</f>
        <v>14245</v>
      </c>
      <c r="N56" s="135"/>
      <c r="O56" s="135"/>
      <c r="P56" s="135">
        <f>'将来負担比率（分子）の構造'!M$51</f>
        <v>15446</v>
      </c>
    </row>
    <row r="57" spans="1:16" x14ac:dyDescent="0.15">
      <c r="A57" s="135" t="s">
        <v>35</v>
      </c>
      <c r="B57" s="135"/>
      <c r="C57" s="135"/>
      <c r="D57" s="135">
        <f>'将来負担比率（分子）の構造'!I$50</f>
        <v>3039</v>
      </c>
      <c r="E57" s="135"/>
      <c r="F57" s="135"/>
      <c r="G57" s="135">
        <f>'将来負担比率（分子）の構造'!J$50</f>
        <v>2508</v>
      </c>
      <c r="H57" s="135"/>
      <c r="I57" s="135"/>
      <c r="J57" s="135">
        <f>'将来負担比率（分子）の構造'!K$50</f>
        <v>2181</v>
      </c>
      <c r="K57" s="135"/>
      <c r="L57" s="135"/>
      <c r="M57" s="135">
        <f>'将来負担比率（分子）の構造'!L$50</f>
        <v>1985</v>
      </c>
      <c r="N57" s="135"/>
      <c r="O57" s="135"/>
      <c r="P57" s="135">
        <f>'将来負担比率（分子）の構造'!M$50</f>
        <v>2362</v>
      </c>
    </row>
    <row r="58" spans="1:16" x14ac:dyDescent="0.15">
      <c r="A58" s="135" t="s">
        <v>34</v>
      </c>
      <c r="B58" s="135"/>
      <c r="C58" s="135"/>
      <c r="D58" s="135">
        <f>'将来負担比率（分子）の構造'!I$49</f>
        <v>2666</v>
      </c>
      <c r="E58" s="135"/>
      <c r="F58" s="135"/>
      <c r="G58" s="135">
        <f>'将来負担比率（分子）の構造'!J$49</f>
        <v>2861</v>
      </c>
      <c r="H58" s="135"/>
      <c r="I58" s="135"/>
      <c r="J58" s="135">
        <f>'将来負担比率（分子）の構造'!K$49</f>
        <v>3365</v>
      </c>
      <c r="K58" s="135"/>
      <c r="L58" s="135"/>
      <c r="M58" s="135">
        <f>'将来負担比率（分子）の構造'!L$49</f>
        <v>3742</v>
      </c>
      <c r="N58" s="135"/>
      <c r="O58" s="135"/>
      <c r="P58" s="135">
        <f>'将来負担比率（分子）の構造'!M$49</f>
        <v>3673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2505</v>
      </c>
      <c r="C62" s="135"/>
      <c r="D62" s="135"/>
      <c r="E62" s="135">
        <f>'将来負担比率（分子）の構造'!J$45</f>
        <v>2450</v>
      </c>
      <c r="F62" s="135"/>
      <c r="G62" s="135"/>
      <c r="H62" s="135">
        <f>'将来負担比率（分子）の構造'!K$45</f>
        <v>2436</v>
      </c>
      <c r="I62" s="135"/>
      <c r="J62" s="135"/>
      <c r="K62" s="135">
        <f>'将来負担比率（分子）の構造'!L$45</f>
        <v>2418</v>
      </c>
      <c r="L62" s="135"/>
      <c r="M62" s="135"/>
      <c r="N62" s="135">
        <f>'将来負担比率（分子）の構造'!M$45</f>
        <v>2177</v>
      </c>
      <c r="O62" s="135"/>
      <c r="P62" s="135"/>
    </row>
    <row r="63" spans="1:16" x14ac:dyDescent="0.15">
      <c r="A63" s="135" t="s">
        <v>28</v>
      </c>
      <c r="B63" s="135">
        <f>'将来負担比率（分子）の構造'!I$44</f>
        <v>1688</v>
      </c>
      <c r="C63" s="135"/>
      <c r="D63" s="135"/>
      <c r="E63" s="135">
        <f>'将来負担比率（分子）の構造'!J$44</f>
        <v>1756</v>
      </c>
      <c r="F63" s="135"/>
      <c r="G63" s="135"/>
      <c r="H63" s="135">
        <f>'将来負担比率（分子）の構造'!K$44</f>
        <v>1897</v>
      </c>
      <c r="I63" s="135"/>
      <c r="J63" s="135"/>
      <c r="K63" s="135">
        <f>'将来負担比率（分子）の構造'!L$44</f>
        <v>1951</v>
      </c>
      <c r="L63" s="135"/>
      <c r="M63" s="135"/>
      <c r="N63" s="135">
        <f>'将来負担比率（分子）の構造'!M$44</f>
        <v>1900</v>
      </c>
      <c r="O63" s="135"/>
      <c r="P63" s="135"/>
    </row>
    <row r="64" spans="1:16" x14ac:dyDescent="0.15">
      <c r="A64" s="135" t="s">
        <v>27</v>
      </c>
      <c r="B64" s="135">
        <f>'将来負担比率（分子）の構造'!I$43</f>
        <v>9641</v>
      </c>
      <c r="C64" s="135"/>
      <c r="D64" s="135"/>
      <c r="E64" s="135">
        <f>'将来負担比率（分子）の構造'!J$43</f>
        <v>9127</v>
      </c>
      <c r="F64" s="135"/>
      <c r="G64" s="135"/>
      <c r="H64" s="135">
        <f>'将来負担比率（分子）の構造'!K$43</f>
        <v>9340</v>
      </c>
      <c r="I64" s="135"/>
      <c r="J64" s="135"/>
      <c r="K64" s="135">
        <f>'将来負担比率（分子）の構造'!L$43</f>
        <v>9661</v>
      </c>
      <c r="L64" s="135"/>
      <c r="M64" s="135"/>
      <c r="N64" s="135">
        <f>'将来負担比率（分子）の構造'!M$43</f>
        <v>9786</v>
      </c>
      <c r="O64" s="135"/>
      <c r="P64" s="135"/>
    </row>
    <row r="65" spans="1:16" x14ac:dyDescent="0.15">
      <c r="A65" s="135" t="s">
        <v>26</v>
      </c>
      <c r="B65" s="135">
        <f>'将来負担比率（分子）の構造'!I$42</f>
        <v>211</v>
      </c>
      <c r="C65" s="135"/>
      <c r="D65" s="135"/>
      <c r="E65" s="135">
        <f>'将来負担比率（分子）の構造'!J$42</f>
        <v>105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10508</v>
      </c>
      <c r="C66" s="135"/>
      <c r="D66" s="135"/>
      <c r="E66" s="135">
        <f>'将来負担比率（分子）の構造'!J$41</f>
        <v>10575</v>
      </c>
      <c r="F66" s="135"/>
      <c r="G66" s="135"/>
      <c r="H66" s="135">
        <f>'将来負担比率（分子）の構造'!K$41</f>
        <v>10534</v>
      </c>
      <c r="I66" s="135"/>
      <c r="J66" s="135"/>
      <c r="K66" s="135">
        <f>'将来負担比率（分子）の構造'!L$41</f>
        <v>10830</v>
      </c>
      <c r="L66" s="135"/>
      <c r="M66" s="135"/>
      <c r="N66" s="135">
        <f>'将来負担比率（分子）の構造'!M$41</f>
        <v>12539</v>
      </c>
      <c r="O66" s="135"/>
      <c r="P66" s="135"/>
    </row>
    <row r="67" spans="1:16" x14ac:dyDescent="0.15">
      <c r="A67" s="135" t="s">
        <v>63</v>
      </c>
      <c r="B67" s="135" t="e">
        <f>NA()</f>
        <v>#N/A</v>
      </c>
      <c r="C67" s="135">
        <f>IF(ISNUMBER('将来負担比率（分子）の構造'!I$52), IF('将来負担比率（分子）の構造'!I$52 &lt; 0, 0, '将来負担比率（分子）の構造'!I$52), NA())</f>
        <v>4741</v>
      </c>
      <c r="D67" s="135" t="e">
        <f>NA()</f>
        <v>#N/A</v>
      </c>
      <c r="E67" s="135" t="e">
        <f>NA()</f>
        <v>#N/A</v>
      </c>
      <c r="F67" s="135">
        <f>IF(ISNUMBER('将来負担比率（分子）の構造'!J$52), IF('将来負担比率（分子）の構造'!J$52 &lt; 0, 0, '将来負担比率（分子）の構造'!J$52), NA())</f>
        <v>4615</v>
      </c>
      <c r="G67" s="135" t="e">
        <f>NA()</f>
        <v>#N/A</v>
      </c>
      <c r="H67" s="135" t="e">
        <f>NA()</f>
        <v>#N/A</v>
      </c>
      <c r="I67" s="135">
        <f>IF(ISNUMBER('将来負担比率（分子）の構造'!K$52), IF('将来負担比率（分子）の構造'!K$52 &lt; 0, 0, '将来負担比率（分子）の構造'!K$52), NA())</f>
        <v>4540</v>
      </c>
      <c r="J67" s="135" t="e">
        <f>NA()</f>
        <v>#N/A</v>
      </c>
      <c r="K67" s="135" t="e">
        <f>NA()</f>
        <v>#N/A</v>
      </c>
      <c r="L67" s="135">
        <f>IF(ISNUMBER('将来負担比率（分子）の構造'!L$52), IF('将来負担比率（分子）の構造'!L$52 &lt; 0, 0, '将来負担比率（分子）の構造'!L$52), NA())</f>
        <v>4889</v>
      </c>
      <c r="M67" s="135" t="e">
        <f>NA()</f>
        <v>#N/A</v>
      </c>
      <c r="N67" s="135" t="e">
        <f>NA()</f>
        <v>#N/A</v>
      </c>
      <c r="O67" s="135">
        <f>IF(ISNUMBER('将来負担比率（分子）の構造'!M$52), IF('将来負担比率（分子）の構造'!M$52 &lt; 0, 0, '将来負担比率（分子）の構造'!M$52), NA())</f>
        <v>4920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3449349</v>
      </c>
      <c r="S5" s="583"/>
      <c r="T5" s="583"/>
      <c r="U5" s="583"/>
      <c r="V5" s="583"/>
      <c r="W5" s="583"/>
      <c r="X5" s="583"/>
      <c r="Y5" s="584"/>
      <c r="Z5" s="585">
        <v>23.2</v>
      </c>
      <c r="AA5" s="585"/>
      <c r="AB5" s="585"/>
      <c r="AC5" s="585"/>
      <c r="AD5" s="586">
        <v>3282359</v>
      </c>
      <c r="AE5" s="586"/>
      <c r="AF5" s="586"/>
      <c r="AG5" s="586"/>
      <c r="AH5" s="586"/>
      <c r="AI5" s="586"/>
      <c r="AJ5" s="586"/>
      <c r="AK5" s="586"/>
      <c r="AL5" s="587">
        <v>46.1</v>
      </c>
      <c r="AM5" s="588"/>
      <c r="AN5" s="588"/>
      <c r="AO5" s="589"/>
      <c r="AP5" s="579" t="s">
        <v>206</v>
      </c>
      <c r="AQ5" s="580"/>
      <c r="AR5" s="580"/>
      <c r="AS5" s="580"/>
      <c r="AT5" s="580"/>
      <c r="AU5" s="580"/>
      <c r="AV5" s="580"/>
      <c r="AW5" s="580"/>
      <c r="AX5" s="580"/>
      <c r="AY5" s="580"/>
      <c r="AZ5" s="580"/>
      <c r="BA5" s="580"/>
      <c r="BB5" s="580"/>
      <c r="BC5" s="580"/>
      <c r="BD5" s="580"/>
      <c r="BE5" s="580"/>
      <c r="BF5" s="581"/>
      <c r="BG5" s="593">
        <v>3282359</v>
      </c>
      <c r="BH5" s="594"/>
      <c r="BI5" s="594"/>
      <c r="BJ5" s="594"/>
      <c r="BK5" s="594"/>
      <c r="BL5" s="594"/>
      <c r="BM5" s="594"/>
      <c r="BN5" s="595"/>
      <c r="BO5" s="596">
        <v>95.2</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179200</v>
      </c>
      <c r="S6" s="594"/>
      <c r="T6" s="594"/>
      <c r="U6" s="594"/>
      <c r="V6" s="594"/>
      <c r="W6" s="594"/>
      <c r="X6" s="594"/>
      <c r="Y6" s="595"/>
      <c r="Z6" s="596">
        <v>1.2</v>
      </c>
      <c r="AA6" s="596"/>
      <c r="AB6" s="596"/>
      <c r="AC6" s="596"/>
      <c r="AD6" s="597">
        <v>179200</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3282359</v>
      </c>
      <c r="BH6" s="594"/>
      <c r="BI6" s="594"/>
      <c r="BJ6" s="594"/>
      <c r="BK6" s="594"/>
      <c r="BL6" s="594"/>
      <c r="BM6" s="594"/>
      <c r="BN6" s="595"/>
      <c r="BO6" s="596">
        <v>95.2</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177158</v>
      </c>
      <c r="CS6" s="594"/>
      <c r="CT6" s="594"/>
      <c r="CU6" s="594"/>
      <c r="CV6" s="594"/>
      <c r="CW6" s="594"/>
      <c r="CX6" s="594"/>
      <c r="CY6" s="595"/>
      <c r="CZ6" s="596">
        <v>1.2</v>
      </c>
      <c r="DA6" s="596"/>
      <c r="DB6" s="596"/>
      <c r="DC6" s="596"/>
      <c r="DD6" s="602" t="s">
        <v>207</v>
      </c>
      <c r="DE6" s="594"/>
      <c r="DF6" s="594"/>
      <c r="DG6" s="594"/>
      <c r="DH6" s="594"/>
      <c r="DI6" s="594"/>
      <c r="DJ6" s="594"/>
      <c r="DK6" s="594"/>
      <c r="DL6" s="594"/>
      <c r="DM6" s="594"/>
      <c r="DN6" s="594"/>
      <c r="DO6" s="594"/>
      <c r="DP6" s="595"/>
      <c r="DQ6" s="602">
        <v>177158</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5874</v>
      </c>
      <c r="S7" s="594"/>
      <c r="T7" s="594"/>
      <c r="U7" s="594"/>
      <c r="V7" s="594"/>
      <c r="W7" s="594"/>
      <c r="X7" s="594"/>
      <c r="Y7" s="595"/>
      <c r="Z7" s="596">
        <v>0</v>
      </c>
      <c r="AA7" s="596"/>
      <c r="AB7" s="596"/>
      <c r="AC7" s="596"/>
      <c r="AD7" s="597">
        <v>5874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1465473</v>
      </c>
      <c r="BH7" s="594"/>
      <c r="BI7" s="594"/>
      <c r="BJ7" s="594"/>
      <c r="BK7" s="594"/>
      <c r="BL7" s="594"/>
      <c r="BM7" s="594"/>
      <c r="BN7" s="595"/>
      <c r="BO7" s="596">
        <v>42.5</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3929675</v>
      </c>
      <c r="CS7" s="594"/>
      <c r="CT7" s="594"/>
      <c r="CU7" s="594"/>
      <c r="CV7" s="594"/>
      <c r="CW7" s="594"/>
      <c r="CX7" s="594"/>
      <c r="CY7" s="595"/>
      <c r="CZ7" s="596">
        <v>27.2</v>
      </c>
      <c r="DA7" s="596"/>
      <c r="DB7" s="596"/>
      <c r="DC7" s="596"/>
      <c r="DD7" s="602">
        <v>2324584</v>
      </c>
      <c r="DE7" s="594"/>
      <c r="DF7" s="594"/>
      <c r="DG7" s="594"/>
      <c r="DH7" s="594"/>
      <c r="DI7" s="594"/>
      <c r="DJ7" s="594"/>
      <c r="DK7" s="594"/>
      <c r="DL7" s="594"/>
      <c r="DM7" s="594"/>
      <c r="DN7" s="594"/>
      <c r="DO7" s="594"/>
      <c r="DP7" s="595"/>
      <c r="DQ7" s="602">
        <v>1630482</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14974</v>
      </c>
      <c r="S8" s="594"/>
      <c r="T8" s="594"/>
      <c r="U8" s="594"/>
      <c r="V8" s="594"/>
      <c r="W8" s="594"/>
      <c r="X8" s="594"/>
      <c r="Y8" s="595"/>
      <c r="Z8" s="596">
        <v>0.1</v>
      </c>
      <c r="AA8" s="596"/>
      <c r="AB8" s="596"/>
      <c r="AC8" s="596"/>
      <c r="AD8" s="597">
        <v>14974</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47411</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3587630</v>
      </c>
      <c r="CS8" s="594"/>
      <c r="CT8" s="594"/>
      <c r="CU8" s="594"/>
      <c r="CV8" s="594"/>
      <c r="CW8" s="594"/>
      <c r="CX8" s="594"/>
      <c r="CY8" s="595"/>
      <c r="CZ8" s="596">
        <v>24.8</v>
      </c>
      <c r="DA8" s="596"/>
      <c r="DB8" s="596"/>
      <c r="DC8" s="596"/>
      <c r="DD8" s="602">
        <v>131804</v>
      </c>
      <c r="DE8" s="594"/>
      <c r="DF8" s="594"/>
      <c r="DG8" s="594"/>
      <c r="DH8" s="594"/>
      <c r="DI8" s="594"/>
      <c r="DJ8" s="594"/>
      <c r="DK8" s="594"/>
      <c r="DL8" s="594"/>
      <c r="DM8" s="594"/>
      <c r="DN8" s="594"/>
      <c r="DO8" s="594"/>
      <c r="DP8" s="595"/>
      <c r="DQ8" s="602">
        <v>2047884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8357</v>
      </c>
      <c r="S9" s="594"/>
      <c r="T9" s="594"/>
      <c r="U9" s="594"/>
      <c r="V9" s="594"/>
      <c r="W9" s="594"/>
      <c r="X9" s="594"/>
      <c r="Y9" s="595"/>
      <c r="Z9" s="596">
        <v>0.1</v>
      </c>
      <c r="AA9" s="596"/>
      <c r="AB9" s="596"/>
      <c r="AC9" s="596"/>
      <c r="AD9" s="597">
        <v>8357</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1136011</v>
      </c>
      <c r="BH9" s="594"/>
      <c r="BI9" s="594"/>
      <c r="BJ9" s="594"/>
      <c r="BK9" s="594"/>
      <c r="BL9" s="594"/>
      <c r="BM9" s="594"/>
      <c r="BN9" s="595"/>
      <c r="BO9" s="596">
        <v>32.9</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1061907</v>
      </c>
      <c r="CS9" s="594"/>
      <c r="CT9" s="594"/>
      <c r="CU9" s="594"/>
      <c r="CV9" s="594"/>
      <c r="CW9" s="594"/>
      <c r="CX9" s="594"/>
      <c r="CY9" s="595"/>
      <c r="CZ9" s="596">
        <v>7.4</v>
      </c>
      <c r="DA9" s="596"/>
      <c r="DB9" s="596"/>
      <c r="DC9" s="596"/>
      <c r="DD9" s="602">
        <v>8698</v>
      </c>
      <c r="DE9" s="594"/>
      <c r="DF9" s="594"/>
      <c r="DG9" s="594"/>
      <c r="DH9" s="594"/>
      <c r="DI9" s="594"/>
      <c r="DJ9" s="594"/>
      <c r="DK9" s="594"/>
      <c r="DL9" s="594"/>
      <c r="DM9" s="594"/>
      <c r="DN9" s="594"/>
      <c r="DO9" s="594"/>
      <c r="DP9" s="595"/>
      <c r="DQ9" s="602">
        <v>1015963</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374224</v>
      </c>
      <c r="S10" s="594"/>
      <c r="T10" s="594"/>
      <c r="U10" s="594"/>
      <c r="V10" s="594"/>
      <c r="W10" s="594"/>
      <c r="X10" s="594"/>
      <c r="Y10" s="595"/>
      <c r="Z10" s="596">
        <v>2.5</v>
      </c>
      <c r="AA10" s="596"/>
      <c r="AB10" s="596"/>
      <c r="AC10" s="596"/>
      <c r="AD10" s="597">
        <v>374224</v>
      </c>
      <c r="AE10" s="597"/>
      <c r="AF10" s="597"/>
      <c r="AG10" s="597"/>
      <c r="AH10" s="597"/>
      <c r="AI10" s="597"/>
      <c r="AJ10" s="597"/>
      <c r="AK10" s="597"/>
      <c r="AL10" s="598">
        <v>5.3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68783</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67595</v>
      </c>
      <c r="CS10" s="594"/>
      <c r="CT10" s="594"/>
      <c r="CU10" s="594"/>
      <c r="CV10" s="594"/>
      <c r="CW10" s="594"/>
      <c r="CX10" s="594"/>
      <c r="CY10" s="595"/>
      <c r="CZ10" s="596">
        <v>0.5</v>
      </c>
      <c r="DA10" s="596"/>
      <c r="DB10" s="596"/>
      <c r="DC10" s="596"/>
      <c r="DD10" s="602" t="s">
        <v>111</v>
      </c>
      <c r="DE10" s="594"/>
      <c r="DF10" s="594"/>
      <c r="DG10" s="594"/>
      <c r="DH10" s="594"/>
      <c r="DI10" s="594"/>
      <c r="DJ10" s="594"/>
      <c r="DK10" s="594"/>
      <c r="DL10" s="594"/>
      <c r="DM10" s="594"/>
      <c r="DN10" s="594"/>
      <c r="DO10" s="594"/>
      <c r="DP10" s="595"/>
      <c r="DQ10" s="602">
        <v>12777</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3988</v>
      </c>
      <c r="S11" s="594"/>
      <c r="T11" s="594"/>
      <c r="U11" s="594"/>
      <c r="V11" s="594"/>
      <c r="W11" s="594"/>
      <c r="X11" s="594"/>
      <c r="Y11" s="595"/>
      <c r="Z11" s="596">
        <v>0</v>
      </c>
      <c r="AA11" s="596"/>
      <c r="AB11" s="596"/>
      <c r="AC11" s="596"/>
      <c r="AD11" s="597">
        <v>3988</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213268</v>
      </c>
      <c r="BH11" s="594"/>
      <c r="BI11" s="594"/>
      <c r="BJ11" s="594"/>
      <c r="BK11" s="594"/>
      <c r="BL11" s="594"/>
      <c r="BM11" s="594"/>
      <c r="BN11" s="595"/>
      <c r="BO11" s="596">
        <v>6.2</v>
      </c>
      <c r="BP11" s="596"/>
      <c r="BQ11" s="596"/>
      <c r="BR11" s="596"/>
      <c r="BS11" s="602" t="s">
        <v>111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578840</v>
      </c>
      <c r="CS11" s="594"/>
      <c r="CT11" s="594"/>
      <c r="CU11" s="594"/>
      <c r="CV11" s="594"/>
      <c r="CW11" s="594"/>
      <c r="CX11" s="594"/>
      <c r="CY11" s="595"/>
      <c r="CZ11" s="596">
        <v>4</v>
      </c>
      <c r="DA11" s="596"/>
      <c r="DB11" s="596"/>
      <c r="DC11" s="596"/>
      <c r="DD11" s="602">
        <v>197778</v>
      </c>
      <c r="DE11" s="594"/>
      <c r="DF11" s="594"/>
      <c r="DG11" s="594"/>
      <c r="DH11" s="594"/>
      <c r="DI11" s="594"/>
      <c r="DJ11" s="594"/>
      <c r="DK11" s="594"/>
      <c r="DL11" s="594"/>
      <c r="DM11" s="594"/>
      <c r="DN11" s="594"/>
      <c r="DO11" s="594"/>
      <c r="DP11" s="595"/>
      <c r="DQ11" s="602">
        <v>386327</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1474962</v>
      </c>
      <c r="BH12" s="594"/>
      <c r="BI12" s="594"/>
      <c r="BJ12" s="594"/>
      <c r="BK12" s="594"/>
      <c r="BL12" s="594"/>
      <c r="BM12" s="594"/>
      <c r="BN12" s="595"/>
      <c r="BO12" s="596">
        <v>42.8</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340552</v>
      </c>
      <c r="CS12" s="594"/>
      <c r="CT12" s="594"/>
      <c r="CU12" s="594"/>
      <c r="CV12" s="594"/>
      <c r="CW12" s="594"/>
      <c r="CX12" s="594"/>
      <c r="CY12" s="595"/>
      <c r="CZ12" s="596">
        <v>2.4</v>
      </c>
      <c r="DA12" s="596"/>
      <c r="DB12" s="596"/>
      <c r="DC12" s="596"/>
      <c r="DD12" s="602">
        <v>26573</v>
      </c>
      <c r="DE12" s="594"/>
      <c r="DF12" s="594"/>
      <c r="DG12" s="594"/>
      <c r="DH12" s="594"/>
      <c r="DI12" s="594"/>
      <c r="DJ12" s="594"/>
      <c r="DK12" s="594"/>
      <c r="DL12" s="594"/>
      <c r="DM12" s="594"/>
      <c r="DN12" s="594"/>
      <c r="DO12" s="594"/>
      <c r="DP12" s="595"/>
      <c r="DQ12" s="602">
        <v>173548</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33745</v>
      </c>
      <c r="S13" s="594"/>
      <c r="T13" s="594"/>
      <c r="U13" s="594"/>
      <c r="V13" s="594"/>
      <c r="W13" s="594"/>
      <c r="X13" s="594"/>
      <c r="Y13" s="595"/>
      <c r="Z13" s="596">
        <v>0.2</v>
      </c>
      <c r="AA13" s="596"/>
      <c r="AB13" s="596"/>
      <c r="AC13" s="596"/>
      <c r="AD13" s="597">
        <v>33745</v>
      </c>
      <c r="AE13" s="597"/>
      <c r="AF13" s="597"/>
      <c r="AG13" s="597"/>
      <c r="AH13" s="597"/>
      <c r="AI13" s="597"/>
      <c r="AJ13" s="597"/>
      <c r="AK13" s="597"/>
      <c r="AL13" s="598">
        <v>0.5</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1474004</v>
      </c>
      <c r="BH13" s="594"/>
      <c r="BI13" s="594"/>
      <c r="BJ13" s="594"/>
      <c r="BK13" s="594"/>
      <c r="BL13" s="594"/>
      <c r="BM13" s="594"/>
      <c r="BN13" s="595"/>
      <c r="BO13" s="596">
        <v>42.7</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1626892</v>
      </c>
      <c r="CS13" s="594"/>
      <c r="CT13" s="594"/>
      <c r="CU13" s="594"/>
      <c r="CV13" s="594"/>
      <c r="CW13" s="594"/>
      <c r="CX13" s="594"/>
      <c r="CY13" s="595"/>
      <c r="CZ13" s="596">
        <v>11.3</v>
      </c>
      <c r="DA13" s="596"/>
      <c r="DB13" s="596"/>
      <c r="DC13" s="596"/>
      <c r="DD13" s="602">
        <v>764483</v>
      </c>
      <c r="DE13" s="594"/>
      <c r="DF13" s="594"/>
      <c r="DG13" s="594"/>
      <c r="DH13" s="594"/>
      <c r="DI13" s="594"/>
      <c r="DJ13" s="594"/>
      <c r="DK13" s="594"/>
      <c r="DL13" s="594"/>
      <c r="DM13" s="594"/>
      <c r="DN13" s="594"/>
      <c r="DO13" s="594"/>
      <c r="DP13" s="595"/>
      <c r="DQ13" s="602">
        <v>980379</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83217</v>
      </c>
      <c r="BH14" s="594"/>
      <c r="BI14" s="594"/>
      <c r="BJ14" s="594"/>
      <c r="BK14" s="594"/>
      <c r="BL14" s="594"/>
      <c r="BM14" s="594"/>
      <c r="BN14" s="595"/>
      <c r="BO14" s="596">
        <v>2.4</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433057</v>
      </c>
      <c r="CS14" s="594"/>
      <c r="CT14" s="594"/>
      <c r="CU14" s="594"/>
      <c r="CV14" s="594"/>
      <c r="CW14" s="594"/>
      <c r="CX14" s="594"/>
      <c r="CY14" s="595"/>
      <c r="CZ14" s="596">
        <v>3</v>
      </c>
      <c r="DA14" s="596"/>
      <c r="DB14" s="596"/>
      <c r="DC14" s="596"/>
      <c r="DD14" s="602">
        <v>19802</v>
      </c>
      <c r="DE14" s="594"/>
      <c r="DF14" s="594"/>
      <c r="DG14" s="594"/>
      <c r="DH14" s="594"/>
      <c r="DI14" s="594"/>
      <c r="DJ14" s="594"/>
      <c r="DK14" s="594"/>
      <c r="DL14" s="594"/>
      <c r="DM14" s="594"/>
      <c r="DN14" s="594"/>
      <c r="DO14" s="594"/>
      <c r="DP14" s="595"/>
      <c r="DQ14" s="602">
        <v>412491</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10250</v>
      </c>
      <c r="S15" s="594"/>
      <c r="T15" s="594"/>
      <c r="U15" s="594"/>
      <c r="V15" s="594"/>
      <c r="W15" s="594"/>
      <c r="X15" s="594"/>
      <c r="Y15" s="595"/>
      <c r="Z15" s="596">
        <v>0.1</v>
      </c>
      <c r="AA15" s="596"/>
      <c r="AB15" s="596"/>
      <c r="AC15" s="596"/>
      <c r="AD15" s="597">
        <v>10250</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258707</v>
      </c>
      <c r="BH15" s="594"/>
      <c r="BI15" s="594"/>
      <c r="BJ15" s="594"/>
      <c r="BK15" s="594"/>
      <c r="BL15" s="594"/>
      <c r="BM15" s="594"/>
      <c r="BN15" s="595"/>
      <c r="BO15" s="596">
        <v>7.5</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1295174</v>
      </c>
      <c r="CS15" s="594"/>
      <c r="CT15" s="594"/>
      <c r="CU15" s="594"/>
      <c r="CV15" s="594"/>
      <c r="CW15" s="594"/>
      <c r="CX15" s="594"/>
      <c r="CY15" s="595"/>
      <c r="CZ15" s="596">
        <v>9</v>
      </c>
      <c r="DA15" s="596"/>
      <c r="DB15" s="596"/>
      <c r="DC15" s="596"/>
      <c r="DD15" s="602">
        <v>196098</v>
      </c>
      <c r="DE15" s="594"/>
      <c r="DF15" s="594"/>
      <c r="DG15" s="594"/>
      <c r="DH15" s="594"/>
      <c r="DI15" s="594"/>
      <c r="DJ15" s="594"/>
      <c r="DK15" s="594"/>
      <c r="DL15" s="594"/>
      <c r="DM15" s="594"/>
      <c r="DN15" s="594"/>
      <c r="DO15" s="594"/>
      <c r="DP15" s="595"/>
      <c r="DQ15" s="602">
        <v>1018208</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3911493</v>
      </c>
      <c r="S16" s="594"/>
      <c r="T16" s="594"/>
      <c r="U16" s="594"/>
      <c r="V16" s="594"/>
      <c r="W16" s="594"/>
      <c r="X16" s="594"/>
      <c r="Y16" s="595"/>
      <c r="Z16" s="596">
        <v>26.3</v>
      </c>
      <c r="AA16" s="596"/>
      <c r="AB16" s="596"/>
      <c r="AC16" s="596"/>
      <c r="AD16" s="597">
        <v>3171934</v>
      </c>
      <c r="AE16" s="597"/>
      <c r="AF16" s="597"/>
      <c r="AG16" s="597"/>
      <c r="AH16" s="597"/>
      <c r="AI16" s="597"/>
      <c r="AJ16" s="597"/>
      <c r="AK16" s="597"/>
      <c r="AL16" s="598">
        <v>44.5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195313</v>
      </c>
      <c r="CS16" s="594"/>
      <c r="CT16" s="594"/>
      <c r="CU16" s="594"/>
      <c r="CV16" s="594"/>
      <c r="CW16" s="594"/>
      <c r="CX16" s="594"/>
      <c r="CY16" s="595"/>
      <c r="CZ16" s="596">
        <v>1.4</v>
      </c>
      <c r="DA16" s="596"/>
      <c r="DB16" s="596"/>
      <c r="DC16" s="596"/>
      <c r="DD16" s="602" t="s">
        <v>111</v>
      </c>
      <c r="DE16" s="594"/>
      <c r="DF16" s="594"/>
      <c r="DG16" s="594"/>
      <c r="DH16" s="594"/>
      <c r="DI16" s="594"/>
      <c r="DJ16" s="594"/>
      <c r="DK16" s="594"/>
      <c r="DL16" s="594"/>
      <c r="DM16" s="594"/>
      <c r="DN16" s="594"/>
      <c r="DO16" s="594"/>
      <c r="DP16" s="595"/>
      <c r="DQ16" s="602">
        <v>7407</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3171934</v>
      </c>
      <c r="S17" s="594"/>
      <c r="T17" s="594"/>
      <c r="U17" s="594"/>
      <c r="V17" s="594"/>
      <c r="W17" s="594"/>
      <c r="X17" s="594"/>
      <c r="Y17" s="595"/>
      <c r="Z17" s="596">
        <v>21.3</v>
      </c>
      <c r="AA17" s="596"/>
      <c r="AB17" s="596"/>
      <c r="AC17" s="596"/>
      <c r="AD17" s="597">
        <v>3171934</v>
      </c>
      <c r="AE17" s="597"/>
      <c r="AF17" s="597"/>
      <c r="AG17" s="597"/>
      <c r="AH17" s="597"/>
      <c r="AI17" s="597"/>
      <c r="AJ17" s="597"/>
      <c r="AK17" s="597"/>
      <c r="AL17" s="598">
        <v>44.5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1143755</v>
      </c>
      <c r="CS17" s="594"/>
      <c r="CT17" s="594"/>
      <c r="CU17" s="594"/>
      <c r="CV17" s="594"/>
      <c r="CW17" s="594"/>
      <c r="CX17" s="594"/>
      <c r="CY17" s="595"/>
      <c r="CZ17" s="596">
        <v>7.9</v>
      </c>
      <c r="DA17" s="596"/>
      <c r="DB17" s="596"/>
      <c r="DC17" s="596"/>
      <c r="DD17" s="602" t="s">
        <v>111</v>
      </c>
      <c r="DE17" s="594"/>
      <c r="DF17" s="594"/>
      <c r="DG17" s="594"/>
      <c r="DH17" s="594"/>
      <c r="DI17" s="594"/>
      <c r="DJ17" s="594"/>
      <c r="DK17" s="594"/>
      <c r="DL17" s="594"/>
      <c r="DM17" s="594"/>
      <c r="DN17" s="594"/>
      <c r="DO17" s="594"/>
      <c r="DP17" s="595"/>
      <c r="DQ17" s="602">
        <v>1117681</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438857</v>
      </c>
      <c r="S18" s="594"/>
      <c r="T18" s="594"/>
      <c r="U18" s="594"/>
      <c r="V18" s="594"/>
      <c r="W18" s="594"/>
      <c r="X18" s="594"/>
      <c r="Y18" s="595"/>
      <c r="Z18" s="596">
        <v>2.9</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300702</v>
      </c>
      <c r="S19" s="594"/>
      <c r="T19" s="594"/>
      <c r="U19" s="594"/>
      <c r="V19" s="594"/>
      <c r="W19" s="594"/>
      <c r="X19" s="594"/>
      <c r="Y19" s="595"/>
      <c r="Z19" s="596">
        <v>2</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166990</v>
      </c>
      <c r="BH19" s="594"/>
      <c r="BI19" s="594"/>
      <c r="BJ19" s="594"/>
      <c r="BK19" s="594"/>
      <c r="BL19" s="594"/>
      <c r="BM19" s="594"/>
      <c r="BN19" s="595"/>
      <c r="BO19" s="596">
        <v>4.8</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7991454</v>
      </c>
      <c r="S20" s="594"/>
      <c r="T20" s="594"/>
      <c r="U20" s="594"/>
      <c r="V20" s="594"/>
      <c r="W20" s="594"/>
      <c r="X20" s="594"/>
      <c r="Y20" s="595"/>
      <c r="Z20" s="596">
        <v>53.7</v>
      </c>
      <c r="AA20" s="596"/>
      <c r="AB20" s="596"/>
      <c r="AC20" s="596"/>
      <c r="AD20" s="597">
        <v>7084905</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166990</v>
      </c>
      <c r="BH20" s="594"/>
      <c r="BI20" s="594"/>
      <c r="BJ20" s="594"/>
      <c r="BK20" s="594"/>
      <c r="BL20" s="594"/>
      <c r="BM20" s="594"/>
      <c r="BN20" s="595"/>
      <c r="BO20" s="596">
        <v>4.8</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14437548</v>
      </c>
      <c r="CS20" s="594"/>
      <c r="CT20" s="594"/>
      <c r="CU20" s="594"/>
      <c r="CV20" s="594"/>
      <c r="CW20" s="594"/>
      <c r="CX20" s="594"/>
      <c r="CY20" s="595"/>
      <c r="CZ20" s="596">
        <v>100</v>
      </c>
      <c r="DA20" s="596"/>
      <c r="DB20" s="596"/>
      <c r="DC20" s="596"/>
      <c r="DD20" s="602">
        <v>3669820</v>
      </c>
      <c r="DE20" s="594"/>
      <c r="DF20" s="594"/>
      <c r="DG20" s="594"/>
      <c r="DH20" s="594"/>
      <c r="DI20" s="594"/>
      <c r="DJ20" s="594"/>
      <c r="DK20" s="594"/>
      <c r="DL20" s="594"/>
      <c r="DM20" s="594"/>
      <c r="DN20" s="594"/>
      <c r="DO20" s="594"/>
      <c r="DP20" s="595"/>
      <c r="DQ20" s="602">
        <v>8980305</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4298</v>
      </c>
      <c r="S21" s="594"/>
      <c r="T21" s="594"/>
      <c r="U21" s="594"/>
      <c r="V21" s="594"/>
      <c r="W21" s="594"/>
      <c r="X21" s="594"/>
      <c r="Y21" s="595"/>
      <c r="Z21" s="596">
        <v>0</v>
      </c>
      <c r="AA21" s="596"/>
      <c r="AB21" s="596"/>
      <c r="AC21" s="596"/>
      <c r="AD21" s="597">
        <v>4298</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17104</v>
      </c>
      <c r="S22" s="594"/>
      <c r="T22" s="594"/>
      <c r="U22" s="594"/>
      <c r="V22" s="594"/>
      <c r="W22" s="594"/>
      <c r="X22" s="594"/>
      <c r="Y22" s="595"/>
      <c r="Z22" s="596">
        <v>0.1</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201863</v>
      </c>
      <c r="S23" s="594"/>
      <c r="T23" s="594"/>
      <c r="U23" s="594"/>
      <c r="V23" s="594"/>
      <c r="W23" s="594"/>
      <c r="X23" s="594"/>
      <c r="Y23" s="595"/>
      <c r="Z23" s="596">
        <v>1.4</v>
      </c>
      <c r="AA23" s="596"/>
      <c r="AB23" s="596"/>
      <c r="AC23" s="596"/>
      <c r="AD23" s="597">
        <v>12334</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166990</v>
      </c>
      <c r="BH23" s="594"/>
      <c r="BI23" s="594"/>
      <c r="BJ23" s="594"/>
      <c r="BK23" s="594"/>
      <c r="BL23" s="594"/>
      <c r="BM23" s="594"/>
      <c r="BN23" s="595"/>
      <c r="BO23" s="596">
        <v>4.8</v>
      </c>
      <c r="BP23" s="596"/>
      <c r="BQ23" s="596"/>
      <c r="BR23" s="596"/>
      <c r="BS23" s="602" t="s">
        <v>111</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20633</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5136222</v>
      </c>
      <c r="CS24" s="583"/>
      <c r="CT24" s="583"/>
      <c r="CU24" s="583"/>
      <c r="CV24" s="583"/>
      <c r="CW24" s="583"/>
      <c r="CX24" s="583"/>
      <c r="CY24" s="584"/>
      <c r="CZ24" s="620">
        <v>35.6</v>
      </c>
      <c r="DA24" s="621"/>
      <c r="DB24" s="621"/>
      <c r="DC24" s="622"/>
      <c r="DD24" s="619">
        <v>3850090</v>
      </c>
      <c r="DE24" s="583"/>
      <c r="DF24" s="583"/>
      <c r="DG24" s="583"/>
      <c r="DH24" s="583"/>
      <c r="DI24" s="583"/>
      <c r="DJ24" s="583"/>
      <c r="DK24" s="584"/>
      <c r="DL24" s="619">
        <v>3823094</v>
      </c>
      <c r="DM24" s="583"/>
      <c r="DN24" s="583"/>
      <c r="DO24" s="583"/>
      <c r="DP24" s="583"/>
      <c r="DQ24" s="583"/>
      <c r="DR24" s="583"/>
      <c r="DS24" s="583"/>
      <c r="DT24" s="583"/>
      <c r="DU24" s="583"/>
      <c r="DV24" s="584"/>
      <c r="DW24" s="587">
        <v>50.2</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1349122</v>
      </c>
      <c r="S25" s="594"/>
      <c r="T25" s="594"/>
      <c r="U25" s="594"/>
      <c r="V25" s="594"/>
      <c r="W25" s="594"/>
      <c r="X25" s="594"/>
      <c r="Y25" s="595"/>
      <c r="Z25" s="596">
        <v>9.1</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2354070</v>
      </c>
      <c r="CS25" s="625"/>
      <c r="CT25" s="625"/>
      <c r="CU25" s="625"/>
      <c r="CV25" s="625"/>
      <c r="CW25" s="625"/>
      <c r="CX25" s="625"/>
      <c r="CY25" s="626"/>
      <c r="CZ25" s="627">
        <v>16.3</v>
      </c>
      <c r="DA25" s="628"/>
      <c r="DB25" s="628"/>
      <c r="DC25" s="629"/>
      <c r="DD25" s="602">
        <v>2193315</v>
      </c>
      <c r="DE25" s="625"/>
      <c r="DF25" s="625"/>
      <c r="DG25" s="625"/>
      <c r="DH25" s="625"/>
      <c r="DI25" s="625"/>
      <c r="DJ25" s="625"/>
      <c r="DK25" s="626"/>
      <c r="DL25" s="602">
        <v>2167299</v>
      </c>
      <c r="DM25" s="625"/>
      <c r="DN25" s="625"/>
      <c r="DO25" s="625"/>
      <c r="DP25" s="625"/>
      <c r="DQ25" s="625"/>
      <c r="DR25" s="625"/>
      <c r="DS25" s="625"/>
      <c r="DT25" s="625"/>
      <c r="DU25" s="625"/>
      <c r="DV25" s="626"/>
      <c r="DW25" s="598">
        <v>28.5</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v>11205</v>
      </c>
      <c r="S26" s="594"/>
      <c r="T26" s="594"/>
      <c r="U26" s="594"/>
      <c r="V26" s="594"/>
      <c r="W26" s="594"/>
      <c r="X26" s="594"/>
      <c r="Y26" s="595"/>
      <c r="Z26" s="596">
        <v>0.1</v>
      </c>
      <c r="AA26" s="596"/>
      <c r="AB26" s="596"/>
      <c r="AC26" s="596"/>
      <c r="AD26" s="597">
        <v>11205</v>
      </c>
      <c r="AE26" s="597"/>
      <c r="AF26" s="597"/>
      <c r="AG26" s="597"/>
      <c r="AH26" s="597"/>
      <c r="AI26" s="597"/>
      <c r="AJ26" s="597"/>
      <c r="AK26" s="597"/>
      <c r="AL26" s="598">
        <v>0.2</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1365039</v>
      </c>
      <c r="CS26" s="594"/>
      <c r="CT26" s="594"/>
      <c r="CU26" s="594"/>
      <c r="CV26" s="594"/>
      <c r="CW26" s="594"/>
      <c r="CX26" s="594"/>
      <c r="CY26" s="595"/>
      <c r="CZ26" s="627">
        <v>9.5</v>
      </c>
      <c r="DA26" s="628"/>
      <c r="DB26" s="628"/>
      <c r="DC26" s="629"/>
      <c r="DD26" s="602">
        <v>1221960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955394</v>
      </c>
      <c r="S27" s="594"/>
      <c r="T27" s="594"/>
      <c r="U27" s="594"/>
      <c r="V27" s="594"/>
      <c r="W27" s="594"/>
      <c r="X27" s="594"/>
      <c r="Y27" s="595"/>
      <c r="Z27" s="596">
        <v>6.4</v>
      </c>
      <c r="AA27" s="596"/>
      <c r="AB27" s="596"/>
      <c r="AC27" s="596"/>
      <c r="AD27" s="597" t="s">
        <v>111</v>
      </c>
      <c r="AE27" s="597"/>
      <c r="AF27" s="597"/>
      <c r="AG27" s="597"/>
      <c r="AH27" s="597"/>
      <c r="AI27" s="597"/>
      <c r="AJ27" s="597"/>
      <c r="AK27" s="597"/>
      <c r="AL27" s="598" t="s">
        <v>111</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3449349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1638397</v>
      </c>
      <c r="CS27" s="625"/>
      <c r="CT27" s="625"/>
      <c r="CU27" s="625"/>
      <c r="CV27" s="625"/>
      <c r="CW27" s="625"/>
      <c r="CX27" s="625"/>
      <c r="CY27" s="626"/>
      <c r="CZ27" s="627">
        <v>11.3</v>
      </c>
      <c r="DA27" s="628"/>
      <c r="DB27" s="628"/>
      <c r="DC27" s="629"/>
      <c r="DD27" s="602">
        <v>539094</v>
      </c>
      <c r="DE27" s="625"/>
      <c r="DF27" s="625"/>
      <c r="DG27" s="625"/>
      <c r="DH27" s="625"/>
      <c r="DI27" s="625"/>
      <c r="DJ27" s="625"/>
      <c r="DK27" s="626"/>
      <c r="DL27" s="602">
        <v>538114</v>
      </c>
      <c r="DM27" s="625"/>
      <c r="DN27" s="625"/>
      <c r="DO27" s="625"/>
      <c r="DP27" s="625"/>
      <c r="DQ27" s="625"/>
      <c r="DR27" s="625"/>
      <c r="DS27" s="625"/>
      <c r="DT27" s="625"/>
      <c r="DU27" s="625"/>
      <c r="DV27" s="626"/>
      <c r="DW27" s="598">
        <v>7.1</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17602</v>
      </c>
      <c r="S28" s="594"/>
      <c r="T28" s="594"/>
      <c r="U28" s="594"/>
      <c r="V28" s="594"/>
      <c r="W28" s="594"/>
      <c r="X28" s="594"/>
      <c r="Y28" s="595"/>
      <c r="Z28" s="596">
        <v>0.1</v>
      </c>
      <c r="AA28" s="596"/>
      <c r="AB28" s="596"/>
      <c r="AC28" s="596"/>
      <c r="AD28" s="597">
        <v>8332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1143755</v>
      </c>
      <c r="CS28" s="594"/>
      <c r="CT28" s="594"/>
      <c r="CU28" s="594"/>
      <c r="CV28" s="594"/>
      <c r="CW28" s="594"/>
      <c r="CX28" s="594"/>
      <c r="CY28" s="595"/>
      <c r="CZ28" s="627">
        <v>7.9</v>
      </c>
      <c r="DA28" s="628"/>
      <c r="DB28" s="628"/>
      <c r="DC28" s="629"/>
      <c r="DD28" s="602">
        <v>1117681</v>
      </c>
      <c r="DE28" s="594"/>
      <c r="DF28" s="594"/>
      <c r="DG28" s="594"/>
      <c r="DH28" s="594"/>
      <c r="DI28" s="594"/>
      <c r="DJ28" s="594"/>
      <c r="DK28" s="595"/>
      <c r="DL28" s="602">
        <v>1117681</v>
      </c>
      <c r="DM28" s="594"/>
      <c r="DN28" s="594"/>
      <c r="DO28" s="594"/>
      <c r="DP28" s="594"/>
      <c r="DQ28" s="594"/>
      <c r="DR28" s="594"/>
      <c r="DS28" s="594"/>
      <c r="DT28" s="594"/>
      <c r="DU28" s="594"/>
      <c r="DV28" s="595"/>
      <c r="DW28" s="598">
        <v>14.7</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130828</v>
      </c>
      <c r="S29" s="594"/>
      <c r="T29" s="594"/>
      <c r="U29" s="594"/>
      <c r="V29" s="594"/>
      <c r="W29" s="594"/>
      <c r="X29" s="594"/>
      <c r="Y29" s="595"/>
      <c r="Z29" s="596">
        <v>0.9</v>
      </c>
      <c r="AA29" s="596"/>
      <c r="AB29" s="596"/>
      <c r="AC29" s="596"/>
      <c r="AD29" s="597" t="s">
        <v>111</v>
      </c>
      <c r="AE29" s="597"/>
      <c r="AF29" s="597"/>
      <c r="AG29" s="597"/>
      <c r="AH29" s="597"/>
      <c r="AI29" s="597"/>
      <c r="AJ29" s="597"/>
      <c r="AK29" s="597"/>
      <c r="AL29" s="598" t="s">
        <v>111</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1143513</v>
      </c>
      <c r="CS29" s="625"/>
      <c r="CT29" s="625"/>
      <c r="CU29" s="625"/>
      <c r="CV29" s="625"/>
      <c r="CW29" s="625"/>
      <c r="CX29" s="625"/>
      <c r="CY29" s="626"/>
      <c r="CZ29" s="627">
        <v>7.9</v>
      </c>
      <c r="DA29" s="628"/>
      <c r="DB29" s="628"/>
      <c r="DC29" s="629"/>
      <c r="DD29" s="602">
        <v>1117439</v>
      </c>
      <c r="DE29" s="625"/>
      <c r="DF29" s="625"/>
      <c r="DG29" s="625"/>
      <c r="DH29" s="625"/>
      <c r="DI29" s="625"/>
      <c r="DJ29" s="625"/>
      <c r="DK29" s="626"/>
      <c r="DL29" s="602">
        <v>1117439</v>
      </c>
      <c r="DM29" s="625"/>
      <c r="DN29" s="625"/>
      <c r="DO29" s="625"/>
      <c r="DP29" s="625"/>
      <c r="DQ29" s="625"/>
      <c r="DR29" s="625"/>
      <c r="DS29" s="625"/>
      <c r="DT29" s="625"/>
      <c r="DU29" s="625"/>
      <c r="DV29" s="626"/>
      <c r="DW29" s="598">
        <v>14.7</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670123</v>
      </c>
      <c r="S30" s="594"/>
      <c r="T30" s="594"/>
      <c r="U30" s="594"/>
      <c r="V30" s="594"/>
      <c r="W30" s="594"/>
      <c r="X30" s="594"/>
      <c r="Y30" s="595"/>
      <c r="Z30" s="596">
        <v>4.5</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98.7</v>
      </c>
      <c r="BH30" s="652"/>
      <c r="BI30" s="652"/>
      <c r="BJ30" s="652"/>
      <c r="BK30" s="652"/>
      <c r="BL30" s="652"/>
      <c r="BM30" s="588">
        <v>93.4</v>
      </c>
      <c r="BN30" s="652"/>
      <c r="BO30" s="652"/>
      <c r="BP30" s="652"/>
      <c r="BQ30" s="653"/>
      <c r="BR30" s="651">
        <v>98.8</v>
      </c>
      <c r="BS30" s="652"/>
      <c r="BT30" s="652"/>
      <c r="BU30" s="652"/>
      <c r="BV30" s="652"/>
      <c r="BW30" s="652"/>
      <c r="BX30" s="588">
        <v>93.6</v>
      </c>
      <c r="BY30" s="652"/>
      <c r="BZ30" s="652"/>
      <c r="CA30" s="652"/>
      <c r="CB30" s="653"/>
      <c r="CD30" s="656"/>
      <c r="CE30" s="657"/>
      <c r="CF30" s="607" t="s">
        <v>290</v>
      </c>
      <c r="CG30" s="608"/>
      <c r="CH30" s="608"/>
      <c r="CI30" s="608"/>
      <c r="CJ30" s="608"/>
      <c r="CK30" s="608"/>
      <c r="CL30" s="608"/>
      <c r="CM30" s="608"/>
      <c r="CN30" s="608"/>
      <c r="CO30" s="608"/>
      <c r="CP30" s="608"/>
      <c r="CQ30" s="609"/>
      <c r="CR30" s="593">
        <v>1009525</v>
      </c>
      <c r="CS30" s="594"/>
      <c r="CT30" s="594"/>
      <c r="CU30" s="594"/>
      <c r="CV30" s="594"/>
      <c r="CW30" s="594"/>
      <c r="CX30" s="594"/>
      <c r="CY30" s="595"/>
      <c r="CZ30" s="627">
        <v>7</v>
      </c>
      <c r="DA30" s="628"/>
      <c r="DB30" s="628"/>
      <c r="DC30" s="629"/>
      <c r="DD30" s="602">
        <v>985240</v>
      </c>
      <c r="DE30" s="594"/>
      <c r="DF30" s="594"/>
      <c r="DG30" s="594"/>
      <c r="DH30" s="594"/>
      <c r="DI30" s="594"/>
      <c r="DJ30" s="594"/>
      <c r="DK30" s="595"/>
      <c r="DL30" s="602">
        <v>985240</v>
      </c>
      <c r="DM30" s="594"/>
      <c r="DN30" s="594"/>
      <c r="DO30" s="594"/>
      <c r="DP30" s="594"/>
      <c r="DQ30" s="594"/>
      <c r="DR30" s="594"/>
      <c r="DS30" s="594"/>
      <c r="DT30" s="594"/>
      <c r="DU30" s="594"/>
      <c r="DV30" s="595"/>
      <c r="DW30" s="598">
        <v>12.9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349204</v>
      </c>
      <c r="S31" s="594"/>
      <c r="T31" s="594"/>
      <c r="U31" s="594"/>
      <c r="V31" s="594"/>
      <c r="W31" s="594"/>
      <c r="X31" s="594"/>
      <c r="Y31" s="595"/>
      <c r="Z31" s="596">
        <v>2.2999999999999998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94.8</v>
      </c>
      <c r="BN31" s="649"/>
      <c r="BO31" s="649"/>
      <c r="BP31" s="649"/>
      <c r="BQ31" s="650"/>
      <c r="BR31" s="648">
        <v>98.9</v>
      </c>
      <c r="BS31" s="625"/>
      <c r="BT31" s="625"/>
      <c r="BU31" s="625"/>
      <c r="BV31" s="625"/>
      <c r="BW31" s="625"/>
      <c r="BX31" s="599">
        <v>95</v>
      </c>
      <c r="BY31" s="649"/>
      <c r="BZ31" s="649"/>
      <c r="CA31" s="649"/>
      <c r="CB31" s="650"/>
      <c r="CD31" s="656"/>
      <c r="CE31" s="657"/>
      <c r="CF31" s="607" t="s">
        <v>294</v>
      </c>
      <c r="CG31" s="608"/>
      <c r="CH31" s="608"/>
      <c r="CI31" s="608"/>
      <c r="CJ31" s="608"/>
      <c r="CK31" s="608"/>
      <c r="CL31" s="608"/>
      <c r="CM31" s="608"/>
      <c r="CN31" s="608"/>
      <c r="CO31" s="608"/>
      <c r="CP31" s="608"/>
      <c r="CQ31" s="609"/>
      <c r="CR31" s="593">
        <v>133988</v>
      </c>
      <c r="CS31" s="625"/>
      <c r="CT31" s="625"/>
      <c r="CU31" s="625"/>
      <c r="CV31" s="625"/>
      <c r="CW31" s="625"/>
      <c r="CX31" s="625"/>
      <c r="CY31" s="626"/>
      <c r="CZ31" s="627">
        <v>0.9</v>
      </c>
      <c r="DA31" s="628"/>
      <c r="DB31" s="628"/>
      <c r="DC31" s="629"/>
      <c r="DD31" s="602">
        <v>132199</v>
      </c>
      <c r="DE31" s="625"/>
      <c r="DF31" s="625"/>
      <c r="DG31" s="625"/>
      <c r="DH31" s="625"/>
      <c r="DI31" s="625"/>
      <c r="DJ31" s="625"/>
      <c r="DK31" s="626"/>
      <c r="DL31" s="602">
        <v>132199</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447051</v>
      </c>
      <c r="S32" s="594"/>
      <c r="T32" s="594"/>
      <c r="U32" s="594"/>
      <c r="V32" s="594"/>
      <c r="W32" s="594"/>
      <c r="X32" s="594"/>
      <c r="Y32" s="595"/>
      <c r="Z32" s="596">
        <v>3</v>
      </c>
      <c r="AA32" s="596"/>
      <c r="AB32" s="596"/>
      <c r="AC32" s="596"/>
      <c r="AD32" s="597">
        <v>205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98.4</v>
      </c>
      <c r="BH32" s="661"/>
      <c r="BI32" s="661"/>
      <c r="BJ32" s="661"/>
      <c r="BK32" s="661"/>
      <c r="BL32" s="661"/>
      <c r="BM32" s="662">
        <v>91.6</v>
      </c>
      <c r="BN32" s="661"/>
      <c r="BO32" s="661"/>
      <c r="BP32" s="661"/>
      <c r="BQ32" s="663"/>
      <c r="BR32" s="660">
        <v>98.6</v>
      </c>
      <c r="BS32" s="661"/>
      <c r="BT32" s="661"/>
      <c r="BU32" s="661"/>
      <c r="BV32" s="661"/>
      <c r="BW32" s="661"/>
      <c r="BX32" s="662">
        <v>91.6</v>
      </c>
      <c r="BY32" s="661"/>
      <c r="BZ32" s="661"/>
      <c r="CA32" s="661"/>
      <c r="CB32" s="663"/>
      <c r="CD32" s="658"/>
      <c r="CE32" s="659"/>
      <c r="CF32" s="607" t="s">
        <v>297</v>
      </c>
      <c r="CG32" s="608"/>
      <c r="CH32" s="608"/>
      <c r="CI32" s="608"/>
      <c r="CJ32" s="608"/>
      <c r="CK32" s="608"/>
      <c r="CL32" s="608"/>
      <c r="CM32" s="608"/>
      <c r="CN32" s="608"/>
      <c r="CO32" s="608"/>
      <c r="CP32" s="608"/>
      <c r="CQ32" s="609"/>
      <c r="CR32" s="593">
        <v>242</v>
      </c>
      <c r="CS32" s="594"/>
      <c r="CT32" s="594"/>
      <c r="CU32" s="594"/>
      <c r="CV32" s="594"/>
      <c r="CW32" s="594"/>
      <c r="CX32" s="594"/>
      <c r="CY32" s="595"/>
      <c r="CZ32" s="627">
        <v>0</v>
      </c>
      <c r="DA32" s="628"/>
      <c r="DB32" s="628"/>
      <c r="DC32" s="629"/>
      <c r="DD32" s="602">
        <v>242</v>
      </c>
      <c r="DE32" s="594"/>
      <c r="DF32" s="594"/>
      <c r="DG32" s="594"/>
      <c r="DH32" s="594"/>
      <c r="DI32" s="594"/>
      <c r="DJ32" s="594"/>
      <c r="DK32" s="595"/>
      <c r="DL32" s="602">
        <v>242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2719304</v>
      </c>
      <c r="S33" s="594"/>
      <c r="T33" s="594"/>
      <c r="U33" s="594"/>
      <c r="V33" s="594"/>
      <c r="W33" s="594"/>
      <c r="X33" s="594"/>
      <c r="Y33" s="595"/>
      <c r="Z33" s="596">
        <v>18.3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5436193</v>
      </c>
      <c r="CS33" s="625"/>
      <c r="CT33" s="625"/>
      <c r="CU33" s="625"/>
      <c r="CV33" s="625"/>
      <c r="CW33" s="625"/>
      <c r="CX33" s="625"/>
      <c r="CY33" s="626"/>
      <c r="CZ33" s="627">
        <v>37.700000000000003</v>
      </c>
      <c r="DA33" s="628"/>
      <c r="DB33" s="628"/>
      <c r="DC33" s="629"/>
      <c r="DD33" s="602">
        <v>4499397</v>
      </c>
      <c r="DE33" s="625"/>
      <c r="DF33" s="625"/>
      <c r="DG33" s="625"/>
      <c r="DH33" s="625"/>
      <c r="DI33" s="625"/>
      <c r="DJ33" s="625"/>
      <c r="DK33" s="626"/>
      <c r="DL33" s="602">
        <v>3629845</v>
      </c>
      <c r="DM33" s="625"/>
      <c r="DN33" s="625"/>
      <c r="DO33" s="625"/>
      <c r="DP33" s="625"/>
      <c r="DQ33" s="625"/>
      <c r="DR33" s="625"/>
      <c r="DS33" s="625"/>
      <c r="DT33" s="625"/>
      <c r="DU33" s="625"/>
      <c r="DV33" s="626"/>
      <c r="DW33" s="598">
        <v>47.7</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1657990</v>
      </c>
      <c r="CS34" s="594"/>
      <c r="CT34" s="594"/>
      <c r="CU34" s="594"/>
      <c r="CV34" s="594"/>
      <c r="CW34" s="594"/>
      <c r="CX34" s="594"/>
      <c r="CY34" s="595"/>
      <c r="CZ34" s="627">
        <v>11.5</v>
      </c>
      <c r="DA34" s="628"/>
      <c r="DB34" s="628"/>
      <c r="DC34" s="629"/>
      <c r="DD34" s="602">
        <v>1236009</v>
      </c>
      <c r="DE34" s="594"/>
      <c r="DF34" s="594"/>
      <c r="DG34" s="594"/>
      <c r="DH34" s="594"/>
      <c r="DI34" s="594"/>
      <c r="DJ34" s="594"/>
      <c r="DK34" s="595"/>
      <c r="DL34" s="602">
        <v>917681</v>
      </c>
      <c r="DM34" s="594"/>
      <c r="DN34" s="594"/>
      <c r="DO34" s="594"/>
      <c r="DP34" s="594"/>
      <c r="DQ34" s="594"/>
      <c r="DR34" s="594"/>
      <c r="DS34" s="594"/>
      <c r="DT34" s="594"/>
      <c r="DU34" s="594"/>
      <c r="DV34" s="595"/>
      <c r="DW34" s="598">
        <v>12</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495604</v>
      </c>
      <c r="S35" s="594"/>
      <c r="T35" s="594"/>
      <c r="U35" s="594"/>
      <c r="V35" s="594"/>
      <c r="W35" s="594"/>
      <c r="X35" s="594"/>
      <c r="Y35" s="595"/>
      <c r="Z35" s="596">
        <v>3.3</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1983846</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160337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161667</v>
      </c>
      <c r="CS35" s="625"/>
      <c r="CT35" s="625"/>
      <c r="CU35" s="625"/>
      <c r="CV35" s="625"/>
      <c r="CW35" s="625"/>
      <c r="CX35" s="625"/>
      <c r="CY35" s="626"/>
      <c r="CZ35" s="627">
        <v>1.1000000000000001</v>
      </c>
      <c r="DA35" s="628"/>
      <c r="DB35" s="628"/>
      <c r="DC35" s="629"/>
      <c r="DD35" s="602">
        <v>147809</v>
      </c>
      <c r="DE35" s="625"/>
      <c r="DF35" s="625"/>
      <c r="DG35" s="625"/>
      <c r="DH35" s="625"/>
      <c r="DI35" s="625"/>
      <c r="DJ35" s="625"/>
      <c r="DK35" s="626"/>
      <c r="DL35" s="602">
        <v>147809</v>
      </c>
      <c r="DM35" s="625"/>
      <c r="DN35" s="625"/>
      <c r="DO35" s="625"/>
      <c r="DP35" s="625"/>
      <c r="DQ35" s="625"/>
      <c r="DR35" s="625"/>
      <c r="DS35" s="625"/>
      <c r="DT35" s="625"/>
      <c r="DU35" s="625"/>
      <c r="DV35" s="626"/>
      <c r="DW35" s="598">
        <v>1.9</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14885185</v>
      </c>
      <c r="S36" s="666"/>
      <c r="T36" s="666"/>
      <c r="U36" s="666"/>
      <c r="V36" s="666"/>
      <c r="W36" s="666"/>
      <c r="X36" s="666"/>
      <c r="Y36" s="667"/>
      <c r="Z36" s="668">
        <v>100</v>
      </c>
      <c r="AA36" s="668"/>
      <c r="AB36" s="668"/>
      <c r="AC36" s="668"/>
      <c r="AD36" s="669">
        <v>7121279</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559302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106638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1756524</v>
      </c>
      <c r="CS36" s="594"/>
      <c r="CT36" s="594"/>
      <c r="CU36" s="594"/>
      <c r="CV36" s="594"/>
      <c r="CW36" s="594"/>
      <c r="CX36" s="594"/>
      <c r="CY36" s="595"/>
      <c r="CZ36" s="627">
        <v>12.2</v>
      </c>
      <c r="DA36" s="628"/>
      <c r="DB36" s="628"/>
      <c r="DC36" s="629"/>
      <c r="DD36" s="602">
        <v>1576585</v>
      </c>
      <c r="DE36" s="594"/>
      <c r="DF36" s="594"/>
      <c r="DG36" s="594"/>
      <c r="DH36" s="594"/>
      <c r="DI36" s="594"/>
      <c r="DJ36" s="594"/>
      <c r="DK36" s="595"/>
      <c r="DL36" s="602">
        <v>1088395</v>
      </c>
      <c r="DM36" s="594"/>
      <c r="DN36" s="594"/>
      <c r="DO36" s="594"/>
      <c r="DP36" s="594"/>
      <c r="DQ36" s="594"/>
      <c r="DR36" s="594"/>
      <c r="DS36" s="594"/>
      <c r="DT36" s="594"/>
      <c r="DU36" s="594"/>
      <c r="DV36" s="595"/>
      <c r="DW36" s="598">
        <v>14.3</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272182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4643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758231</v>
      </c>
      <c r="CS37" s="625"/>
      <c r="CT37" s="625"/>
      <c r="CU37" s="625"/>
      <c r="CV37" s="625"/>
      <c r="CW37" s="625"/>
      <c r="CX37" s="625"/>
      <c r="CY37" s="626"/>
      <c r="CZ37" s="627">
        <v>5.3</v>
      </c>
      <c r="DA37" s="628"/>
      <c r="DB37" s="628"/>
      <c r="DC37" s="629"/>
      <c r="DD37" s="602">
        <v>758117</v>
      </c>
      <c r="DE37" s="625"/>
      <c r="DF37" s="625"/>
      <c r="DG37" s="625"/>
      <c r="DH37" s="625"/>
      <c r="DI37" s="625"/>
      <c r="DJ37" s="625"/>
      <c r="DK37" s="626"/>
      <c r="DL37" s="602">
        <v>531447</v>
      </c>
      <c r="DM37" s="625"/>
      <c r="DN37" s="625"/>
      <c r="DO37" s="625"/>
      <c r="DP37" s="625"/>
      <c r="DQ37" s="625"/>
      <c r="DR37" s="625"/>
      <c r="DS37" s="625"/>
      <c r="DT37" s="625"/>
      <c r="DU37" s="625"/>
      <c r="DV37" s="626"/>
      <c r="DW37" s="598">
        <v>7</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26825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8074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1684839</v>
      </c>
      <c r="CS38" s="594"/>
      <c r="CT38" s="594"/>
      <c r="CU38" s="594"/>
      <c r="CV38" s="594"/>
      <c r="CW38" s="594"/>
      <c r="CX38" s="594"/>
      <c r="CY38" s="595"/>
      <c r="CZ38" s="627">
        <v>11.7</v>
      </c>
      <c r="DA38" s="628"/>
      <c r="DB38" s="628"/>
      <c r="DC38" s="629"/>
      <c r="DD38" s="602">
        <v>1514881</v>
      </c>
      <c r="DE38" s="594"/>
      <c r="DF38" s="594"/>
      <c r="DG38" s="594"/>
      <c r="DH38" s="594"/>
      <c r="DI38" s="594"/>
      <c r="DJ38" s="594"/>
      <c r="DK38" s="595"/>
      <c r="DL38" s="602">
        <v>1453346</v>
      </c>
      <c r="DM38" s="594"/>
      <c r="DN38" s="594"/>
      <c r="DO38" s="594"/>
      <c r="DP38" s="594"/>
      <c r="DQ38" s="594"/>
      <c r="DR38" s="594"/>
      <c r="DS38" s="594"/>
      <c r="DT38" s="594"/>
      <c r="DU38" s="594"/>
      <c r="DV38" s="595"/>
      <c r="DW38" s="598">
        <v>19.100000000000001</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2085</v>
      </c>
      <c r="CS39" s="625"/>
      <c r="CT39" s="625"/>
      <c r="CU39" s="625"/>
      <c r="CV39" s="625"/>
      <c r="CW39" s="625"/>
      <c r="CX39" s="625"/>
      <c r="CY39" s="626"/>
      <c r="CZ39" s="627">
        <v>0</v>
      </c>
      <c r="DA39" s="628"/>
      <c r="DB39" s="628"/>
      <c r="DC39" s="629"/>
      <c r="DD39" s="602">
        <v>1499</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261768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115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173088</v>
      </c>
      <c r="CS40" s="594"/>
      <c r="CT40" s="594"/>
      <c r="CU40" s="594"/>
      <c r="CV40" s="594"/>
      <c r="CW40" s="594"/>
      <c r="CX40" s="594"/>
      <c r="CY40" s="595"/>
      <c r="CZ40" s="627">
        <v>1.2</v>
      </c>
      <c r="DA40" s="628"/>
      <c r="DB40" s="628"/>
      <c r="DC40" s="629"/>
      <c r="DD40" s="602">
        <v>22614</v>
      </c>
      <c r="DE40" s="594"/>
      <c r="DF40" s="594"/>
      <c r="DG40" s="594"/>
      <c r="DH40" s="594"/>
      <c r="DI40" s="594"/>
      <c r="DJ40" s="594"/>
      <c r="DK40" s="595"/>
      <c r="DL40" s="602">
        <v>22614</v>
      </c>
      <c r="DM40" s="594"/>
      <c r="DN40" s="594"/>
      <c r="DO40" s="594"/>
      <c r="DP40" s="594"/>
      <c r="DQ40" s="594"/>
      <c r="DR40" s="594"/>
      <c r="DS40" s="594"/>
      <c r="DT40" s="594"/>
      <c r="DU40" s="594"/>
      <c r="DV40" s="595"/>
      <c r="DW40" s="598">
        <v>0.3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863769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3865133</v>
      </c>
      <c r="CS42" s="594"/>
      <c r="CT42" s="594"/>
      <c r="CU42" s="594"/>
      <c r="CV42" s="594"/>
      <c r="CW42" s="594"/>
      <c r="CX42" s="594"/>
      <c r="CY42" s="595"/>
      <c r="CZ42" s="627">
        <v>26.8</v>
      </c>
      <c r="DA42" s="676"/>
      <c r="DB42" s="676"/>
      <c r="DC42" s="677"/>
      <c r="DD42" s="602">
        <v>630818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55708</v>
      </c>
      <c r="CS43" s="625"/>
      <c r="CT43" s="625"/>
      <c r="CU43" s="625"/>
      <c r="CV43" s="625"/>
      <c r="CW43" s="625"/>
      <c r="CX43" s="625"/>
      <c r="CY43" s="626"/>
      <c r="CZ43" s="627">
        <v>0.4</v>
      </c>
      <c r="DA43" s="628"/>
      <c r="DB43" s="628"/>
      <c r="DC43" s="629"/>
      <c r="DD43" s="602">
        <v>55708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285</v>
      </c>
      <c r="CE44" s="700"/>
      <c r="CF44" s="590" t="s">
        <v>335</v>
      </c>
      <c r="CG44" s="591"/>
      <c r="CH44" s="591"/>
      <c r="CI44" s="591"/>
      <c r="CJ44" s="591"/>
      <c r="CK44" s="591"/>
      <c r="CL44" s="591"/>
      <c r="CM44" s="591"/>
      <c r="CN44" s="591"/>
      <c r="CO44" s="591"/>
      <c r="CP44" s="591"/>
      <c r="CQ44" s="592"/>
      <c r="CR44" s="593">
        <v>3669820</v>
      </c>
      <c r="CS44" s="594"/>
      <c r="CT44" s="594"/>
      <c r="CU44" s="594"/>
      <c r="CV44" s="594"/>
      <c r="CW44" s="594"/>
      <c r="CX44" s="594"/>
      <c r="CY44" s="595"/>
      <c r="CZ44" s="627">
        <v>25.4</v>
      </c>
      <c r="DA44" s="676"/>
      <c r="DB44" s="676"/>
      <c r="DC44" s="677"/>
      <c r="DD44" s="602">
        <v>623411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717810</v>
      </c>
      <c r="CS45" s="625"/>
      <c r="CT45" s="625"/>
      <c r="CU45" s="625"/>
      <c r="CV45" s="625"/>
      <c r="CW45" s="625"/>
      <c r="CX45" s="625"/>
      <c r="CY45" s="626"/>
      <c r="CZ45" s="627">
        <v>5</v>
      </c>
      <c r="DA45" s="628"/>
      <c r="DB45" s="628"/>
      <c r="DC45" s="629"/>
      <c r="DD45" s="602">
        <v>51570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2942776</v>
      </c>
      <c r="CS46" s="594"/>
      <c r="CT46" s="594"/>
      <c r="CU46" s="594"/>
      <c r="CV46" s="594"/>
      <c r="CW46" s="594"/>
      <c r="CX46" s="594"/>
      <c r="CY46" s="595"/>
      <c r="CZ46" s="627">
        <v>20.399999999999999</v>
      </c>
      <c r="DA46" s="676"/>
      <c r="DB46" s="676"/>
      <c r="DC46" s="677"/>
      <c r="DD46" s="602">
        <v>563507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195313</v>
      </c>
      <c r="CS47" s="625"/>
      <c r="CT47" s="625"/>
      <c r="CU47" s="625"/>
      <c r="CV47" s="625"/>
      <c r="CW47" s="625"/>
      <c r="CX47" s="625"/>
      <c r="CY47" s="626"/>
      <c r="CZ47" s="627">
        <v>1.4</v>
      </c>
      <c r="DA47" s="628"/>
      <c r="DB47" s="628"/>
      <c r="DC47" s="629"/>
      <c r="DD47" s="602">
        <v>7407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14437548</v>
      </c>
      <c r="CS49" s="661"/>
      <c r="CT49" s="661"/>
      <c r="CU49" s="661"/>
      <c r="CV49" s="661"/>
      <c r="CW49" s="661"/>
      <c r="CX49" s="661"/>
      <c r="CY49" s="688"/>
      <c r="CZ49" s="689">
        <v>100</v>
      </c>
      <c r="DA49" s="690"/>
      <c r="DB49" s="690"/>
      <c r="DC49" s="691"/>
      <c r="DD49" s="692">
        <v>8980305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14908</v>
      </c>
      <c r="R7" s="723"/>
      <c r="S7" s="723"/>
      <c r="T7" s="723"/>
      <c r="U7" s="723"/>
      <c r="V7" s="723">
        <v>14460</v>
      </c>
      <c r="W7" s="723"/>
      <c r="X7" s="723"/>
      <c r="Y7" s="723"/>
      <c r="Z7" s="723"/>
      <c r="AA7" s="723">
        <v>448</v>
      </c>
      <c r="AB7" s="723"/>
      <c r="AC7" s="723"/>
      <c r="AD7" s="723"/>
      <c r="AE7" s="724"/>
      <c r="AF7" s="725">
        <v>399</v>
      </c>
      <c r="AG7" s="726"/>
      <c r="AH7" s="726"/>
      <c r="AI7" s="726"/>
      <c r="AJ7" s="727"/>
      <c r="AK7" s="762">
        <v>670</v>
      </c>
      <c r="AL7" s="763"/>
      <c r="AM7" s="763"/>
      <c r="AN7" s="763"/>
      <c r="AO7" s="763"/>
      <c r="AP7" s="763">
        <v>12539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6</v>
      </c>
      <c r="CI7" s="760"/>
      <c r="CJ7" s="760"/>
      <c r="CK7" s="760"/>
      <c r="CL7" s="761"/>
      <c r="CM7" s="759">
        <v>84</v>
      </c>
      <c r="CN7" s="760"/>
      <c r="CO7" s="760"/>
      <c r="CP7" s="760"/>
      <c r="CQ7" s="761"/>
      <c r="CR7" s="759">
        <v>45</v>
      </c>
      <c r="CS7" s="760"/>
      <c r="CT7" s="760"/>
      <c r="CU7" s="760"/>
      <c r="CV7" s="761"/>
      <c r="CW7" s="759">
        <v>103</v>
      </c>
      <c r="CX7" s="760"/>
      <c r="CY7" s="760"/>
      <c r="CZ7" s="760"/>
      <c r="DA7" s="761"/>
      <c r="DB7" s="759">
        <v>0</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1</v>
      </c>
      <c r="CI8" s="770"/>
      <c r="CJ8" s="770"/>
      <c r="CK8" s="770"/>
      <c r="CL8" s="771"/>
      <c r="CM8" s="769">
        <v>21</v>
      </c>
      <c r="CN8" s="770"/>
      <c r="CO8" s="770"/>
      <c r="CP8" s="770"/>
      <c r="CQ8" s="771"/>
      <c r="CR8" s="769">
        <v>10</v>
      </c>
      <c r="CS8" s="770"/>
      <c r="CT8" s="770"/>
      <c r="CU8" s="770"/>
      <c r="CV8" s="771"/>
      <c r="CW8" s="769">
        <v>4</v>
      </c>
      <c r="CX8" s="770"/>
      <c r="CY8" s="770"/>
      <c r="CZ8" s="770"/>
      <c r="DA8" s="771"/>
      <c r="DB8" s="769">
        <v>0</v>
      </c>
      <c r="DC8" s="770"/>
      <c r="DD8" s="770"/>
      <c r="DE8" s="770"/>
      <c r="DF8" s="771"/>
      <c r="DG8" s="769" t="s">
        <v>542</v>
      </c>
      <c r="DH8" s="770"/>
      <c r="DI8" s="770"/>
      <c r="DJ8" s="770"/>
      <c r="DK8" s="771"/>
      <c r="DL8" s="769" t="s">
        <v>542</v>
      </c>
      <c r="DM8" s="770"/>
      <c r="DN8" s="770"/>
      <c r="DO8" s="770"/>
      <c r="DP8" s="771"/>
      <c r="DQ8" s="769" t="s">
        <v>542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540</v>
      </c>
      <c r="BT9" s="757"/>
      <c r="BU9" s="757"/>
      <c r="BV9" s="757"/>
      <c r="BW9" s="757"/>
      <c r="BX9" s="757"/>
      <c r="BY9" s="757"/>
      <c r="BZ9" s="757"/>
      <c r="CA9" s="757"/>
      <c r="CB9" s="757"/>
      <c r="CC9" s="757"/>
      <c r="CD9" s="757"/>
      <c r="CE9" s="757"/>
      <c r="CF9" s="757"/>
      <c r="CG9" s="758"/>
      <c r="CH9" s="769">
        <v>65</v>
      </c>
      <c r="CI9" s="770"/>
      <c r="CJ9" s="770"/>
      <c r="CK9" s="770"/>
      <c r="CL9" s="771"/>
      <c r="CM9" s="769">
        <v>6</v>
      </c>
      <c r="CN9" s="770"/>
      <c r="CO9" s="770"/>
      <c r="CP9" s="770"/>
      <c r="CQ9" s="771"/>
      <c r="CR9" s="769">
        <v>5</v>
      </c>
      <c r="CS9" s="770"/>
      <c r="CT9" s="770"/>
      <c r="CU9" s="770"/>
      <c r="CV9" s="771"/>
      <c r="CW9" s="769">
        <v>65</v>
      </c>
      <c r="CX9" s="770"/>
      <c r="CY9" s="770"/>
      <c r="CZ9" s="770"/>
      <c r="DA9" s="771"/>
      <c r="DB9" s="769">
        <v>0</v>
      </c>
      <c r="DC9" s="770"/>
      <c r="DD9" s="770"/>
      <c r="DE9" s="770"/>
      <c r="DF9" s="771"/>
      <c r="DG9" s="769" t="s">
        <v>542</v>
      </c>
      <c r="DH9" s="770"/>
      <c r="DI9" s="770"/>
      <c r="DJ9" s="770"/>
      <c r="DK9" s="771"/>
      <c r="DL9" s="769" t="s">
        <v>542</v>
      </c>
      <c r="DM9" s="770"/>
      <c r="DN9" s="770"/>
      <c r="DO9" s="770"/>
      <c r="DP9" s="771"/>
      <c r="DQ9" s="769" t="s">
        <v>542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541</v>
      </c>
      <c r="BT10" s="757"/>
      <c r="BU10" s="757"/>
      <c r="BV10" s="757"/>
      <c r="BW10" s="757"/>
      <c r="BX10" s="757"/>
      <c r="BY10" s="757"/>
      <c r="BZ10" s="757"/>
      <c r="CA10" s="757"/>
      <c r="CB10" s="757"/>
      <c r="CC10" s="757"/>
      <c r="CD10" s="757"/>
      <c r="CE10" s="757"/>
      <c r="CF10" s="757"/>
      <c r="CG10" s="758"/>
      <c r="CH10" s="769">
        <v>-91</v>
      </c>
      <c r="CI10" s="770"/>
      <c r="CJ10" s="770"/>
      <c r="CK10" s="770"/>
      <c r="CL10" s="771"/>
      <c r="CM10" s="769">
        <v>469</v>
      </c>
      <c r="CN10" s="770"/>
      <c r="CO10" s="770"/>
      <c r="CP10" s="770"/>
      <c r="CQ10" s="771"/>
      <c r="CR10" s="769">
        <v>75</v>
      </c>
      <c r="CS10" s="770"/>
      <c r="CT10" s="770"/>
      <c r="CU10" s="770"/>
      <c r="CV10" s="771"/>
      <c r="CW10" s="769">
        <v>11</v>
      </c>
      <c r="CX10" s="770"/>
      <c r="CY10" s="770"/>
      <c r="CZ10" s="770"/>
      <c r="DA10" s="771"/>
      <c r="DB10" s="769">
        <v>0</v>
      </c>
      <c r="DC10" s="770"/>
      <c r="DD10" s="770"/>
      <c r="DE10" s="770"/>
      <c r="DF10" s="771"/>
      <c r="DG10" s="769" t="s">
        <v>542</v>
      </c>
      <c r="DH10" s="770"/>
      <c r="DI10" s="770"/>
      <c r="DJ10" s="770"/>
      <c r="DK10" s="771"/>
      <c r="DL10" s="769" t="s">
        <v>542</v>
      </c>
      <c r="DM10" s="770"/>
      <c r="DN10" s="770"/>
      <c r="DO10" s="770"/>
      <c r="DP10" s="771"/>
      <c r="DQ10" s="769" t="s">
        <v>542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14885</v>
      </c>
      <c r="R23" s="782"/>
      <c r="S23" s="782"/>
      <c r="T23" s="782"/>
      <c r="U23" s="782"/>
      <c r="V23" s="782">
        <v>14438</v>
      </c>
      <c r="W23" s="782"/>
      <c r="X23" s="782"/>
      <c r="Y23" s="782"/>
      <c r="Z23" s="782"/>
      <c r="AA23" s="782">
        <v>448</v>
      </c>
      <c r="AB23" s="782"/>
      <c r="AC23" s="782"/>
      <c r="AD23" s="782"/>
      <c r="AE23" s="783"/>
      <c r="AF23" s="784">
        <v>399</v>
      </c>
      <c r="AG23" s="782"/>
      <c r="AH23" s="782"/>
      <c r="AI23" s="782"/>
      <c r="AJ23" s="785"/>
      <c r="AK23" s="786"/>
      <c r="AL23" s="787"/>
      <c r="AM23" s="787"/>
      <c r="AN23" s="787"/>
      <c r="AO23" s="787"/>
      <c r="AP23" s="782">
        <v>12539</v>
      </c>
      <c r="AQ23" s="782"/>
      <c r="AR23" s="782"/>
      <c r="AS23" s="782"/>
      <c r="AT23" s="782"/>
      <c r="AU23" s="788"/>
      <c r="AV23" s="788"/>
      <c r="AW23" s="788"/>
      <c r="AX23" s="788"/>
      <c r="AY23" s="789"/>
      <c r="AZ23" s="797" t="s">
        <v>537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3575</v>
      </c>
      <c r="R28" s="811"/>
      <c r="S28" s="811"/>
      <c r="T28" s="811"/>
      <c r="U28" s="811"/>
      <c r="V28" s="811">
        <v>3415</v>
      </c>
      <c r="W28" s="811"/>
      <c r="X28" s="811"/>
      <c r="Y28" s="811"/>
      <c r="Z28" s="811"/>
      <c r="AA28" s="811">
        <v>160</v>
      </c>
      <c r="AB28" s="811"/>
      <c r="AC28" s="811"/>
      <c r="AD28" s="811"/>
      <c r="AE28" s="812"/>
      <c r="AF28" s="813">
        <v>160</v>
      </c>
      <c r="AG28" s="811"/>
      <c r="AH28" s="811"/>
      <c r="AI28" s="811"/>
      <c r="AJ28" s="814"/>
      <c r="AK28" s="815">
        <v>207</v>
      </c>
      <c r="AL28" s="806"/>
      <c r="AM28" s="806"/>
      <c r="AN28" s="806"/>
      <c r="AO28" s="806"/>
      <c r="AP28" s="806" t="s">
        <v>542</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2911</v>
      </c>
      <c r="R29" s="747"/>
      <c r="S29" s="747"/>
      <c r="T29" s="747"/>
      <c r="U29" s="747"/>
      <c r="V29" s="747">
        <v>2836</v>
      </c>
      <c r="W29" s="747"/>
      <c r="X29" s="747"/>
      <c r="Y29" s="747"/>
      <c r="Z29" s="747"/>
      <c r="AA29" s="747">
        <v>75</v>
      </c>
      <c r="AB29" s="747"/>
      <c r="AC29" s="747"/>
      <c r="AD29" s="747"/>
      <c r="AE29" s="748"/>
      <c r="AF29" s="749">
        <v>75</v>
      </c>
      <c r="AG29" s="750"/>
      <c r="AH29" s="750"/>
      <c r="AI29" s="750"/>
      <c r="AJ29" s="751"/>
      <c r="AK29" s="818">
        <v>393</v>
      </c>
      <c r="AL29" s="819"/>
      <c r="AM29" s="819"/>
      <c r="AN29" s="819"/>
      <c r="AO29" s="819"/>
      <c r="AP29" s="819" t="s">
        <v>542</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321</v>
      </c>
      <c r="R30" s="747"/>
      <c r="S30" s="747"/>
      <c r="T30" s="747"/>
      <c r="U30" s="747"/>
      <c r="V30" s="747">
        <v>319</v>
      </c>
      <c r="W30" s="747"/>
      <c r="X30" s="747"/>
      <c r="Y30" s="747"/>
      <c r="Z30" s="747"/>
      <c r="AA30" s="747">
        <v>2</v>
      </c>
      <c r="AB30" s="747"/>
      <c r="AC30" s="747"/>
      <c r="AD30" s="747"/>
      <c r="AE30" s="748"/>
      <c r="AF30" s="749">
        <v>2</v>
      </c>
      <c r="AG30" s="750"/>
      <c r="AH30" s="750"/>
      <c r="AI30" s="750"/>
      <c r="AJ30" s="751"/>
      <c r="AK30" s="818">
        <v>94</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911</v>
      </c>
      <c r="R31" s="747"/>
      <c r="S31" s="747"/>
      <c r="T31" s="747"/>
      <c r="U31" s="747"/>
      <c r="V31" s="747">
        <v>954</v>
      </c>
      <c r="W31" s="747"/>
      <c r="X31" s="747"/>
      <c r="Y31" s="747"/>
      <c r="Z31" s="747"/>
      <c r="AA31" s="747">
        <v>-43</v>
      </c>
      <c r="AB31" s="747"/>
      <c r="AC31" s="747"/>
      <c r="AD31" s="747"/>
      <c r="AE31" s="748"/>
      <c r="AF31" s="749">
        <v>1202</v>
      </c>
      <c r="AG31" s="750"/>
      <c r="AH31" s="750"/>
      <c r="AI31" s="750"/>
      <c r="AJ31" s="751"/>
      <c r="AK31" s="818">
        <v>4</v>
      </c>
      <c r="AL31" s="819"/>
      <c r="AM31" s="819"/>
      <c r="AN31" s="819"/>
      <c r="AO31" s="819"/>
      <c r="AP31" s="819">
        <v>980</v>
      </c>
      <c r="AQ31" s="819"/>
      <c r="AR31" s="819"/>
      <c r="AS31" s="819"/>
      <c r="AT31" s="819"/>
      <c r="AU31" s="819">
        <v>50</v>
      </c>
      <c r="AV31" s="819"/>
      <c r="AW31" s="819"/>
      <c r="AX31" s="819"/>
      <c r="AY31" s="819"/>
      <c r="AZ31" s="820" t="s">
        <v>542</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1594</v>
      </c>
      <c r="R32" s="747"/>
      <c r="S32" s="747"/>
      <c r="T32" s="747"/>
      <c r="U32" s="747"/>
      <c r="V32" s="747">
        <v>1585</v>
      </c>
      <c r="W32" s="747"/>
      <c r="X32" s="747"/>
      <c r="Y32" s="747"/>
      <c r="Z32" s="747"/>
      <c r="AA32" s="747">
        <v>9</v>
      </c>
      <c r="AB32" s="747"/>
      <c r="AC32" s="747"/>
      <c r="AD32" s="747"/>
      <c r="AE32" s="748"/>
      <c r="AF32" s="749">
        <v>6</v>
      </c>
      <c r="AG32" s="750"/>
      <c r="AH32" s="750"/>
      <c r="AI32" s="750"/>
      <c r="AJ32" s="751"/>
      <c r="AK32" s="818">
        <v>501</v>
      </c>
      <c r="AL32" s="819"/>
      <c r="AM32" s="819"/>
      <c r="AN32" s="819"/>
      <c r="AO32" s="819"/>
      <c r="AP32" s="819">
        <v>10452</v>
      </c>
      <c r="AQ32" s="819"/>
      <c r="AR32" s="819"/>
      <c r="AS32" s="819"/>
      <c r="AT32" s="819"/>
      <c r="AU32" s="819">
        <v>8936</v>
      </c>
      <c r="AV32" s="819"/>
      <c r="AW32" s="819"/>
      <c r="AX32" s="819"/>
      <c r="AY32" s="819"/>
      <c r="AZ32" s="820" t="s">
        <v>542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103</v>
      </c>
      <c r="R33" s="747"/>
      <c r="S33" s="747"/>
      <c r="T33" s="747"/>
      <c r="U33" s="747"/>
      <c r="V33" s="747">
        <v>103</v>
      </c>
      <c r="W33" s="747"/>
      <c r="X33" s="747"/>
      <c r="Y33" s="747"/>
      <c r="Z33" s="747"/>
      <c r="AA33" s="747">
        <v>0</v>
      </c>
      <c r="AB33" s="747"/>
      <c r="AC33" s="747"/>
      <c r="AD33" s="747"/>
      <c r="AE33" s="748"/>
      <c r="AF33" s="749">
        <v>0</v>
      </c>
      <c r="AG33" s="750"/>
      <c r="AH33" s="750"/>
      <c r="AI33" s="750"/>
      <c r="AJ33" s="751"/>
      <c r="AK33" s="818">
        <v>59</v>
      </c>
      <c r="AL33" s="819"/>
      <c r="AM33" s="819"/>
      <c r="AN33" s="819"/>
      <c r="AO33" s="819"/>
      <c r="AP33" s="819">
        <v>813</v>
      </c>
      <c r="AQ33" s="819"/>
      <c r="AR33" s="819"/>
      <c r="AS33" s="819"/>
      <c r="AT33" s="819"/>
      <c r="AU33" s="819">
        <v>799</v>
      </c>
      <c r="AV33" s="819"/>
      <c r="AW33" s="819"/>
      <c r="AX33" s="819"/>
      <c r="AY33" s="819"/>
      <c r="AZ33" s="820" t="s">
        <v>542</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SUBTOTAL(109,AF28:AJ62)</f>
        <v>1445</v>
      </c>
      <c r="AG63" s="830"/>
      <c r="AH63" s="830"/>
      <c r="AI63" s="830"/>
      <c r="AJ63" s="831"/>
      <c r="AK63" s="832"/>
      <c r="AL63" s="827"/>
      <c r="AM63" s="827"/>
      <c r="AN63" s="827"/>
      <c r="AO63" s="827"/>
      <c r="AP63" s="830">
        <f t="shared" ref="AP63" si="0">SUBTOTAL(109,AP28:AT62)</f>
        <v>12245</v>
      </c>
      <c r="AQ63" s="830"/>
      <c r="AR63" s="830"/>
      <c r="AS63" s="830"/>
      <c r="AT63" s="830"/>
      <c r="AU63" s="830">
        <f t="shared" ref="AU63" si="1">SUBTOTAL(109,AU28:AY62)</f>
        <v>9785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7040</v>
      </c>
      <c r="R68" s="854"/>
      <c r="S68" s="854"/>
      <c r="T68" s="854"/>
      <c r="U68" s="854"/>
      <c r="V68" s="854">
        <v>6854</v>
      </c>
      <c r="W68" s="854"/>
      <c r="X68" s="854"/>
      <c r="Y68" s="854"/>
      <c r="Z68" s="854"/>
      <c r="AA68" s="854">
        <v>185</v>
      </c>
      <c r="AB68" s="854"/>
      <c r="AC68" s="854"/>
      <c r="AD68" s="854"/>
      <c r="AE68" s="854"/>
      <c r="AF68" s="854">
        <v>124</v>
      </c>
      <c r="AG68" s="854"/>
      <c r="AH68" s="854"/>
      <c r="AI68" s="854"/>
      <c r="AJ68" s="854"/>
      <c r="AK68" s="854">
        <v>71</v>
      </c>
      <c r="AL68" s="854"/>
      <c r="AM68" s="854"/>
      <c r="AN68" s="854"/>
      <c r="AO68" s="854"/>
      <c r="AP68" s="854">
        <v>1224</v>
      </c>
      <c r="AQ68" s="854"/>
      <c r="AR68" s="854"/>
      <c r="AS68" s="854"/>
      <c r="AT68" s="854"/>
      <c r="AU68" s="854">
        <v>208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7973</v>
      </c>
      <c r="R69" s="819"/>
      <c r="S69" s="819"/>
      <c r="T69" s="819"/>
      <c r="U69" s="819"/>
      <c r="V69" s="819">
        <v>8988</v>
      </c>
      <c r="W69" s="819"/>
      <c r="X69" s="819"/>
      <c r="Y69" s="819"/>
      <c r="Z69" s="819"/>
      <c r="AA69" s="819">
        <v>-1015</v>
      </c>
      <c r="AB69" s="819"/>
      <c r="AC69" s="819"/>
      <c r="AD69" s="819"/>
      <c r="AE69" s="819"/>
      <c r="AF69" s="819">
        <v>659</v>
      </c>
      <c r="AG69" s="819"/>
      <c r="AH69" s="819"/>
      <c r="AI69" s="819"/>
      <c r="AJ69" s="819"/>
      <c r="AK69" s="819">
        <v>1547</v>
      </c>
      <c r="AL69" s="819"/>
      <c r="AM69" s="819"/>
      <c r="AN69" s="819"/>
      <c r="AO69" s="819"/>
      <c r="AP69" s="819">
        <v>11134</v>
      </c>
      <c r="AQ69" s="819"/>
      <c r="AR69" s="819"/>
      <c r="AS69" s="819"/>
      <c r="AT69" s="819"/>
      <c r="AU69" s="819">
        <v>1692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532</v>
      </c>
      <c r="C70" s="862"/>
      <c r="D70" s="862"/>
      <c r="E70" s="862"/>
      <c r="F70" s="862"/>
      <c r="G70" s="862"/>
      <c r="H70" s="862"/>
      <c r="I70" s="862"/>
      <c r="J70" s="862"/>
      <c r="K70" s="862"/>
      <c r="L70" s="862"/>
      <c r="M70" s="862"/>
      <c r="N70" s="862"/>
      <c r="O70" s="862"/>
      <c r="P70" s="863"/>
      <c r="Q70" s="864">
        <v>952</v>
      </c>
      <c r="R70" s="819"/>
      <c r="S70" s="819"/>
      <c r="T70" s="819"/>
      <c r="U70" s="819"/>
      <c r="V70" s="819">
        <v>950</v>
      </c>
      <c r="W70" s="819"/>
      <c r="X70" s="819"/>
      <c r="Y70" s="819"/>
      <c r="Z70" s="819"/>
      <c r="AA70" s="819">
        <v>2</v>
      </c>
      <c r="AB70" s="819"/>
      <c r="AC70" s="819"/>
      <c r="AD70" s="819"/>
      <c r="AE70" s="819"/>
      <c r="AF70" s="819">
        <v>2</v>
      </c>
      <c r="AG70" s="819"/>
      <c r="AH70" s="819"/>
      <c r="AI70" s="819"/>
      <c r="AJ70" s="819"/>
      <c r="AK70" s="819">
        <v>0</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533</v>
      </c>
      <c r="C71" s="862"/>
      <c r="D71" s="862"/>
      <c r="E71" s="862"/>
      <c r="F71" s="862"/>
      <c r="G71" s="862"/>
      <c r="H71" s="862"/>
      <c r="I71" s="862"/>
      <c r="J71" s="862"/>
      <c r="K71" s="862"/>
      <c r="L71" s="862"/>
      <c r="M71" s="862"/>
      <c r="N71" s="862"/>
      <c r="O71" s="862"/>
      <c r="P71" s="863"/>
      <c r="Q71" s="864">
        <v>17181</v>
      </c>
      <c r="R71" s="819"/>
      <c r="S71" s="819"/>
      <c r="T71" s="819"/>
      <c r="U71" s="819"/>
      <c r="V71" s="819">
        <v>16405</v>
      </c>
      <c r="W71" s="819"/>
      <c r="X71" s="819"/>
      <c r="Y71" s="819"/>
      <c r="Z71" s="819"/>
      <c r="AA71" s="819">
        <v>776</v>
      </c>
      <c r="AB71" s="819"/>
      <c r="AC71" s="819"/>
      <c r="AD71" s="819"/>
      <c r="AE71" s="819"/>
      <c r="AF71" s="819">
        <v>776</v>
      </c>
      <c r="AG71" s="819"/>
      <c r="AH71" s="819"/>
      <c r="AI71" s="819"/>
      <c r="AJ71" s="819"/>
      <c r="AK71" s="819">
        <v>1960</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534</v>
      </c>
      <c r="C72" s="862"/>
      <c r="D72" s="862"/>
      <c r="E72" s="862"/>
      <c r="F72" s="862"/>
      <c r="G72" s="862"/>
      <c r="H72" s="862"/>
      <c r="I72" s="862"/>
      <c r="J72" s="862"/>
      <c r="K72" s="862"/>
      <c r="L72" s="862"/>
      <c r="M72" s="862"/>
      <c r="N72" s="862"/>
      <c r="O72" s="862"/>
      <c r="P72" s="863"/>
      <c r="Q72" s="864">
        <v>141</v>
      </c>
      <c r="R72" s="819"/>
      <c r="S72" s="819"/>
      <c r="T72" s="819"/>
      <c r="U72" s="819"/>
      <c r="V72" s="819">
        <v>136</v>
      </c>
      <c r="W72" s="819"/>
      <c r="X72" s="819"/>
      <c r="Y72" s="819"/>
      <c r="Z72" s="819"/>
      <c r="AA72" s="819">
        <v>5</v>
      </c>
      <c r="AB72" s="819"/>
      <c r="AC72" s="819"/>
      <c r="AD72" s="819"/>
      <c r="AE72" s="819"/>
      <c r="AF72" s="819">
        <v>5</v>
      </c>
      <c r="AG72" s="819"/>
      <c r="AH72" s="819"/>
      <c r="AI72" s="819"/>
      <c r="AJ72" s="819"/>
      <c r="AK72" s="819" t="s">
        <v>542</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535</v>
      </c>
      <c r="C73" s="862"/>
      <c r="D73" s="862"/>
      <c r="E73" s="862"/>
      <c r="F73" s="862"/>
      <c r="G73" s="862"/>
      <c r="H73" s="862"/>
      <c r="I73" s="862"/>
      <c r="J73" s="862"/>
      <c r="K73" s="862"/>
      <c r="L73" s="862"/>
      <c r="M73" s="862"/>
      <c r="N73" s="862"/>
      <c r="O73" s="862"/>
      <c r="P73" s="863"/>
      <c r="Q73" s="864">
        <v>198</v>
      </c>
      <c r="R73" s="819"/>
      <c r="S73" s="819"/>
      <c r="T73" s="819"/>
      <c r="U73" s="819"/>
      <c r="V73" s="819">
        <v>148</v>
      </c>
      <c r="W73" s="819"/>
      <c r="X73" s="819"/>
      <c r="Y73" s="819"/>
      <c r="Z73" s="819"/>
      <c r="AA73" s="819">
        <v>50</v>
      </c>
      <c r="AB73" s="819"/>
      <c r="AC73" s="819"/>
      <c r="AD73" s="819"/>
      <c r="AE73" s="819"/>
      <c r="AF73" s="819">
        <v>50</v>
      </c>
      <c r="AG73" s="819"/>
      <c r="AH73" s="819"/>
      <c r="AI73" s="819"/>
      <c r="AJ73" s="819"/>
      <c r="AK73" s="819">
        <v>8</v>
      </c>
      <c r="AL73" s="819"/>
      <c r="AM73" s="819"/>
      <c r="AN73" s="819"/>
      <c r="AO73" s="819"/>
      <c r="AP73" s="819" t="s">
        <v>542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536</v>
      </c>
      <c r="C74" s="862"/>
      <c r="D74" s="862"/>
      <c r="E74" s="862"/>
      <c r="F74" s="862"/>
      <c r="G74" s="862"/>
      <c r="H74" s="862"/>
      <c r="I74" s="862"/>
      <c r="J74" s="862"/>
      <c r="K74" s="862"/>
      <c r="L74" s="862"/>
      <c r="M74" s="862"/>
      <c r="N74" s="862"/>
      <c r="O74" s="862"/>
      <c r="P74" s="863"/>
      <c r="Q74" s="864">
        <v>244301</v>
      </c>
      <c r="R74" s="819"/>
      <c r="S74" s="819"/>
      <c r="T74" s="819"/>
      <c r="U74" s="819"/>
      <c r="V74" s="819">
        <v>236368</v>
      </c>
      <c r="W74" s="819"/>
      <c r="X74" s="819"/>
      <c r="Y74" s="819"/>
      <c r="Z74" s="819"/>
      <c r="AA74" s="819">
        <v>7933</v>
      </c>
      <c r="AB74" s="819"/>
      <c r="AC74" s="819"/>
      <c r="AD74" s="819"/>
      <c r="AE74" s="819"/>
      <c r="AF74" s="819">
        <v>7933</v>
      </c>
      <c r="AG74" s="819"/>
      <c r="AH74" s="819"/>
      <c r="AI74" s="819"/>
      <c r="AJ74" s="819"/>
      <c r="AK74" s="819">
        <v>10112</v>
      </c>
      <c r="AL74" s="819"/>
      <c r="AM74" s="819"/>
      <c r="AN74" s="819"/>
      <c r="AO74" s="819"/>
      <c r="AP74" s="819" t="s">
        <v>542</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9549</v>
      </c>
      <c r="AG88" s="830"/>
      <c r="AH88" s="830"/>
      <c r="AI88" s="830"/>
      <c r="AJ88" s="830"/>
      <c r="AK88" s="827"/>
      <c r="AL88" s="827"/>
      <c r="AM88" s="827"/>
      <c r="AN88" s="827"/>
      <c r="AO88" s="827"/>
      <c r="AP88" s="830">
        <f t="shared" ref="AP88" si="2">SUM(AP68:AT87)</f>
        <v>12358</v>
      </c>
      <c r="AQ88" s="830"/>
      <c r="AR88" s="830"/>
      <c r="AS88" s="830"/>
      <c r="AT88" s="830"/>
      <c r="AU88" s="830">
        <f t="shared" ref="AU88" si="3">SUM(AU68:AY87)</f>
        <v>1900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SUM(CR7:CV10)</f>
        <v>135</v>
      </c>
      <c r="CS102" s="838"/>
      <c r="CT102" s="838"/>
      <c r="CU102" s="838"/>
      <c r="CV102" s="881"/>
      <c r="CW102" s="880">
        <f t="shared" ref="CW102" si="4">SUM(CW7:DA10)</f>
        <v>183</v>
      </c>
      <c r="CX102" s="838"/>
      <c r="CY102" s="838"/>
      <c r="CZ102" s="838"/>
      <c r="DA102" s="881"/>
      <c r="DB102" s="880">
        <f t="shared" ref="DB102" si="5">SUM(DB7:DF10)</f>
        <v>0</v>
      </c>
      <c r="DC102" s="838"/>
      <c r="DD102" s="838"/>
      <c r="DE102" s="838"/>
      <c r="DF102" s="881"/>
      <c r="DG102" s="880">
        <f t="shared" ref="DG102" si="6">SUM(DG7:DK10)</f>
        <v>0</v>
      </c>
      <c r="DH102" s="838"/>
      <c r="DI102" s="838"/>
      <c r="DJ102" s="838"/>
      <c r="DK102" s="881"/>
      <c r="DL102" s="880">
        <f t="shared" ref="DL102" si="7">SUM(DL7:DP10)</f>
        <v>0</v>
      </c>
      <c r="DM102" s="838"/>
      <c r="DN102" s="838"/>
      <c r="DO102" s="838"/>
      <c r="DP102" s="881"/>
      <c r="DQ102" s="880">
        <f t="shared" ref="DQ102" si="8">SUM(DQ7:DU10)</f>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284</v>
      </c>
      <c r="AG109" s="883"/>
      <c r="AH109" s="883"/>
      <c r="AI109" s="883"/>
      <c r="AJ109" s="884"/>
      <c r="AK109" s="882" t="s">
        <v>283</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284</v>
      </c>
      <c r="BW109" s="883"/>
      <c r="BX109" s="883"/>
      <c r="BY109" s="883"/>
      <c r="BZ109" s="884"/>
      <c r="CA109" s="882" t="s">
        <v>283</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284</v>
      </c>
      <c r="DM109" s="883"/>
      <c r="DN109" s="883"/>
      <c r="DO109" s="883"/>
      <c r="DP109" s="884"/>
      <c r="DQ109" s="882" t="s">
        <v>283</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1274688</v>
      </c>
      <c r="AB110" s="890"/>
      <c r="AC110" s="890"/>
      <c r="AD110" s="890"/>
      <c r="AE110" s="891"/>
      <c r="AF110" s="892">
        <v>1204321</v>
      </c>
      <c r="AG110" s="890"/>
      <c r="AH110" s="890"/>
      <c r="AI110" s="890"/>
      <c r="AJ110" s="891"/>
      <c r="AK110" s="892">
        <v>1143512</v>
      </c>
      <c r="AL110" s="890"/>
      <c r="AM110" s="890"/>
      <c r="AN110" s="890"/>
      <c r="AO110" s="891"/>
      <c r="AP110" s="893">
        <v>17</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10533682</v>
      </c>
      <c r="BR110" s="927"/>
      <c r="BS110" s="927"/>
      <c r="BT110" s="927"/>
      <c r="BU110" s="927"/>
      <c r="BV110" s="927">
        <v>10829599</v>
      </c>
      <c r="BW110" s="927"/>
      <c r="BX110" s="927"/>
      <c r="BY110" s="927"/>
      <c r="BZ110" s="927"/>
      <c r="CA110" s="927">
        <v>12539378</v>
      </c>
      <c r="CB110" s="927"/>
      <c r="CC110" s="927"/>
      <c r="CD110" s="927"/>
      <c r="CE110" s="927"/>
      <c r="CF110" s="941">
        <v>186</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9339911</v>
      </c>
      <c r="BR112" s="920"/>
      <c r="BS112" s="920"/>
      <c r="BT112" s="920"/>
      <c r="BU112" s="920"/>
      <c r="BV112" s="920">
        <v>9661291</v>
      </c>
      <c r="BW112" s="920"/>
      <c r="BX112" s="920"/>
      <c r="BY112" s="920"/>
      <c r="BZ112" s="920"/>
      <c r="CA112" s="920">
        <v>9785589</v>
      </c>
      <c r="CB112" s="920"/>
      <c r="CC112" s="920"/>
      <c r="CD112" s="920"/>
      <c r="CE112" s="920"/>
      <c r="CF112" s="914">
        <v>145.19999999999999</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539136</v>
      </c>
      <c r="AB113" s="934"/>
      <c r="AC113" s="934"/>
      <c r="AD113" s="934"/>
      <c r="AE113" s="935"/>
      <c r="AF113" s="936">
        <v>548804</v>
      </c>
      <c r="AG113" s="934"/>
      <c r="AH113" s="934"/>
      <c r="AI113" s="934"/>
      <c r="AJ113" s="935"/>
      <c r="AK113" s="936">
        <v>522579</v>
      </c>
      <c r="AL113" s="934"/>
      <c r="AM113" s="934"/>
      <c r="AN113" s="934"/>
      <c r="AO113" s="935"/>
      <c r="AP113" s="937">
        <v>7.8</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1896942</v>
      </c>
      <c r="BR113" s="920"/>
      <c r="BS113" s="920"/>
      <c r="BT113" s="920"/>
      <c r="BU113" s="920"/>
      <c r="BV113" s="920">
        <v>1950985</v>
      </c>
      <c r="BW113" s="920"/>
      <c r="BX113" s="920"/>
      <c r="BY113" s="920"/>
      <c r="BZ113" s="920"/>
      <c r="CA113" s="920">
        <v>1899575</v>
      </c>
      <c r="CB113" s="920"/>
      <c r="CC113" s="920"/>
      <c r="CD113" s="920"/>
      <c r="CE113" s="920"/>
      <c r="CF113" s="914">
        <v>28.2</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156947</v>
      </c>
      <c r="AB114" s="959"/>
      <c r="AC114" s="959"/>
      <c r="AD114" s="959"/>
      <c r="AE114" s="960"/>
      <c r="AF114" s="961">
        <v>125865</v>
      </c>
      <c r="AG114" s="959"/>
      <c r="AH114" s="959"/>
      <c r="AI114" s="959"/>
      <c r="AJ114" s="960"/>
      <c r="AK114" s="961">
        <v>138200</v>
      </c>
      <c r="AL114" s="959"/>
      <c r="AM114" s="959"/>
      <c r="AN114" s="959"/>
      <c r="AO114" s="960"/>
      <c r="AP114" s="962">
        <v>2.1</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2435925</v>
      </c>
      <c r="BR114" s="920"/>
      <c r="BS114" s="920"/>
      <c r="BT114" s="920"/>
      <c r="BU114" s="920"/>
      <c r="BV114" s="920">
        <v>2417883</v>
      </c>
      <c r="BW114" s="920"/>
      <c r="BX114" s="920"/>
      <c r="BY114" s="920"/>
      <c r="BZ114" s="920"/>
      <c r="CA114" s="920">
        <v>2176612</v>
      </c>
      <c r="CB114" s="920"/>
      <c r="CC114" s="920"/>
      <c r="CD114" s="920"/>
      <c r="CE114" s="920"/>
      <c r="CF114" s="914">
        <v>32.299999999999997</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106493</v>
      </c>
      <c r="AB115" s="934"/>
      <c r="AC115" s="934"/>
      <c r="AD115" s="934"/>
      <c r="AE115" s="935"/>
      <c r="AF115" s="936">
        <v>474</v>
      </c>
      <c r="AG115" s="934"/>
      <c r="AH115" s="934"/>
      <c r="AI115" s="934"/>
      <c r="AJ115" s="935"/>
      <c r="AK115" s="936">
        <v>343</v>
      </c>
      <c r="AL115" s="934"/>
      <c r="AM115" s="934"/>
      <c r="AN115" s="934"/>
      <c r="AO115" s="935"/>
      <c r="AP115" s="937">
        <v>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2077264</v>
      </c>
      <c r="AB117" s="966"/>
      <c r="AC117" s="966"/>
      <c r="AD117" s="966"/>
      <c r="AE117" s="967"/>
      <c r="AF117" s="965">
        <v>1879464</v>
      </c>
      <c r="AG117" s="966"/>
      <c r="AH117" s="966"/>
      <c r="AI117" s="966"/>
      <c r="AJ117" s="967"/>
      <c r="AK117" s="965">
        <v>1804634</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284</v>
      </c>
      <c r="AG118" s="883"/>
      <c r="AH118" s="883"/>
      <c r="AI118" s="883"/>
      <c r="AJ118" s="884"/>
      <c r="AK118" s="882" t="s">
        <v>283</v>
      </c>
      <c r="AL118" s="883"/>
      <c r="AM118" s="883"/>
      <c r="AN118" s="883"/>
      <c r="AO118" s="884"/>
      <c r="AP118" s="990" t="s">
        <v>401</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24206460</v>
      </c>
      <c r="BR118" s="986"/>
      <c r="BS118" s="986"/>
      <c r="BT118" s="986"/>
      <c r="BU118" s="986"/>
      <c r="BV118" s="986">
        <v>24859758</v>
      </c>
      <c r="BW118" s="986"/>
      <c r="BX118" s="986"/>
      <c r="BY118" s="986"/>
      <c r="BZ118" s="986"/>
      <c r="CA118" s="986">
        <v>26401154</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3364513</v>
      </c>
      <c r="BR119" s="927"/>
      <c r="BS119" s="927"/>
      <c r="BT119" s="927"/>
      <c r="BU119" s="927"/>
      <c r="BV119" s="927">
        <v>3741578</v>
      </c>
      <c r="BW119" s="927"/>
      <c r="BX119" s="927"/>
      <c r="BY119" s="927"/>
      <c r="BZ119" s="927"/>
      <c r="CA119" s="927">
        <v>3673081</v>
      </c>
      <c r="CB119" s="927"/>
      <c r="CC119" s="927"/>
      <c r="CD119" s="927"/>
      <c r="CE119" s="927"/>
      <c r="CF119" s="941">
        <v>54.5</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2180629</v>
      </c>
      <c r="BR120" s="920"/>
      <c r="BS120" s="920"/>
      <c r="BT120" s="920"/>
      <c r="BU120" s="920"/>
      <c r="BV120" s="920">
        <v>1984885</v>
      </c>
      <c r="BW120" s="920"/>
      <c r="BX120" s="920"/>
      <c r="BY120" s="920"/>
      <c r="BZ120" s="920"/>
      <c r="CA120" s="920">
        <v>2362356</v>
      </c>
      <c r="CB120" s="920"/>
      <c r="CC120" s="920"/>
      <c r="CD120" s="920"/>
      <c r="CE120" s="920"/>
      <c r="CF120" s="914">
        <v>35</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8619308</v>
      </c>
      <c r="DH120" s="927"/>
      <c r="DI120" s="927"/>
      <c r="DJ120" s="927"/>
      <c r="DK120" s="927"/>
      <c r="DL120" s="927">
        <v>8805310</v>
      </c>
      <c r="DM120" s="927"/>
      <c r="DN120" s="927"/>
      <c r="DO120" s="927"/>
      <c r="DP120" s="927"/>
      <c r="DQ120" s="927">
        <v>8936288</v>
      </c>
      <c r="DR120" s="927"/>
      <c r="DS120" s="927"/>
      <c r="DT120" s="927"/>
      <c r="DU120" s="927"/>
      <c r="DV120" s="928">
        <v>132.6</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105385</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14121380</v>
      </c>
      <c r="BR121" s="986"/>
      <c r="BS121" s="986"/>
      <c r="BT121" s="986"/>
      <c r="BU121" s="986"/>
      <c r="BV121" s="986">
        <v>14244663</v>
      </c>
      <c r="BW121" s="986"/>
      <c r="BX121" s="986"/>
      <c r="BY121" s="986"/>
      <c r="BZ121" s="986"/>
      <c r="CA121" s="986">
        <v>15445649</v>
      </c>
      <c r="CB121" s="986"/>
      <c r="CC121" s="986"/>
      <c r="CD121" s="986"/>
      <c r="CE121" s="986"/>
      <c r="CF121" s="1024">
        <v>229.1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688260</v>
      </c>
      <c r="DH121" s="920"/>
      <c r="DI121" s="920"/>
      <c r="DJ121" s="920"/>
      <c r="DK121" s="920"/>
      <c r="DL121" s="920">
        <v>787954</v>
      </c>
      <c r="DM121" s="920"/>
      <c r="DN121" s="920"/>
      <c r="DO121" s="920"/>
      <c r="DP121" s="920"/>
      <c r="DQ121" s="920">
        <v>799348</v>
      </c>
      <c r="DR121" s="920"/>
      <c r="DS121" s="920"/>
      <c r="DT121" s="920"/>
      <c r="DU121" s="920"/>
      <c r="DV121" s="921">
        <v>11.9</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438</v>
      </c>
      <c r="BP122" s="994"/>
      <c r="BQ122" s="1034">
        <v>19666522</v>
      </c>
      <c r="BR122" s="1035"/>
      <c r="BS122" s="1035"/>
      <c r="BT122" s="1035"/>
      <c r="BU122" s="1035"/>
      <c r="BV122" s="1035">
        <v>19971126</v>
      </c>
      <c r="BW122" s="1035"/>
      <c r="BX122" s="1035"/>
      <c r="BY122" s="1035"/>
      <c r="BZ122" s="1035"/>
      <c r="CA122" s="1035">
        <v>21481086</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32343</v>
      </c>
      <c r="DH122" s="920"/>
      <c r="DI122" s="920"/>
      <c r="DJ122" s="920"/>
      <c r="DK122" s="920"/>
      <c r="DL122" s="920">
        <v>68027</v>
      </c>
      <c r="DM122" s="920"/>
      <c r="DN122" s="920"/>
      <c r="DO122" s="920"/>
      <c r="DP122" s="920"/>
      <c r="DQ122" s="920">
        <v>49953</v>
      </c>
      <c r="DR122" s="920"/>
      <c r="DS122" s="920"/>
      <c r="DT122" s="920"/>
      <c r="DU122" s="920"/>
      <c r="DV122" s="921">
        <v>0.7</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66.8</v>
      </c>
      <c r="BR123" s="1027"/>
      <c r="BS123" s="1027"/>
      <c r="BT123" s="1027"/>
      <c r="BU123" s="1027"/>
      <c r="BV123" s="1027">
        <v>70.900000000000006</v>
      </c>
      <c r="BW123" s="1027"/>
      <c r="BX123" s="1027"/>
      <c r="BY123" s="1027"/>
      <c r="BZ123" s="1027"/>
      <c r="CA123" s="1027">
        <v>72.900000000000006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340</v>
      </c>
      <c r="AB124" s="959"/>
      <c r="AC124" s="959"/>
      <c r="AD124" s="959"/>
      <c r="AE124" s="960"/>
      <c r="AF124" s="961" t="s">
        <v>340</v>
      </c>
      <c r="AG124" s="959"/>
      <c r="AH124" s="959"/>
      <c r="AI124" s="959"/>
      <c r="AJ124" s="960"/>
      <c r="AK124" s="961" t="s">
        <v>340</v>
      </c>
      <c r="AL124" s="959"/>
      <c r="AM124" s="959"/>
      <c r="AN124" s="959"/>
      <c r="AO124" s="960"/>
      <c r="AP124" s="962" t="s">
        <v>340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340</v>
      </c>
      <c r="DH124" s="998"/>
      <c r="DI124" s="998"/>
      <c r="DJ124" s="998"/>
      <c r="DK124" s="999"/>
      <c r="DL124" s="1000" t="s">
        <v>340</v>
      </c>
      <c r="DM124" s="998"/>
      <c r="DN124" s="998"/>
      <c r="DO124" s="998"/>
      <c r="DP124" s="999"/>
      <c r="DQ124" s="1000" t="s">
        <v>340</v>
      </c>
      <c r="DR124" s="998"/>
      <c r="DS124" s="998"/>
      <c r="DT124" s="998"/>
      <c r="DU124" s="999"/>
      <c r="DV124" s="1001" t="s">
        <v>340</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340</v>
      </c>
      <c r="AB125" s="959"/>
      <c r="AC125" s="959"/>
      <c r="AD125" s="959"/>
      <c r="AE125" s="960"/>
      <c r="AF125" s="961" t="s">
        <v>340</v>
      </c>
      <c r="AG125" s="959"/>
      <c r="AH125" s="959"/>
      <c r="AI125" s="959"/>
      <c r="AJ125" s="960"/>
      <c r="AK125" s="961" t="s">
        <v>340</v>
      </c>
      <c r="AL125" s="959"/>
      <c r="AM125" s="959"/>
      <c r="AN125" s="959"/>
      <c r="AO125" s="960"/>
      <c r="AP125" s="962" t="s">
        <v>340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340</v>
      </c>
      <c r="DH125" s="927"/>
      <c r="DI125" s="927"/>
      <c r="DJ125" s="927"/>
      <c r="DK125" s="927"/>
      <c r="DL125" s="927" t="s">
        <v>340</v>
      </c>
      <c r="DM125" s="927"/>
      <c r="DN125" s="927"/>
      <c r="DO125" s="927"/>
      <c r="DP125" s="927"/>
      <c r="DQ125" s="927" t="s">
        <v>340</v>
      </c>
      <c r="DR125" s="927"/>
      <c r="DS125" s="927"/>
      <c r="DT125" s="927"/>
      <c r="DU125" s="927"/>
      <c r="DV125" s="928" t="s">
        <v>340</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340</v>
      </c>
      <c r="AB126" s="959"/>
      <c r="AC126" s="959"/>
      <c r="AD126" s="959"/>
      <c r="AE126" s="960"/>
      <c r="AF126" s="961" t="s">
        <v>340</v>
      </c>
      <c r="AG126" s="959"/>
      <c r="AH126" s="959"/>
      <c r="AI126" s="959"/>
      <c r="AJ126" s="960"/>
      <c r="AK126" s="961" t="s">
        <v>340</v>
      </c>
      <c r="AL126" s="959"/>
      <c r="AM126" s="959"/>
      <c r="AN126" s="959"/>
      <c r="AO126" s="960"/>
      <c r="AP126" s="962" t="s">
        <v>340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340</v>
      </c>
      <c r="DH126" s="920"/>
      <c r="DI126" s="920"/>
      <c r="DJ126" s="920"/>
      <c r="DK126" s="920"/>
      <c r="DL126" s="920" t="s">
        <v>340</v>
      </c>
      <c r="DM126" s="920"/>
      <c r="DN126" s="920"/>
      <c r="DO126" s="920"/>
      <c r="DP126" s="920"/>
      <c r="DQ126" s="920" t="s">
        <v>340</v>
      </c>
      <c r="DR126" s="920"/>
      <c r="DS126" s="920"/>
      <c r="DT126" s="920"/>
      <c r="DU126" s="920"/>
      <c r="DV126" s="921" t="s">
        <v>340</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1108</v>
      </c>
      <c r="AB127" s="959"/>
      <c r="AC127" s="959"/>
      <c r="AD127" s="959"/>
      <c r="AE127" s="960"/>
      <c r="AF127" s="961">
        <v>474</v>
      </c>
      <c r="AG127" s="959"/>
      <c r="AH127" s="959"/>
      <c r="AI127" s="959"/>
      <c r="AJ127" s="960"/>
      <c r="AK127" s="961">
        <v>343</v>
      </c>
      <c r="AL127" s="959"/>
      <c r="AM127" s="959"/>
      <c r="AN127" s="959"/>
      <c r="AO127" s="960"/>
      <c r="AP127" s="962">
        <v>0</v>
      </c>
      <c r="AQ127" s="963"/>
      <c r="AR127" s="963"/>
      <c r="AS127" s="963"/>
      <c r="AT127" s="964"/>
      <c r="AU127" s="233"/>
      <c r="AV127" s="233"/>
      <c r="AW127" s="233"/>
      <c r="AX127" s="886" t="s">
        <v>449</v>
      </c>
      <c r="AY127" s="887"/>
      <c r="AZ127" s="887"/>
      <c r="BA127" s="887"/>
      <c r="BB127" s="887"/>
      <c r="BC127" s="887"/>
      <c r="BD127" s="887"/>
      <c r="BE127" s="888"/>
      <c r="BF127" s="1041" t="s">
        <v>340</v>
      </c>
      <c r="BG127" s="1042"/>
      <c r="BH127" s="1042"/>
      <c r="BI127" s="1042"/>
      <c r="BJ127" s="1042"/>
      <c r="BK127" s="1042"/>
      <c r="BL127" s="1051"/>
      <c r="BM127" s="1041">
        <v>13.79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451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136372</v>
      </c>
      <c r="AB128" s="1090"/>
      <c r="AC128" s="1090"/>
      <c r="AD128" s="1090"/>
      <c r="AE128" s="1091"/>
      <c r="AF128" s="1092">
        <v>164880</v>
      </c>
      <c r="AG128" s="1090"/>
      <c r="AH128" s="1090"/>
      <c r="AI128" s="1090"/>
      <c r="AJ128" s="1091"/>
      <c r="AK128" s="1092">
        <v>186434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18.79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7867119</v>
      </c>
      <c r="AB129" s="959"/>
      <c r="AC129" s="959"/>
      <c r="AD129" s="959"/>
      <c r="AE129" s="960"/>
      <c r="AF129" s="961">
        <v>7954158</v>
      </c>
      <c r="AG129" s="959"/>
      <c r="AH129" s="959"/>
      <c r="AI129" s="959"/>
      <c r="AJ129" s="960"/>
      <c r="AK129" s="961">
        <v>7861917</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1080668</v>
      </c>
      <c r="AB130" s="959"/>
      <c r="AC130" s="959"/>
      <c r="AD130" s="959"/>
      <c r="AE130" s="960"/>
      <c r="AF130" s="961">
        <v>1064159</v>
      </c>
      <c r="AG130" s="959"/>
      <c r="AH130" s="959"/>
      <c r="AI130" s="959"/>
      <c r="AJ130" s="960"/>
      <c r="AK130" s="961">
        <v>1120962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72.900000000000006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6786451</v>
      </c>
      <c r="AB131" s="998"/>
      <c r="AC131" s="998"/>
      <c r="AD131" s="998"/>
      <c r="AE131" s="999"/>
      <c r="AF131" s="1000">
        <v>6889999</v>
      </c>
      <c r="AG131" s="998"/>
      <c r="AH131" s="998"/>
      <c r="AI131" s="998"/>
      <c r="AJ131" s="999"/>
      <c r="AK131" s="1000">
        <v>6740955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12.67560909</v>
      </c>
      <c r="AB132" s="1104"/>
      <c r="AC132" s="1104"/>
      <c r="AD132" s="1104"/>
      <c r="AE132" s="1105"/>
      <c r="AF132" s="1106">
        <v>9.4401319939999997</v>
      </c>
      <c r="AG132" s="1104"/>
      <c r="AH132" s="1104"/>
      <c r="AI132" s="1104"/>
      <c r="AJ132" s="1105"/>
      <c r="AK132" s="1106">
        <v>7.3763732290000004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11.4</v>
      </c>
      <c r="AB133" s="1111"/>
      <c r="AC133" s="1111"/>
      <c r="AD133" s="1111"/>
      <c r="AE133" s="1112"/>
      <c r="AF133" s="1110">
        <v>11.2</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2354070</v>
      </c>
      <c r="L9" s="264">
        <v>76548</v>
      </c>
      <c r="M9" s="265">
        <v>80825</v>
      </c>
      <c r="N9" s="266">
        <v>-5.3</v>
      </c>
    </row>
    <row r="10" spans="1:16" x14ac:dyDescent="0.15">
      <c r="A10" s="248"/>
      <c r="B10" s="244"/>
      <c r="C10" s="244"/>
      <c r="D10" s="244"/>
      <c r="E10" s="244"/>
      <c r="F10" s="244"/>
      <c r="G10" s="1119" t="s">
        <v>472</v>
      </c>
      <c r="H10" s="1120"/>
      <c r="I10" s="1120"/>
      <c r="J10" s="1121"/>
      <c r="K10" s="267">
        <v>81774</v>
      </c>
      <c r="L10" s="268">
        <v>2659</v>
      </c>
      <c r="M10" s="269">
        <v>6342</v>
      </c>
      <c r="N10" s="270">
        <v>-58.1</v>
      </c>
    </row>
    <row r="11" spans="1:16" ht="13.5" customHeight="1" x14ac:dyDescent="0.15">
      <c r="A11" s="248"/>
      <c r="B11" s="244"/>
      <c r="C11" s="244"/>
      <c r="D11" s="244"/>
      <c r="E11" s="244"/>
      <c r="F11" s="244"/>
      <c r="G11" s="1119" t="s">
        <v>473</v>
      </c>
      <c r="H11" s="1120"/>
      <c r="I11" s="1120"/>
      <c r="J11" s="1121"/>
      <c r="K11" s="267">
        <v>345601</v>
      </c>
      <c r="L11" s="268">
        <v>11238</v>
      </c>
      <c r="M11" s="269">
        <v>8139</v>
      </c>
      <c r="N11" s="270">
        <v>38.1</v>
      </c>
    </row>
    <row r="12" spans="1:16" ht="13.5" customHeight="1" x14ac:dyDescent="0.15">
      <c r="A12" s="248"/>
      <c r="B12" s="244"/>
      <c r="C12" s="244"/>
      <c r="D12" s="244"/>
      <c r="E12" s="244"/>
      <c r="F12" s="244"/>
      <c r="G12" s="1119" t="s">
        <v>474</v>
      </c>
      <c r="H12" s="1120"/>
      <c r="I12" s="1120"/>
      <c r="J12" s="1121"/>
      <c r="K12" s="267" t="s">
        <v>475</v>
      </c>
      <c r="L12" s="268" t="s">
        <v>475</v>
      </c>
      <c r="M12" s="269">
        <v>1344</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v>110491</v>
      </c>
      <c r="L14" s="268">
        <v>3593</v>
      </c>
      <c r="M14" s="269">
        <v>3637</v>
      </c>
      <c r="N14" s="270">
        <v>-1.2</v>
      </c>
    </row>
    <row r="15" spans="1:16" ht="13.5" customHeight="1" x14ac:dyDescent="0.15">
      <c r="A15" s="248"/>
      <c r="B15" s="244"/>
      <c r="C15" s="244"/>
      <c r="D15" s="244"/>
      <c r="E15" s="244"/>
      <c r="F15" s="244"/>
      <c r="G15" s="1119" t="s">
        <v>478</v>
      </c>
      <c r="H15" s="1120"/>
      <c r="I15" s="1120"/>
      <c r="J15" s="1121"/>
      <c r="K15" s="267">
        <v>55708</v>
      </c>
      <c r="L15" s="268">
        <v>1811</v>
      </c>
      <c r="M15" s="269">
        <v>1906</v>
      </c>
      <c r="N15" s="270">
        <v>-5</v>
      </c>
    </row>
    <row r="16" spans="1:16" x14ac:dyDescent="0.15">
      <c r="A16" s="248"/>
      <c r="B16" s="244"/>
      <c r="C16" s="244"/>
      <c r="D16" s="244"/>
      <c r="E16" s="244"/>
      <c r="F16" s="244"/>
      <c r="G16" s="1122" t="s">
        <v>479</v>
      </c>
      <c r="H16" s="1123"/>
      <c r="I16" s="1123"/>
      <c r="J16" s="1124"/>
      <c r="K16" s="268">
        <v>-227870</v>
      </c>
      <c r="L16" s="268">
        <v>-7410</v>
      </c>
      <c r="M16" s="269">
        <v>-8599</v>
      </c>
      <c r="N16" s="270">
        <v>-13.8</v>
      </c>
    </row>
    <row r="17" spans="1:16" x14ac:dyDescent="0.15">
      <c r="A17" s="248"/>
      <c r="B17" s="244"/>
      <c r="C17" s="244"/>
      <c r="D17" s="244"/>
      <c r="E17" s="244"/>
      <c r="F17" s="244"/>
      <c r="G17" s="1122" t="s">
        <v>168</v>
      </c>
      <c r="H17" s="1123"/>
      <c r="I17" s="1123"/>
      <c r="J17" s="1124"/>
      <c r="K17" s="268">
        <v>2719774</v>
      </c>
      <c r="L17" s="268">
        <v>88439</v>
      </c>
      <c r="M17" s="269">
        <v>93595</v>
      </c>
      <c r="N17" s="270">
        <v>-5.5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8</v>
      </c>
      <c r="L21" s="281">
        <v>9.1300000000000008</v>
      </c>
      <c r="M21" s="282">
        <v>-1.1299999999999999</v>
      </c>
      <c r="N21" s="249"/>
      <c r="O21" s="283"/>
      <c r="P21" s="279"/>
    </row>
    <row r="22" spans="1:16" s="284" customFormat="1" x14ac:dyDescent="0.15">
      <c r="A22" s="279"/>
      <c r="B22" s="249"/>
      <c r="C22" s="249"/>
      <c r="D22" s="249"/>
      <c r="E22" s="249"/>
      <c r="F22" s="249"/>
      <c r="G22" s="1114" t="s">
        <v>485</v>
      </c>
      <c r="H22" s="1115"/>
      <c r="I22" s="1115"/>
      <c r="J22" s="1116"/>
      <c r="K22" s="285">
        <v>95.5</v>
      </c>
      <c r="L22" s="286">
        <v>96.9</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1143512</v>
      </c>
      <c r="L32" s="294">
        <v>37184</v>
      </c>
      <c r="M32" s="295">
        <v>60757</v>
      </c>
      <c r="N32" s="296">
        <v>-38.799999999999997</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v>12</v>
      </c>
      <c r="N34" s="296" t="s">
        <v>475</v>
      </c>
    </row>
    <row r="35" spans="1:16" ht="27" customHeight="1" x14ac:dyDescent="0.15">
      <c r="A35" s="248"/>
      <c r="B35" s="244"/>
      <c r="C35" s="244"/>
      <c r="D35" s="244"/>
      <c r="E35" s="244"/>
      <c r="F35" s="244"/>
      <c r="G35" s="1130" t="s">
        <v>491</v>
      </c>
      <c r="H35" s="1131"/>
      <c r="I35" s="1131"/>
      <c r="J35" s="1132"/>
      <c r="K35" s="294">
        <v>522579</v>
      </c>
      <c r="L35" s="294">
        <v>16993</v>
      </c>
      <c r="M35" s="295">
        <v>18759</v>
      </c>
      <c r="N35" s="296">
        <v>-9.4</v>
      </c>
    </row>
    <row r="36" spans="1:16" ht="27" customHeight="1" x14ac:dyDescent="0.15">
      <c r="A36" s="248"/>
      <c r="B36" s="244"/>
      <c r="C36" s="244"/>
      <c r="D36" s="244"/>
      <c r="E36" s="244"/>
      <c r="F36" s="244"/>
      <c r="G36" s="1130" t="s">
        <v>492</v>
      </c>
      <c r="H36" s="1131"/>
      <c r="I36" s="1131"/>
      <c r="J36" s="1132"/>
      <c r="K36" s="294">
        <v>138200</v>
      </c>
      <c r="L36" s="294">
        <v>4494</v>
      </c>
      <c r="M36" s="295">
        <v>3072</v>
      </c>
      <c r="N36" s="296">
        <v>46.3</v>
      </c>
    </row>
    <row r="37" spans="1:16" ht="13.5" customHeight="1" x14ac:dyDescent="0.15">
      <c r="A37" s="248"/>
      <c r="B37" s="244"/>
      <c r="C37" s="244"/>
      <c r="D37" s="244"/>
      <c r="E37" s="244"/>
      <c r="F37" s="244"/>
      <c r="G37" s="1130" t="s">
        <v>493</v>
      </c>
      <c r="H37" s="1131"/>
      <c r="I37" s="1131"/>
      <c r="J37" s="1132"/>
      <c r="K37" s="294">
        <v>343</v>
      </c>
      <c r="L37" s="294">
        <v>11</v>
      </c>
      <c r="M37" s="295">
        <v>1649</v>
      </c>
      <c r="N37" s="296">
        <v>-99.3</v>
      </c>
    </row>
    <row r="38" spans="1:16" ht="27" customHeight="1" x14ac:dyDescent="0.15">
      <c r="A38" s="248"/>
      <c r="B38" s="244"/>
      <c r="C38" s="244"/>
      <c r="D38" s="244"/>
      <c r="E38" s="244"/>
      <c r="F38" s="244"/>
      <c r="G38" s="1133" t="s">
        <v>494</v>
      </c>
      <c r="H38" s="1134"/>
      <c r="I38" s="1134"/>
      <c r="J38" s="1135"/>
      <c r="K38" s="297" t="s">
        <v>475</v>
      </c>
      <c r="L38" s="297" t="s">
        <v>475</v>
      </c>
      <c r="M38" s="298">
        <v>6</v>
      </c>
      <c r="N38" s="299" t="s">
        <v>475</v>
      </c>
      <c r="O38" s="293"/>
    </row>
    <row r="39" spans="1:16" x14ac:dyDescent="0.15">
      <c r="A39" s="248"/>
      <c r="B39" s="244"/>
      <c r="C39" s="244"/>
      <c r="D39" s="244"/>
      <c r="E39" s="244"/>
      <c r="F39" s="244"/>
      <c r="G39" s="1133" t="s">
        <v>495</v>
      </c>
      <c r="H39" s="1134"/>
      <c r="I39" s="1134"/>
      <c r="J39" s="1135"/>
      <c r="K39" s="300">
        <v>-186434</v>
      </c>
      <c r="L39" s="300">
        <v>-6062</v>
      </c>
      <c r="M39" s="301">
        <v>-3997</v>
      </c>
      <c r="N39" s="302">
        <v>51.7</v>
      </c>
      <c r="O39" s="293"/>
    </row>
    <row r="40" spans="1:16" ht="27" customHeight="1" x14ac:dyDescent="0.15">
      <c r="A40" s="248"/>
      <c r="B40" s="244"/>
      <c r="C40" s="244"/>
      <c r="D40" s="244"/>
      <c r="E40" s="244"/>
      <c r="F40" s="244"/>
      <c r="G40" s="1130" t="s">
        <v>496</v>
      </c>
      <c r="H40" s="1131"/>
      <c r="I40" s="1131"/>
      <c r="J40" s="1132"/>
      <c r="K40" s="300">
        <v>-1120962</v>
      </c>
      <c r="L40" s="300">
        <v>-36450</v>
      </c>
      <c r="M40" s="301">
        <v>-56436</v>
      </c>
      <c r="N40" s="302">
        <v>-35.4</v>
      </c>
      <c r="O40" s="293"/>
    </row>
    <row r="41" spans="1:16" x14ac:dyDescent="0.15">
      <c r="A41" s="248"/>
      <c r="B41" s="244"/>
      <c r="C41" s="244"/>
      <c r="D41" s="244"/>
      <c r="E41" s="244"/>
      <c r="F41" s="244"/>
      <c r="G41" s="1136" t="s">
        <v>278</v>
      </c>
      <c r="H41" s="1137"/>
      <c r="I41" s="1137"/>
      <c r="J41" s="1138"/>
      <c r="K41" s="294">
        <v>497238</v>
      </c>
      <c r="L41" s="300">
        <v>16169</v>
      </c>
      <c r="M41" s="301">
        <v>23822</v>
      </c>
      <c r="N41" s="302">
        <v>-32.1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1884805</v>
      </c>
      <c r="J51" s="320">
        <v>59476</v>
      </c>
      <c r="K51" s="321">
        <v>75.7</v>
      </c>
      <c r="L51" s="322">
        <v>86381</v>
      </c>
      <c r="M51" s="323">
        <v>9.3000000000000007</v>
      </c>
      <c r="N51" s="324">
        <v>66.400000000000006</v>
      </c>
    </row>
    <row r="52" spans="1:14" x14ac:dyDescent="0.15">
      <c r="A52" s="248"/>
      <c r="B52" s="244"/>
      <c r="C52" s="244"/>
      <c r="D52" s="244"/>
      <c r="E52" s="244"/>
      <c r="F52" s="244"/>
      <c r="G52" s="325"/>
      <c r="H52" s="326" t="s">
        <v>507</v>
      </c>
      <c r="I52" s="327">
        <v>953570</v>
      </c>
      <c r="J52" s="328">
        <v>30091</v>
      </c>
      <c r="K52" s="329">
        <v>15.7</v>
      </c>
      <c r="L52" s="330">
        <v>41242</v>
      </c>
      <c r="M52" s="331">
        <v>-10.4</v>
      </c>
      <c r="N52" s="332">
        <v>26.1</v>
      </c>
    </row>
    <row r="53" spans="1:14" x14ac:dyDescent="0.15">
      <c r="A53" s="248"/>
      <c r="B53" s="244"/>
      <c r="C53" s="244"/>
      <c r="D53" s="244"/>
      <c r="E53" s="244"/>
      <c r="F53" s="244"/>
      <c r="G53" s="310" t="s">
        <v>508</v>
      </c>
      <c r="H53" s="311"/>
      <c r="I53" s="319">
        <v>1473465</v>
      </c>
      <c r="J53" s="320">
        <v>46705</v>
      </c>
      <c r="K53" s="321">
        <v>-21.5</v>
      </c>
      <c r="L53" s="322">
        <v>67088</v>
      </c>
      <c r="M53" s="323">
        <v>-22.3</v>
      </c>
      <c r="N53" s="324">
        <v>0.8</v>
      </c>
    </row>
    <row r="54" spans="1:14" x14ac:dyDescent="0.15">
      <c r="A54" s="248"/>
      <c r="B54" s="244"/>
      <c r="C54" s="244"/>
      <c r="D54" s="244"/>
      <c r="E54" s="244"/>
      <c r="F54" s="244"/>
      <c r="G54" s="325"/>
      <c r="H54" s="326" t="s">
        <v>507</v>
      </c>
      <c r="I54" s="327">
        <v>771589</v>
      </c>
      <c r="J54" s="328">
        <v>24458</v>
      </c>
      <c r="K54" s="329">
        <v>-18.7</v>
      </c>
      <c r="L54" s="330">
        <v>37146</v>
      </c>
      <c r="M54" s="331">
        <v>-9.9</v>
      </c>
      <c r="N54" s="332">
        <v>-8.8000000000000007</v>
      </c>
    </row>
    <row r="55" spans="1:14" x14ac:dyDescent="0.15">
      <c r="A55" s="248"/>
      <c r="B55" s="244"/>
      <c r="C55" s="244"/>
      <c r="D55" s="244"/>
      <c r="E55" s="244"/>
      <c r="F55" s="244"/>
      <c r="G55" s="310" t="s">
        <v>509</v>
      </c>
      <c r="H55" s="311"/>
      <c r="I55" s="319">
        <v>1078376</v>
      </c>
      <c r="J55" s="320">
        <v>34383</v>
      </c>
      <c r="K55" s="321">
        <v>-26.4</v>
      </c>
      <c r="L55" s="322">
        <v>70489</v>
      </c>
      <c r="M55" s="323">
        <v>5.0999999999999996</v>
      </c>
      <c r="N55" s="324">
        <v>-31.5</v>
      </c>
    </row>
    <row r="56" spans="1:14" x14ac:dyDescent="0.15">
      <c r="A56" s="248"/>
      <c r="B56" s="244"/>
      <c r="C56" s="244"/>
      <c r="D56" s="244"/>
      <c r="E56" s="244"/>
      <c r="F56" s="244"/>
      <c r="G56" s="325"/>
      <c r="H56" s="326" t="s">
        <v>507</v>
      </c>
      <c r="I56" s="327">
        <v>608987</v>
      </c>
      <c r="J56" s="328">
        <v>19417</v>
      </c>
      <c r="K56" s="329">
        <v>-20.6</v>
      </c>
      <c r="L56" s="330">
        <v>37817</v>
      </c>
      <c r="M56" s="331">
        <v>1.8</v>
      </c>
      <c r="N56" s="332">
        <v>-22.4</v>
      </c>
    </row>
    <row r="57" spans="1:14" x14ac:dyDescent="0.15">
      <c r="A57" s="248"/>
      <c r="B57" s="244"/>
      <c r="C57" s="244"/>
      <c r="D57" s="244"/>
      <c r="E57" s="244"/>
      <c r="F57" s="244"/>
      <c r="G57" s="310" t="s">
        <v>510</v>
      </c>
      <c r="H57" s="311"/>
      <c r="I57" s="319">
        <v>1918959</v>
      </c>
      <c r="J57" s="320">
        <v>61770</v>
      </c>
      <c r="K57" s="321">
        <v>79.7</v>
      </c>
      <c r="L57" s="322">
        <v>84389</v>
      </c>
      <c r="M57" s="323">
        <v>19.7</v>
      </c>
      <c r="N57" s="324">
        <v>60</v>
      </c>
    </row>
    <row r="58" spans="1:14" x14ac:dyDescent="0.15">
      <c r="A58" s="248"/>
      <c r="B58" s="244"/>
      <c r="C58" s="244"/>
      <c r="D58" s="244"/>
      <c r="E58" s="244"/>
      <c r="F58" s="244"/>
      <c r="G58" s="325"/>
      <c r="H58" s="326" t="s">
        <v>507</v>
      </c>
      <c r="I58" s="327">
        <v>1172812</v>
      </c>
      <c r="J58" s="328">
        <v>37752</v>
      </c>
      <c r="K58" s="329">
        <v>94.4</v>
      </c>
      <c r="L58" s="330">
        <v>44339</v>
      </c>
      <c r="M58" s="331">
        <v>17.2</v>
      </c>
      <c r="N58" s="332">
        <v>77.2</v>
      </c>
    </row>
    <row r="59" spans="1:14" x14ac:dyDescent="0.15">
      <c r="A59" s="248"/>
      <c r="B59" s="244"/>
      <c r="C59" s="244"/>
      <c r="D59" s="244"/>
      <c r="E59" s="244"/>
      <c r="F59" s="244"/>
      <c r="G59" s="310" t="s">
        <v>511</v>
      </c>
      <c r="H59" s="311"/>
      <c r="I59" s="319">
        <v>3669820</v>
      </c>
      <c r="J59" s="320">
        <v>119332</v>
      </c>
      <c r="K59" s="321">
        <v>93.2</v>
      </c>
      <c r="L59" s="322">
        <v>83623</v>
      </c>
      <c r="M59" s="323">
        <v>-0.9</v>
      </c>
      <c r="N59" s="324">
        <v>94.1</v>
      </c>
    </row>
    <row r="60" spans="1:14" x14ac:dyDescent="0.15">
      <c r="A60" s="248"/>
      <c r="B60" s="244"/>
      <c r="C60" s="244"/>
      <c r="D60" s="244"/>
      <c r="E60" s="244"/>
      <c r="F60" s="244"/>
      <c r="G60" s="325"/>
      <c r="H60" s="326" t="s">
        <v>507</v>
      </c>
      <c r="I60" s="333">
        <v>2942776</v>
      </c>
      <c r="J60" s="328">
        <v>95691</v>
      </c>
      <c r="K60" s="329">
        <v>153.5</v>
      </c>
      <c r="L60" s="330">
        <v>48787</v>
      </c>
      <c r="M60" s="331">
        <v>10</v>
      </c>
      <c r="N60" s="332">
        <v>143.5</v>
      </c>
    </row>
    <row r="61" spans="1:14" x14ac:dyDescent="0.15">
      <c r="A61" s="248"/>
      <c r="B61" s="244"/>
      <c r="C61" s="244"/>
      <c r="D61" s="244"/>
      <c r="E61" s="244"/>
      <c r="F61" s="244"/>
      <c r="G61" s="310" t="s">
        <v>512</v>
      </c>
      <c r="H61" s="334"/>
      <c r="I61" s="335">
        <v>2005085</v>
      </c>
      <c r="J61" s="336">
        <v>64333</v>
      </c>
      <c r="K61" s="337">
        <v>40.1</v>
      </c>
      <c r="L61" s="338">
        <v>78394</v>
      </c>
      <c r="M61" s="339">
        <v>2.2000000000000002</v>
      </c>
      <c r="N61" s="324">
        <v>37.9</v>
      </c>
    </row>
    <row r="62" spans="1:14" x14ac:dyDescent="0.15">
      <c r="A62" s="248"/>
      <c r="B62" s="244"/>
      <c r="C62" s="244"/>
      <c r="D62" s="244"/>
      <c r="E62" s="244"/>
      <c r="F62" s="244"/>
      <c r="G62" s="325"/>
      <c r="H62" s="326" t="s">
        <v>507</v>
      </c>
      <c r="I62" s="327">
        <v>1289947</v>
      </c>
      <c r="J62" s="328">
        <v>41482</v>
      </c>
      <c r="K62" s="329">
        <v>44.9</v>
      </c>
      <c r="L62" s="330">
        <v>41866</v>
      </c>
      <c r="M62" s="331">
        <v>1.7</v>
      </c>
      <c r="N62" s="332">
        <v>43.2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20.98</v>
      </c>
      <c r="G47" s="12">
        <v>21.9</v>
      </c>
      <c r="H47" s="12">
        <v>24.53</v>
      </c>
      <c r="I47" s="12">
        <v>27.16</v>
      </c>
      <c r="J47" s="13">
        <v>24.49</v>
      </c>
    </row>
    <row r="48" spans="2:10" ht="57.75" customHeight="1" x14ac:dyDescent="0.15">
      <c r="B48" s="14"/>
      <c r="C48" s="1141" t="s">
        <v>4</v>
      </c>
      <c r="D48" s="1141"/>
      <c r="E48" s="1142"/>
      <c r="F48" s="15">
        <v>5.69</v>
      </c>
      <c r="G48" s="16">
        <v>5.09</v>
      </c>
      <c r="H48" s="16">
        <v>5.71</v>
      </c>
      <c r="I48" s="16">
        <v>7.21</v>
      </c>
      <c r="J48" s="17">
        <v>5.08</v>
      </c>
    </row>
    <row r="49" spans="2:10" ht="57.75" customHeight="1" thickBot="1" x14ac:dyDescent="0.2">
      <c r="B49" s="18"/>
      <c r="C49" s="1143" t="s">
        <v>5</v>
      </c>
      <c r="D49" s="1143"/>
      <c r="E49" s="1144"/>
      <c r="F49" s="19">
        <v>3.03</v>
      </c>
      <c r="G49" s="20" t="s">
        <v>519</v>
      </c>
      <c r="H49" s="20">
        <v>0.61</v>
      </c>
      <c r="I49" s="20">
        <v>1.58</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521</v>
      </c>
      <c r="D34" s="1151"/>
      <c r="E34" s="1152"/>
      <c r="F34" s="32">
        <v>23.85</v>
      </c>
      <c r="G34" s="33">
        <v>21.52</v>
      </c>
      <c r="H34" s="33">
        <v>19.41</v>
      </c>
      <c r="I34" s="33">
        <v>18.2</v>
      </c>
      <c r="J34" s="34">
        <v>15.29</v>
      </c>
      <c r="K34" s="22"/>
      <c r="L34" s="22"/>
      <c r="M34" s="22"/>
      <c r="N34" s="22"/>
      <c r="O34" s="22"/>
      <c r="P34" s="22"/>
    </row>
    <row r="35" spans="1:16" ht="39" customHeight="1" x14ac:dyDescent="0.15">
      <c r="A35" s="22"/>
      <c r="B35" s="35"/>
      <c r="C35" s="1145" t="s">
        <v>522</v>
      </c>
      <c r="D35" s="1146"/>
      <c r="E35" s="1147"/>
      <c r="F35" s="36">
        <v>5.68</v>
      </c>
      <c r="G35" s="37">
        <v>5.09</v>
      </c>
      <c r="H35" s="37">
        <v>5.7</v>
      </c>
      <c r="I35" s="37">
        <v>7.2</v>
      </c>
      <c r="J35" s="38">
        <v>5.07</v>
      </c>
      <c r="K35" s="22"/>
      <c r="L35" s="22"/>
      <c r="M35" s="22"/>
      <c r="N35" s="22"/>
      <c r="O35" s="22"/>
      <c r="P35" s="22"/>
    </row>
    <row r="36" spans="1:16" ht="39" customHeight="1" x14ac:dyDescent="0.15">
      <c r="A36" s="22"/>
      <c r="B36" s="35"/>
      <c r="C36" s="1145" t="s">
        <v>523</v>
      </c>
      <c r="D36" s="1146"/>
      <c r="E36" s="1147"/>
      <c r="F36" s="36">
        <v>1.33</v>
      </c>
      <c r="G36" s="37">
        <v>2.65</v>
      </c>
      <c r="H36" s="37">
        <v>2.0499999999999998</v>
      </c>
      <c r="I36" s="37">
        <v>1.77</v>
      </c>
      <c r="J36" s="38">
        <v>2.0299999999999998</v>
      </c>
      <c r="K36" s="22"/>
      <c r="L36" s="22"/>
      <c r="M36" s="22"/>
      <c r="N36" s="22"/>
      <c r="O36" s="22"/>
      <c r="P36" s="22"/>
    </row>
    <row r="37" spans="1:16" ht="39" customHeight="1" x14ac:dyDescent="0.15">
      <c r="A37" s="22"/>
      <c r="B37" s="35"/>
      <c r="C37" s="1145" t="s">
        <v>524</v>
      </c>
      <c r="D37" s="1146"/>
      <c r="E37" s="1147"/>
      <c r="F37" s="36">
        <v>0.01</v>
      </c>
      <c r="G37" s="37">
        <v>0.28000000000000003</v>
      </c>
      <c r="H37" s="37">
        <v>0.52</v>
      </c>
      <c r="I37" s="37">
        <v>0.3</v>
      </c>
      <c r="J37" s="38">
        <v>0.95</v>
      </c>
      <c r="K37" s="22"/>
      <c r="L37" s="22"/>
      <c r="M37" s="22"/>
      <c r="N37" s="22"/>
      <c r="O37" s="22"/>
      <c r="P37" s="22"/>
    </row>
    <row r="38" spans="1:16" ht="39" customHeight="1" x14ac:dyDescent="0.15">
      <c r="A38" s="22"/>
      <c r="B38" s="35"/>
      <c r="C38" s="1145" t="s">
        <v>525</v>
      </c>
      <c r="D38" s="1146"/>
      <c r="E38" s="1147"/>
      <c r="F38" s="36">
        <v>0.12</v>
      </c>
      <c r="G38" s="37">
        <v>9.8800000000000008</v>
      </c>
      <c r="H38" s="37">
        <v>12.32</v>
      </c>
      <c r="I38" s="37">
        <v>0.04</v>
      </c>
      <c r="J38" s="38">
        <v>7.0000000000000007E-2</v>
      </c>
      <c r="K38" s="22"/>
      <c r="L38" s="22"/>
      <c r="M38" s="22"/>
      <c r="N38" s="22"/>
      <c r="O38" s="22"/>
      <c r="P38" s="22"/>
    </row>
    <row r="39" spans="1:16" ht="39" customHeight="1" x14ac:dyDescent="0.15">
      <c r="A39" s="22"/>
      <c r="B39" s="35"/>
      <c r="C39" s="1145" t="s">
        <v>526</v>
      </c>
      <c r="D39" s="1146"/>
      <c r="E39" s="1147"/>
      <c r="F39" s="36">
        <v>0.05</v>
      </c>
      <c r="G39" s="37">
        <v>0</v>
      </c>
      <c r="H39" s="37">
        <v>0</v>
      </c>
      <c r="I39" s="37">
        <v>0</v>
      </c>
      <c r="J39" s="38">
        <v>0.02</v>
      </c>
      <c r="K39" s="22"/>
      <c r="L39" s="22"/>
      <c r="M39" s="22"/>
      <c r="N39" s="22"/>
      <c r="O39" s="22"/>
      <c r="P39" s="22"/>
    </row>
    <row r="40" spans="1:16" ht="39" customHeight="1" x14ac:dyDescent="0.15">
      <c r="A40" s="22"/>
      <c r="B40" s="35"/>
      <c r="C40" s="1145" t="s">
        <v>527</v>
      </c>
      <c r="D40" s="1146"/>
      <c r="E40" s="1147"/>
      <c r="F40" s="36">
        <v>0</v>
      </c>
      <c r="G40" s="37">
        <v>0.56999999999999995</v>
      </c>
      <c r="H40" s="37">
        <v>0.02</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529</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1261</v>
      </c>
      <c r="L45" s="60">
        <v>1266</v>
      </c>
      <c r="M45" s="60">
        <v>1275</v>
      </c>
      <c r="N45" s="60">
        <v>1204</v>
      </c>
      <c r="O45" s="61">
        <v>1144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449</v>
      </c>
      <c r="L48" s="64">
        <v>477</v>
      </c>
      <c r="M48" s="64">
        <v>539</v>
      </c>
      <c r="N48" s="64">
        <v>549</v>
      </c>
      <c r="O48" s="65">
        <v>523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140</v>
      </c>
      <c r="L49" s="64">
        <v>149</v>
      </c>
      <c r="M49" s="64">
        <v>157</v>
      </c>
      <c r="N49" s="64">
        <v>126</v>
      </c>
      <c r="O49" s="65">
        <v>138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107</v>
      </c>
      <c r="L50" s="64">
        <v>107</v>
      </c>
      <c r="M50" s="64">
        <v>106</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1255</v>
      </c>
      <c r="L52" s="64">
        <v>1200</v>
      </c>
      <c r="M52" s="64">
        <v>1217</v>
      </c>
      <c r="N52" s="64">
        <v>1229</v>
      </c>
      <c r="O52" s="65">
        <v>1307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702</v>
      </c>
      <c r="L53" s="69">
        <v>799</v>
      </c>
      <c r="M53" s="69">
        <v>860</v>
      </c>
      <c r="N53" s="69">
        <v>650</v>
      </c>
      <c r="O53" s="70">
        <v>498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2016-04-26T00:35:38Z</cp:lastPrinted>
  <dcterms:created xsi:type="dcterms:W3CDTF">2016-02-15T00:37:17Z</dcterms:created>
  <dcterms:modified xsi:type="dcterms:W3CDTF">2016-05-06T00:48:02Z</dcterms:modified>
  <cp:category/>
</cp:coreProperties>
</file>