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65" windowWidth="1494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A23" i="11" l="1"/>
  <c r="V23" i="11"/>
  <c r="Q23" i="11"/>
  <c r="BG38" i="9" l="1"/>
  <c r="BG37" i="9"/>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37" i="9"/>
  <c r="CO36" i="9"/>
  <c r="BW36" i="9"/>
  <c r="C36" i="9"/>
  <c r="CO35" i="9"/>
  <c r="BW35" i="9"/>
  <c r="C35" i="9"/>
  <c r="CO34" i="9"/>
  <c r="BW34" i="9"/>
  <c r="C34" i="9"/>
  <c r="U34" i="9" s="1"/>
  <c r="U35" i="9" l="1"/>
  <c r="U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<sst xmlns="http://schemas.openxmlformats.org/spreadsheetml/2006/main" count="968" uniqueCount="551">
  <si>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</si>
  <si>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</si>
  <si>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</si>
  <si>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</si>
  <si>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</si>
  <si>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</si>
  <si>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</si>
  <si>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</si>
  <si>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</si>
  <si>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</si>
  <si>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</si>
  <si>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</si>
  <si>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</si>
  <si>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</si>
  <si>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</si>
  <si>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</si>
  <si>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</si>
  <si>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</si>
  <si>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</si>
  <si>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</si>
  <si>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</si>
  <si>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</si>
  <si>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</si>
  <si>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</si>
  <si>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</si>
  <si>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</si>
  <si>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</si>
  <si>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</si>
  <si>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</si>
  <si>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</si>
  <si>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</si>
  <si>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</si>
  <si>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</si>
  <si>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</si>
  <si>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</si>
  <si>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</si>
  <si>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</si>
  <si>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</si>
  <si>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</si>
  <si>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</si>
  <si>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</si>
  <si>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</si>
  <si>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</si>
  <si>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</si>
  <si>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</si>
  <si>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</si>
  <si>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</si>
  <si>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</si>
  <si>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</si>
  <si>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</si>
  <si>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</si>
  <si>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</si>
  <si>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</si>
  <si>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</si>
  <si>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</si>
  <si>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</si>
  <si>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</si>
  <si>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</si>
  <si>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</si>
  <si>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</si>
  <si>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</si>
  <si>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</si>
  <si>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</si>
  <si>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</si>
  <si>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</si>
  <si>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</si>
  <si>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</si>
  <si>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</si>
  <si>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</si>
  <si>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</si>
  <si>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</si>
  <si>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</si>
  <si>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</si>
  <si>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</si>
  <si>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</si>
  <si>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</si>
  <si>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</si>
  <si>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</si>
  <si>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</si>
  <si>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</si>
  <si>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</si>
  <si>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</si>
  <si>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気仙沼市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</si>
  <si>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</si>
  <si>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</si>
  <si>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</si>
  <si>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</si>
  <si>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</si>
  <si>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</si>
  <si>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</si>
  <si>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</si>
  <si>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</si>
  <si>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</si>
  <si>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</si>
  <si>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</si>
  <si>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</si>
  <si>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</si>
  <si>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</si>
  <si>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</si>
  <si>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</si>
  <si>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</si>
  <si>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</si>
  <si>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</si>
  <si>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</si>
  <si>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</si>
  <si>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</si>
  <si>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</si>
  <si>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</si>
  <si>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</si>
  <si>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</si>
  <si>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</si>
  <si>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</si>
  <si>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</si>
  <si>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</si>
  <si>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</si>
  <si>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</si>
  <si>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</si>
  <si>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</si>
  <si>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</si>
  <si>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</si>
  <si>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</si>
  <si>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</si>
  <si>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</si>
  <si>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</si>
  <si>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</si>
  <si>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</si>
  <si>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</si>
  <si>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</si>
  <si>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</si>
  <si>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</si>
  <si>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</si>
  <si>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</si>
  <si>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</si>
  <si>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</si>
  <si>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</si>
  <si>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</si>
  <si>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</si>
  <si>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</si>
  <si>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</si>
  <si>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</si>
  <si>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</si>
  <si>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</si>
  <si>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</si>
  <si>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</si>
  <si>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</si>
  <si>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</si>
  <si>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</si>
  <si>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</si>
  <si>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</si>
  <si>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</si>
  <si>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</si>
  <si>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</si>
  <si>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</si>
  <si>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</si>
  <si>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</si>
  <si>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</si>
  <si>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</si>
  <si>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</si>
  <si>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</si>
  <si>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</si>
  <si>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</si>
  <si>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</si>
  <si>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</si>
  <si>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</si>
  <si>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</si>
  <si>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</si>
  <si>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</si>
  <si>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</si>
  <si>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</si>
  <si>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</si>
  <si>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</si>
  <si>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</si>
  <si>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</si>
  <si>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</si>
  <si>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</si>
  <si>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</si>
  <si>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</si>
  <si>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</si>
  <si>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</si>
  <si>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</si>
  <si>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</si>
  <si>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</si>
  <si>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</si>
  <si>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</si>
  <si>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</si>
  <si>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</si>
  <si>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</si>
  <si>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</si>
  <si>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</si>
  <si>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</si>
  <si>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</si>
  <si>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</si>
  <si>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</si>
  <si>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</si>
  <si>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</si>
  <si>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宮城県気仙沼市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</si>
  <si>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</si>
  <si>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</si>
  <si>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</si>
  <si>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</si>
  <si>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</si>
  <si>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</si>
  <si>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</si>
  <si>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</si>
  <si>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</si>
  <si>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</si>
  <si>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</si>
  <si>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</si>
  <si>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</si>
  <si>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</si>
  <si>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</si>
  <si>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</si>
  <si>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</si>
  <si>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</si>
  <si>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</si>
  <si>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</si>
  <si>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</si>
  <si>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</si>
  <si>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</si>
  <si>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</si>
  <si>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</si>
  <si>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</si>
  <si>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</si>
  <si>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</si>
  <si>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</si>
  <si>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</si>
  <si>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</si>
  <si>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</si>
  <si>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</si>
  <si>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</si>
  <si>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</si>
  <si>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</si>
  <si>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</si>
  <si>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</si>
  <si>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</si>
  <si>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</si>
  <si>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</si>
  <si>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</si>
  <si>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</si>
  <si>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</si>
  <si>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</si>
  <si>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</si>
  <si>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</si>
  <si>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</si>
  <si>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</si>
  <si>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</si>
  <si>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</si>
  <si>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</si>
  <si>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</si>
  <si>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</si>
  <si>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</si>
  <si>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</si>
  <si>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</si>
  <si>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</si>
  <si>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</si>
  <si>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</si>
  <si>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</si>
  <si>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</si>
  <si>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</si>
  <si>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</si>
  <si>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</si>
  <si>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</si>
  <si>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</si>
  <si>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</si>
  <si>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</si>
  <si>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</si>
  <si>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</si>
  <si>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</si>
  <si>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</si>
  <si>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</si>
  <si>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</si>
  <si>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</si>
  <si>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</si>
  <si>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</si>
  <si>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</si>
  <si>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</si>
  <si>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</si>
  <si>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</si>
  <si>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</si>
  <si>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</si>
  <si>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</si>
  <si>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</si>
  <si>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</si>
  <si>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</si>
  <si>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</si>
  <si>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</si>
  <si>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</si>
  <si>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</si>
  <si>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</si>
  <si>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</si>
  <si>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</si>
  <si>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</si>
  <si>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</si>
  <si>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</si>
  <si>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</si>
  <si>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</si>
  <si>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</si>
  <si>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</si>
  <si>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</si>
  <si>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</si>
  <si>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</si>
  <si>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</si>
  <si>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</si>
  <si>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</si>
  <si>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</si>
  <si>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</si>
  <si>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</si>
  <si>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</si>
  <si>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</si>
  <si>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</si>
  <si>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</si>
  <si>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</si>
  <si>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</si>
  <si>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</si>
  <si>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</si>
  <si>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</si>
  <si>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</si>
  <si>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市場</t>
    <phoneticPr fontId="5"/>
  </si>
  <si>
    <t>被保険者数(人)</t>
  </si>
  <si>
    <t>　繰出金</t>
    <phoneticPr fontId="5"/>
  </si>
  <si>
    <t>ガス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</si>
  <si>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</si>
  <si>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</si>
  <si>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</si>
  <si>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</si>
  <si>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</si>
  <si>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</si>
  <si>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</si>
  <si>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</si>
  <si>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</si>
  <si>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</si>
  <si>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</si>
  <si>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</si>
  <si>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</si>
  <si>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</si>
  <si>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</si>
  <si>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</si>
  <si>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</si>
  <si>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</si>
  <si>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</si>
  <si>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</si>
  <si>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</si>
  <si>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</si>
  <si>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</si>
  <si>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</si>
  <si>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宮城県気仙沼市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</si>
  <si>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</si>
  <si>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</si>
  <si>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</si>
  <si>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</si>
  <si>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</si>
  <si>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</si>
  <si>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</si>
  <si>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</si>
  <si>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</si>
  <si>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</si>
  <si>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</si>
  <si>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</si>
  <si>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</si>
  <si>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</si>
  <si>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</si>
  <si>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</si>
  <si>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</si>
  <si>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</si>
  <si>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</si>
  <si>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</si>
  <si>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</si>
  <si>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</si>
  <si>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</si>
  <si>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</si>
  <si>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</si>
  <si>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</si>
  <si>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</si>
  <si>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</si>
  <si>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</si>
  <si>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</si>
  <si>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</si>
  <si>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</si>
  <si>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</si>
  <si>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</si>
  <si>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</si>
  <si>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</si>
  <si>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</si>
  <si>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</si>
  <si>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</si>
  <si>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ガス事業会計</t>
    <phoneticPr fontId="5"/>
  </si>
  <si>
    <t>病院事業会計</t>
    <phoneticPr fontId="5"/>
  </si>
  <si>
    <t>魚市場特別会計</t>
    <phoneticPr fontId="5"/>
  </si>
  <si>
    <t>法非適用企業</t>
    <phoneticPr fontId="5"/>
  </si>
  <si>
    <t>唐桑半島ビジターセンター事業特別会計</t>
    <phoneticPr fontId="5"/>
  </si>
  <si>
    <t>公共下水道特別会計</t>
    <phoneticPr fontId="5"/>
  </si>
  <si>
    <t>集落排水特別会計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</si>
  <si>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</si>
  <si>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</si>
  <si>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</si>
  <si>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</si>
  <si>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</si>
  <si>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</si>
  <si>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</si>
  <si>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</si>
  <si>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</si>
  <si>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</si>
  <si>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</si>
  <si>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</si>
  <si>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</si>
  <si>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</si>
  <si>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</si>
  <si>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</si>
  <si>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</si>
  <si>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</si>
  <si>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</si>
  <si>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</si>
  <si>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</si>
  <si>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</si>
  <si>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</si>
  <si>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</si>
  <si>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</si>
  <si>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</si>
  <si>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</si>
  <si>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</si>
  <si>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</si>
  <si>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</si>
  <si>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</si>
  <si>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</si>
  <si>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</si>
  <si>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</si>
  <si>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</si>
  <si>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</si>
  <si>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</si>
  <si>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</si>
  <si>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</si>
  <si>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</si>
  <si>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</si>
  <si>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</si>
  <si>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</si>
  <si>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</si>
  <si>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</si>
  <si>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</si>
  <si>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</si>
  <si>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</si>
  <si>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</si>
  <si>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</si>
  <si>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</si>
  <si>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</si>
  <si>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</si>
  <si>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</si>
  <si>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</si>
  <si>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</si>
  <si>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</si>
  <si>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</si>
  <si>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</si>
  <si>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</si>
  <si>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</si>
  <si>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</si>
  <si>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</si>
  <si>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</si>
  <si>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</si>
  <si>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</si>
  <si>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</si>
  <si>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</si>
  <si>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</si>
  <si>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</si>
  <si>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</si>
  <si>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</si>
  <si>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</si>
  <si>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</si>
  <si>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</si>
  <si>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</si>
  <si>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</si>
  <si>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</si>
  <si>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</si>
  <si>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</si>
  <si>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</si>
  <si>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</si>
  <si>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</si>
  <si>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</si>
  <si>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</si>
  <si>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</si>
  <si>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</si>
  <si>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</si>
  <si>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</si>
  <si>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</si>
  <si>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</si>
  <si>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</si>
  <si>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</si>
  <si>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</si>
  <si>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</si>
  <si>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</si>
  <si>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</si>
  <si>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</si>
  <si>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</si>
  <si>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</si>
  <si>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</si>
  <si>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</si>
  <si>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</si>
  <si>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</si>
  <si>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</si>
  <si>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</si>
  <si>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</si>
  <si>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</si>
  <si>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</si>
  <si>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</si>
  <si>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</si>
  <si>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</si>
  <si>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</si>
  <si>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</si>
  <si>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</si>
  <si>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</si>
  <si>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</si>
  <si>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</si>
  <si>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</si>
  <si>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</si>
  <si>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</si>
  <si>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</si>
  <si>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</si>
  <si>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</si>
  <si>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</si>
  <si>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</si>
  <si>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</si>
  <si>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</si>
  <si>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</si>
  <si>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</si>
  <si>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</si>
  <si>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</si>
  <si>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</si>
  <si>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7.84</t>
  </si>
  <si>
    <t>一般会計</t>
  </si>
  <si>
    <t>水道事業会計</t>
  </si>
  <si>
    <t>病院事業会計</t>
  </si>
  <si>
    <t>国民健康保険特別会計</t>
  </si>
  <si>
    <t>介護保険特別会計</t>
  </si>
  <si>
    <t>ガス事業会計</t>
  </si>
  <si>
    <t>後期高齢者医療特別会計</t>
  </si>
  <si>
    <t>簡易水道特別会計</t>
  </si>
  <si>
    <t>その他会計（赤字）</t>
  </si>
  <si>
    <t>その他会計（黒字）</t>
  </si>
  <si>
    <t>-</t>
    <phoneticPr fontId="2"/>
  </si>
  <si>
    <t>-</t>
    <phoneticPr fontId="2"/>
  </si>
  <si>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</si>
  <si>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</si>
  <si>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</si>
  <si>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</si>
  <si>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</si>
  <si>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</si>
  <si>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</si>
  <si>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</si>
  <si>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</si>
  <si>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気仙沼・本吉地区土地開発公社</t>
    <rPh sb="0" eb="3">
      <t>ケセンヌマ</t>
    </rPh>
    <rPh sb="4" eb="6">
      <t>モトヨシ</t>
    </rPh>
    <rPh sb="6" eb="8">
      <t>チク</t>
    </rPh>
    <rPh sb="8" eb="10">
      <t>トチ</t>
    </rPh>
    <rPh sb="10" eb="12">
      <t>カイハツ</t>
    </rPh>
    <rPh sb="12" eb="14">
      <t>コウシャ</t>
    </rPh>
    <phoneticPr fontId="2"/>
  </si>
  <si>
    <t>気仙沼産業センター</t>
    <rPh sb="0" eb="3">
      <t>ケセンヌマ</t>
    </rPh>
    <rPh sb="3" eb="5">
      <t>サンギョウ</t>
    </rPh>
    <phoneticPr fontId="2"/>
  </si>
  <si>
    <t>本吉町産業振興公社</t>
    <rPh sb="0" eb="2">
      <t>モトヨシ</t>
    </rPh>
    <rPh sb="2" eb="3">
      <t>チョウ</t>
    </rPh>
    <rPh sb="3" eb="5">
      <t>サンギョウ</t>
    </rPh>
    <rPh sb="5" eb="7">
      <t>シンコウ</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</si>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</sst>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45999</c:v>
                </c:pt>
                <c:pt idx="1">
                  <c:v>49846</c:v>
                </c:pt>
                <c:pt idx="2">
                  <c:v>69108</c:v>
                </c:pt>
                <c:pt idx="3">
                  <c:v>502805</c:v>
                </c:pt>
                <c:pt idx="4">
                  <c:v>680873</c:v>
                </c:pt>
              </c:numCache>
            </c:numRef>
          </c:val>
          <c:smooth val="0"/>
        </c:ser>
        <c:dLbls>
          <c:showLegendKey val="0"/>
          <c:showVal val="0"/>
          <c:showCatName val="0"/>
          <c:showSerName val="0"/>
          <c:showPercent val="0"/>
          <c:showBubbleSize val="0"/>
        </c:dLbls>
        <c:marker val="1"/>
        <c:smooth val="0"/>
        <c:axId val="113736320"/>
        <c:axId val="113763072"/>
      </c:lineChart>
      <c:catAx>
        <c:axId val="113736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763072"/>
        <c:crosses val="autoZero"/>
        <c:auto val="1"/>
        <c:lblAlgn val="ctr"/>
        <c:lblOffset val="100"/>
        <c:tickLblSkip val="1"/>
        <c:tickMarkSkip val="1"/>
        <c:noMultiLvlLbl val="0"/>
      </c:catAx>
      <c:valAx>
        <c:axId val="113763072"/>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736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7.76</c:v>
                </c:pt>
                <c:pt idx="1">
                  <c:v>25.08</c:v>
                </c:pt>
                <c:pt idx="2">
                  <c:v>21.2</c:v>
                </c:pt>
                <c:pt idx="3">
                  <c:v>37.31</c:v>
                </c:pt>
                <c:pt idx="4">
                  <c:v>58.13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6.65</c:v>
                </c:pt>
                <c:pt idx="1">
                  <c:v>12.63</c:v>
                </c:pt>
                <c:pt idx="2">
                  <c:v>71.28</c:v>
                </c:pt>
                <c:pt idx="3">
                  <c:v>56.11</c:v>
                </c:pt>
                <c:pt idx="4">
                  <c:v>75.069999999999993</c:v>
                </c:pt>
              </c:numCache>
            </c:numRef>
          </c:val>
        </c:ser>
        <c:dLbls>
          <c:showLegendKey val="0"/>
          <c:showVal val="0"/>
          <c:showCatName val="0"/>
          <c:showSerName val="0"/>
          <c:showPercent val="0"/>
          <c:showBubbleSize val="0"/>
        </c:dLbls>
        <c:gapWidth val="250"/>
        <c:overlap val="100"/>
        <c:axId val="116009600"/>
        <c:axId val="116024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1.45</c:v>
                </c:pt>
                <c:pt idx="1">
                  <c:v>18.649999999999999</c:v>
                </c:pt>
                <c:pt idx="2">
                  <c:v>37.36</c:v>
                </c:pt>
                <c:pt idx="3">
                  <c:v>-7.84</c:v>
                </c:pt>
                <c:pt idx="4">
                  <c:v>20.8</c:v>
                </c:pt>
              </c:numCache>
            </c:numRef>
          </c:val>
          <c:smooth val="0"/>
        </c:ser>
        <c:dLbls>
          <c:showLegendKey val="0"/>
          <c:showVal val="0"/>
          <c:showCatName val="0"/>
          <c:showSerName val="0"/>
          <c:showPercent val="0"/>
          <c:showBubbleSize val="0"/>
        </c:dLbls>
        <c:marker val="1"/>
        <c:smooth val="0"/>
        <c:axId val="116009600"/>
        <c:axId val="116024064"/>
      </c:lineChart>
      <c:catAx>
        <c:axId val="11600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024064"/>
        <c:crosses val="autoZero"/>
        <c:auto val="1"/>
        <c:lblAlgn val="ctr"/>
        <c:lblOffset val="100"/>
        <c:tickLblSkip val="1"/>
        <c:tickMarkSkip val="1"/>
        <c:noMultiLvlLbl val="0"/>
      </c:catAx>
      <c:valAx>
        <c:axId val="11602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0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0.61</c:v>
                </c:pt>
                <c:pt idx="4">
                  <c:v>#N/A</c:v>
                </c:pt>
                <c:pt idx="5">
                  <c:v>3.78</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0.12</c:v>
                </c:pt>
                <c:pt idx="4">
                  <c:v>#N/A</c:v>
                </c:pt>
                <c:pt idx="5">
                  <c:v>0.03</c:v>
                </c:pt>
                <c:pt idx="6">
                  <c:v>#N/A</c:v>
                </c:pt>
                <c:pt idx="7">
                  <c:v>0</c:v>
                </c:pt>
                <c:pt idx="8">
                  <c:v>#N/A</c:v>
                </c:pt>
                <c:pt idx="9">
                  <c:v>0.01</c:v>
                </c:pt>
              </c:numCache>
            </c:numRef>
          </c:val>
        </c:ser>
        <c:ser>
          <c:idx val="4"/>
          <c:order val="4"/>
          <c:tx>
            <c:strRef>
              <c:f>データシート!$A$31</c:f>
              <c:strCache>
                <c:ptCount val="1"/>
                <c:pt idx="0">
                  <c:v>ガス事業会計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0.52</c:v>
                </c:pt>
                <c:pt idx="2">
                  <c:v>#N/A</c:v>
                </c:pt>
                <c:pt idx="3">
                  <c:v>0.81</c:v>
                </c:pt>
                <c:pt idx="4">
                  <c:v>#N/A</c:v>
                </c:pt>
                <c:pt idx="5">
                  <c:v>0.89</c:v>
                </c:pt>
                <c:pt idx="6">
                  <c:v>#N/A</c:v>
                </c:pt>
                <c:pt idx="7">
                  <c:v>0.94</c:v>
                </c:pt>
                <c:pt idx="8">
                  <c:v>#N/A</c:v>
                </c:pt>
                <c:pt idx="9">
                  <c:v>0.84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0.61</c:v>
                </c:pt>
                <c:pt idx="2">
                  <c:v>#N/A</c:v>
                </c:pt>
                <c:pt idx="3">
                  <c:v>1.34</c:v>
                </c:pt>
                <c:pt idx="4">
                  <c:v>#N/A</c:v>
                </c:pt>
                <c:pt idx="5">
                  <c:v>1.98</c:v>
                </c:pt>
                <c:pt idx="6">
                  <c:v>#N/A</c:v>
                </c:pt>
                <c:pt idx="7">
                  <c:v>2.46</c:v>
                </c:pt>
                <c:pt idx="8">
                  <c:v>#N/A</c:v>
                </c:pt>
                <c:pt idx="9">
                  <c:v>1.22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1.56</c:v>
                </c:pt>
                <c:pt idx="2">
                  <c:v>#N/A</c:v>
                </c:pt>
                <c:pt idx="3">
                  <c:v>4.49</c:v>
                </c:pt>
                <c:pt idx="4">
                  <c:v>#N/A</c:v>
                </c:pt>
                <c:pt idx="5">
                  <c:v>3.95</c:v>
                </c:pt>
                <c:pt idx="6">
                  <c:v>#N/A</c:v>
                </c:pt>
                <c:pt idx="7">
                  <c:v>1.6</c:v>
                </c:pt>
                <c:pt idx="8">
                  <c:v>#N/A</c:v>
                </c:pt>
                <c:pt idx="9">
                  <c:v>1.95</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10.52</c:v>
                </c:pt>
                <c:pt idx="2">
                  <c:v>#N/A</c:v>
                </c:pt>
                <c:pt idx="3">
                  <c:v>10.97</c:v>
                </c:pt>
                <c:pt idx="4">
                  <c:v>#N/A</c:v>
                </c:pt>
                <c:pt idx="5">
                  <c:v>10.42</c:v>
                </c:pt>
                <c:pt idx="6">
                  <c:v>#N/A</c:v>
                </c:pt>
                <c:pt idx="7">
                  <c:v>10.039999999999999</c:v>
                </c:pt>
                <c:pt idx="8">
                  <c:v>#N/A</c:v>
                </c:pt>
                <c:pt idx="9">
                  <c:v>8.5500000000000007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c:v>
                </c:pt>
                <c:pt idx="2">
                  <c:v>#N/A</c:v>
                </c:pt>
                <c:pt idx="3">
                  <c:v>10.38</c:v>
                </c:pt>
                <c:pt idx="4">
                  <c:v>#N/A</c:v>
                </c:pt>
                <c:pt idx="5">
                  <c:v>10.67</c:v>
                </c:pt>
                <c:pt idx="6">
                  <c:v>#N/A</c:v>
                </c:pt>
                <c:pt idx="7">
                  <c:v>11.1</c:v>
                </c:pt>
                <c:pt idx="8">
                  <c:v>#N/A</c:v>
                </c:pt>
                <c:pt idx="9">
                  <c:v>9.9499999999999993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7.75</c:v>
                </c:pt>
                <c:pt idx="2">
                  <c:v>#N/A</c:v>
                </c:pt>
                <c:pt idx="3">
                  <c:v>30.62</c:v>
                </c:pt>
                <c:pt idx="4">
                  <c:v>#N/A</c:v>
                </c:pt>
                <c:pt idx="5">
                  <c:v>21.19</c:v>
                </c:pt>
                <c:pt idx="6">
                  <c:v>#N/A</c:v>
                </c:pt>
                <c:pt idx="7">
                  <c:v>37.299999999999997</c:v>
                </c:pt>
                <c:pt idx="8">
                  <c:v>#N/A</c:v>
                </c:pt>
                <c:pt idx="9">
                  <c:v>58.12</c:v>
                </c:pt>
              </c:numCache>
            </c:numRef>
          </c:val>
        </c:ser>
        <c:dLbls>
          <c:showLegendKey val="0"/>
          <c:showVal val="0"/>
          <c:showCatName val="0"/>
          <c:showSerName val="0"/>
          <c:showPercent val="0"/>
          <c:showBubbleSize val="0"/>
        </c:dLbls>
        <c:gapWidth val="150"/>
        <c:overlap val="100"/>
        <c:axId val="116176000"/>
        <c:axId val="116177536"/>
      </c:barChart>
      <c:catAx>
        <c:axId val="11617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177536"/>
        <c:crosses val="autoZero"/>
        <c:auto val="1"/>
        <c:lblAlgn val="ctr"/>
        <c:lblOffset val="100"/>
        <c:tickLblSkip val="1"/>
        <c:tickMarkSkip val="1"/>
        <c:noMultiLvlLbl val="0"/>
      </c:catAx>
      <c:valAx>
        <c:axId val="11617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76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2525</c:v>
                </c:pt>
                <c:pt idx="5">
                  <c:v>2403</c:v>
                </c:pt>
                <c:pt idx="8">
                  <c:v>2486</c:v>
                </c:pt>
                <c:pt idx="11">
                  <c:v>2661</c:v>
                </c:pt>
                <c:pt idx="14">
                  <c:v>2770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562</c:v>
                </c:pt>
                <c:pt idx="3">
                  <c:v>126</c:v>
                </c:pt>
                <c:pt idx="6">
                  <c:v>166</c:v>
                </c:pt>
                <c:pt idx="9">
                  <c:v>17</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35</c:v>
                </c:pt>
                <c:pt idx="3">
                  <c:v>39</c:v>
                </c:pt>
                <c:pt idx="6">
                  <c:v>45</c:v>
                </c:pt>
                <c:pt idx="9">
                  <c:v>40</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1174</c:v>
                </c:pt>
                <c:pt idx="3">
                  <c:v>1111</c:v>
                </c:pt>
                <c:pt idx="6">
                  <c:v>1230</c:v>
                </c:pt>
                <c:pt idx="9">
                  <c:v>1188</c:v>
                </c:pt>
                <c:pt idx="12">
                  <c:v>1362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3420</c:v>
                </c:pt>
                <c:pt idx="3">
                  <c:v>3381</c:v>
                </c:pt>
                <c:pt idx="6">
                  <c:v>3484</c:v>
                </c:pt>
                <c:pt idx="9">
                  <c:v>3484</c:v>
                </c:pt>
                <c:pt idx="12">
                  <c:v>3231</c:v>
                </c:pt>
              </c:numCache>
            </c:numRef>
          </c:val>
        </c:ser>
        <c:dLbls>
          <c:showLegendKey val="0"/>
          <c:showVal val="0"/>
          <c:showCatName val="0"/>
          <c:showSerName val="0"/>
          <c:showPercent val="0"/>
          <c:showBubbleSize val="0"/>
        </c:dLbls>
        <c:gapWidth val="100"/>
        <c:overlap val="100"/>
        <c:axId val="122188160"/>
        <c:axId val="12219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2667</c:v>
                </c:pt>
                <c:pt idx="2">
                  <c:v>#N/A</c:v>
                </c:pt>
                <c:pt idx="3">
                  <c:v>#N/A</c:v>
                </c:pt>
                <c:pt idx="4">
                  <c:v>2254</c:v>
                </c:pt>
                <c:pt idx="5">
                  <c:v>#N/A</c:v>
                </c:pt>
                <c:pt idx="6">
                  <c:v>#N/A</c:v>
                </c:pt>
                <c:pt idx="7">
                  <c:v>2439</c:v>
                </c:pt>
                <c:pt idx="8">
                  <c:v>#N/A</c:v>
                </c:pt>
                <c:pt idx="9">
                  <c:v>#N/A</c:v>
                </c:pt>
                <c:pt idx="10">
                  <c:v>2068</c:v>
                </c:pt>
                <c:pt idx="11">
                  <c:v>#N/A</c:v>
                </c:pt>
                <c:pt idx="12">
                  <c:v>#N/A</c:v>
                </c:pt>
                <c:pt idx="13">
                  <c:v>1875</c:v>
                </c:pt>
                <c:pt idx="14">
                  <c:v>#N/A</c:v>
                </c:pt>
              </c:numCache>
            </c:numRef>
          </c:val>
          <c:smooth val="0"/>
        </c:ser>
        <c:dLbls>
          <c:showLegendKey val="0"/>
          <c:showVal val="0"/>
          <c:showCatName val="0"/>
          <c:showSerName val="0"/>
          <c:showPercent val="0"/>
          <c:showBubbleSize val="0"/>
        </c:dLbls>
        <c:marker val="1"/>
        <c:smooth val="0"/>
        <c:axId val="122188160"/>
        <c:axId val="122190080"/>
      </c:lineChart>
      <c:catAx>
        <c:axId val="12218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190080"/>
        <c:crosses val="autoZero"/>
        <c:auto val="1"/>
        <c:lblAlgn val="ctr"/>
        <c:lblOffset val="100"/>
        <c:tickLblSkip val="1"/>
        <c:tickMarkSkip val="1"/>
        <c:noMultiLvlLbl val="0"/>
      </c:catAx>
      <c:valAx>
        <c:axId val="12219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8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25785</c:v>
                </c:pt>
                <c:pt idx="5">
                  <c:v>27620</c:v>
                </c:pt>
                <c:pt idx="8">
                  <c:v>27396</c:v>
                </c:pt>
                <c:pt idx="11">
                  <c:v>27897</c:v>
                </c:pt>
                <c:pt idx="14">
                  <c:v>28737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3840</c:v>
                </c:pt>
                <c:pt idx="5">
                  <c:v>3504</c:v>
                </c:pt>
                <c:pt idx="8">
                  <c:v>3197</c:v>
                </c:pt>
                <c:pt idx="11">
                  <c:v>3089</c:v>
                </c:pt>
                <c:pt idx="14">
                  <c:v>3134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3075</c:v>
                </c:pt>
                <c:pt idx="5">
                  <c:v>4542</c:v>
                </c:pt>
                <c:pt idx="8">
                  <c:v>15417</c:v>
                </c:pt>
                <c:pt idx="11">
                  <c:v>13194</c:v>
                </c:pt>
                <c:pt idx="14">
                  <c:v>16988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55</c:v>
                </c:pt>
                <c:pt idx="3">
                  <c:v>27</c:v>
                </c:pt>
                <c:pt idx="6">
                  <c:v>55</c:v>
                </c:pt>
                <c:pt idx="9">
                  <c:v>72</c:v>
                </c:pt>
                <c:pt idx="12">
                  <c:v>29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7006</c:v>
                </c:pt>
                <c:pt idx="3">
                  <c:v>6598</c:v>
                </c:pt>
                <c:pt idx="6">
                  <c:v>6486</c:v>
                </c:pt>
                <c:pt idx="9">
                  <c:v>6016</c:v>
                </c:pt>
                <c:pt idx="12">
                  <c:v>5475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245</c:v>
                </c:pt>
                <c:pt idx="3">
                  <c:v>228</c:v>
                </c:pt>
                <c:pt idx="6">
                  <c:v>171</c:v>
                </c:pt>
                <c:pt idx="9">
                  <c:v>231</c:v>
                </c:pt>
                <c:pt idx="12">
                  <c:v>225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14085</c:v>
                </c:pt>
                <c:pt idx="3">
                  <c:v>13888</c:v>
                </c:pt>
                <c:pt idx="6">
                  <c:v>13805</c:v>
                </c:pt>
                <c:pt idx="9">
                  <c:v>13359</c:v>
                </c:pt>
                <c:pt idx="12">
                  <c:v>13605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385</c:v>
                </c:pt>
                <c:pt idx="3">
                  <c:v>264</c:v>
                </c:pt>
                <c:pt idx="6">
                  <c:v>100</c:v>
                </c:pt>
                <c:pt idx="9">
                  <c:v>263</c:v>
                </c:pt>
                <c:pt idx="12">
                  <c:v>226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30615</c:v>
                </c:pt>
                <c:pt idx="3">
                  <c:v>31065</c:v>
                </c:pt>
                <c:pt idx="6">
                  <c:v>30570</c:v>
                </c:pt>
                <c:pt idx="9">
                  <c:v>29947</c:v>
                </c:pt>
                <c:pt idx="12">
                  <c:v>31561</c:v>
                </c:pt>
              </c:numCache>
            </c:numRef>
          </c:val>
        </c:ser>
        <c:dLbls>
          <c:showLegendKey val="0"/>
          <c:showVal val="0"/>
          <c:showCatName val="0"/>
          <c:showSerName val="0"/>
          <c:showPercent val="0"/>
          <c:showBubbleSize val="0"/>
        </c:dLbls>
        <c:gapWidth val="100"/>
        <c:overlap val="100"/>
        <c:axId val="122576896"/>
        <c:axId val="122578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19691</c:v>
                </c:pt>
                <c:pt idx="2">
                  <c:v>#N/A</c:v>
                </c:pt>
                <c:pt idx="3">
                  <c:v>#N/A</c:v>
                </c:pt>
                <c:pt idx="4">
                  <c:v>16405</c:v>
                </c:pt>
                <c:pt idx="5">
                  <c:v>#N/A</c:v>
                </c:pt>
                <c:pt idx="6">
                  <c:v>#N/A</c:v>
                </c:pt>
                <c:pt idx="7">
                  <c:v>5176</c:v>
                </c:pt>
                <c:pt idx="8">
                  <c:v>#N/A</c:v>
                </c:pt>
                <c:pt idx="9">
                  <c:v>#N/A</c:v>
                </c:pt>
                <c:pt idx="10">
                  <c:v>5708</c:v>
                </c:pt>
                <c:pt idx="11">
                  <c:v>#N/A</c:v>
                </c:pt>
                <c:pt idx="12">
                  <c:v>#N/A</c:v>
                </c:pt>
                <c:pt idx="13">
                  <c:v>2262</c:v>
                </c:pt>
                <c:pt idx="14">
                  <c:v>#N/A</c:v>
                </c:pt>
              </c:numCache>
            </c:numRef>
          </c:val>
          <c:smooth val="0"/>
        </c:ser>
        <c:dLbls>
          <c:showLegendKey val="0"/>
          <c:showVal val="0"/>
          <c:showCatName val="0"/>
          <c:showSerName val="0"/>
          <c:showPercent val="0"/>
          <c:showBubbleSize val="0"/>
        </c:dLbls>
        <c:marker val="1"/>
        <c:smooth val="0"/>
        <c:axId val="122576896"/>
        <c:axId val="122578816"/>
      </c:lineChart>
      <c:catAx>
        <c:axId val="12257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578816"/>
        <c:crosses val="autoZero"/>
        <c:auto val="1"/>
        <c:lblAlgn val="ctr"/>
        <c:lblOffset val="100"/>
        <c:tickLblSkip val="1"/>
        <c:tickMarkSkip val="1"/>
        <c:noMultiLvlLbl val="0"/>
      </c:catAx>
      <c:valAx>
        <c:axId val="12257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7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宮城県気仙沼市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67,657
67,347
332.44
193,820,801
137,656,343
10,766,064
18,521,227
31,473,950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全国平均を大きく上回る高齢化率（</a:t>
          </a:r>
          <a:r>
            <a:rPr kumimoji="1" lang="en-US" altLang="ja-JP" sz="1300">
              <a:latin typeface="ＭＳ Ｐゴシック"/>
            </a:rPr>
            <a:t>25</a:t>
          </a:r>
          <a:r>
            <a:rPr kumimoji="1" lang="ja-JP" altLang="en-US" sz="1300">
              <a:latin typeface="ＭＳ Ｐゴシック"/>
            </a:rPr>
            <a:t>年度末</a:t>
          </a:r>
          <a:r>
            <a:rPr kumimoji="1" lang="en-US" altLang="ja-JP" sz="1300">
              <a:latin typeface="ＭＳ Ｐゴシック"/>
            </a:rPr>
            <a:t>33.3</a:t>
          </a:r>
          <a:r>
            <a:rPr kumimoji="1" lang="ja-JP" altLang="en-US" sz="1300">
              <a:latin typeface="ＭＳ Ｐゴシック"/>
            </a:rPr>
            <a:t>％）や急激な人口減少に加え、産業構造等により、個人・法人市民税課税が低水準で推移していることから、類似団体を大きく下回っている。</a:t>
          </a:r>
          <a:endParaRPr kumimoji="1" lang="en-US" altLang="ja-JP" sz="1300">
            <a:latin typeface="ＭＳ Ｐゴシック"/>
          </a:endParaRPr>
        </a:p>
        <a:p>
          <a:r>
            <a:rPr kumimoji="1" lang="ja-JP" altLang="en-US" sz="1300">
              <a:latin typeface="ＭＳ Ｐゴシック"/>
            </a:rPr>
            <a:t>　今後は、復興関連を除く投資的経費の削減や</a:t>
          </a:r>
          <a:r>
            <a:rPr kumimoji="1" lang="en-US" altLang="ja-JP" sz="1300">
              <a:latin typeface="ＭＳ Ｐゴシック"/>
            </a:rPr>
            <a:t>､</a:t>
          </a:r>
          <a:r>
            <a:rPr kumimoji="1" lang="ja-JP" altLang="en-US" sz="1300">
              <a:latin typeface="ＭＳ Ｐゴシック"/>
            </a:rPr>
            <a:t>震災復興事業を優先させるため、見直しのできなかった事項などを含め、行政改革プランの見直しに併せ、行政事務の効率化に努めることにより財政の健全化を図る。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129722</xdr:rowOff>
    </xdr:to>
    <xdr:cxnSp macro="">
      <xdr:nvCxnSpPr>
        <xdr:cNvPr id="69" name="直線コネクタ 68"/>
        <xdr:cNvCxnSpPr/>
      </xdr:nvCxnSpPr>
      <xdr:spPr>
        <a:xfrm>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2" name="直線コネクタ 71"/>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112485</xdr:rowOff>
    </xdr:to>
    <xdr:cxnSp macro="">
      <xdr:nvCxnSpPr>
        <xdr:cNvPr id="78" name="直線コネクタ 77"/>
        <xdr:cNvCxnSpPr/>
      </xdr:nvCxnSpPr>
      <xdr:spPr>
        <a:xfrm>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震災の影響による市税の減収により</a:t>
          </a:r>
          <a:r>
            <a:rPr kumimoji="1" lang="en-US" altLang="ja-JP" sz="1200">
              <a:latin typeface="ＭＳ Ｐゴシック"/>
            </a:rPr>
            <a:t>､</a:t>
          </a:r>
          <a:r>
            <a:rPr kumimoji="1" lang="ja-JP" altLang="en-US" sz="1200">
              <a:latin typeface="ＭＳ Ｐゴシック"/>
            </a:rPr>
            <a:t>震災後は経常収支比率が高くなっているものの、個人所得の回復による市民税の増や、課税免除区域の縮小による固定資産税の増などにより引き続き税収が回復傾向にあり、経常収支比率は昨年度より</a:t>
          </a:r>
          <a:r>
            <a:rPr kumimoji="1" lang="en-US" altLang="ja-JP" sz="1200">
              <a:latin typeface="ＭＳ Ｐゴシック"/>
            </a:rPr>
            <a:t>3.8</a:t>
          </a:r>
          <a:r>
            <a:rPr kumimoji="1" lang="ja-JP" altLang="en-US" sz="1200">
              <a:latin typeface="ＭＳ Ｐゴシック"/>
            </a:rPr>
            <a:t>％減少した。さらに、震災特別交付税で補填している市税減収額を加味すると、比率が</a:t>
          </a:r>
          <a:r>
            <a:rPr kumimoji="1" lang="en-US" altLang="ja-JP" sz="1200">
              <a:latin typeface="ＭＳ Ｐゴシック"/>
            </a:rPr>
            <a:t>92.6</a:t>
          </a:r>
          <a:r>
            <a:rPr kumimoji="1" lang="ja-JP" altLang="en-US" sz="1200">
              <a:latin typeface="ＭＳ Ｐゴシック"/>
            </a:rPr>
            <a:t>％となることから、今後はさらに改善が見込まれる。</a:t>
          </a:r>
          <a:endParaRPr kumimoji="1" lang="en-US" altLang="ja-JP" sz="1200">
            <a:latin typeface="ＭＳ Ｐゴシック"/>
          </a:endParaRPr>
        </a:p>
        <a:p>
          <a:r>
            <a:rPr kumimoji="1" lang="ja-JP" altLang="en-US" sz="1200">
              <a:latin typeface="ＭＳ Ｐゴシック"/>
            </a:rPr>
            <a:t>　今後、復興事業により建設が進む新たな施設の維持管理に係る経費の増加が見込まれることから、事業の優先度の見直しを行い、既存事業の廃止・縮小などの検討により、経常経費の縮減を図る。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64</xdr:row>
      <xdr:rowOff>44196</xdr:rowOff>
    </xdr:to>
    <xdr:cxnSp macro="">
      <xdr:nvCxnSpPr>
        <xdr:cNvPr id="130" name="直線コネクタ 129"/>
        <xdr:cNvCxnSpPr/>
      </xdr:nvCxnSpPr>
      <xdr:spPr>
        <a:xfrm flipV="1">
          <a:off x="4114800" y="10833608"/>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65</xdr:row>
      <xdr:rowOff>36830</xdr:rowOff>
    </xdr:to>
    <xdr:cxnSp macro="">
      <xdr:nvCxnSpPr>
        <xdr:cNvPr id="133" name="直線コネクタ 132"/>
        <xdr:cNvCxnSpPr/>
      </xdr:nvCxnSpPr>
      <xdr:spPr>
        <a:xfrm flipV="1">
          <a:off x="3225800" y="1101699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36830</xdr:rowOff>
    </xdr:from>
    <xdr:to>
      <xdr:col>4</xdr:col>
      <xdr:colOff>482600</xdr:colOff>
      <xdr:row>65</xdr:row>
      <xdr:rowOff>70612</xdr:rowOff>
    </xdr:to>
    <xdr:cxnSp macro="">
      <xdr:nvCxnSpPr>
        <xdr:cNvPr id="136" name="直線コネクタ 135"/>
        <xdr:cNvCxnSpPr/>
      </xdr:nvCxnSpPr>
      <xdr:spPr>
        <a:xfrm flipV="1">
          <a:off x="2336800" y="111810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10668</xdr:rowOff>
    </xdr:from>
    <xdr:to>
      <xdr:col>3</xdr:col>
      <xdr:colOff>279400</xdr:colOff>
      <xdr:row>65</xdr:row>
      <xdr:rowOff>70612</xdr:rowOff>
    </xdr:to>
    <xdr:cxnSp macro="">
      <xdr:nvCxnSpPr>
        <xdr:cNvPr id="139" name="直線コネクタ 138"/>
        <xdr:cNvCxnSpPr/>
      </xdr:nvCxnSpPr>
      <xdr:spPr>
        <a:xfrm>
          <a:off x="1447800" y="10640568"/>
          <a:ext cx="889000" cy="5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9" name="円/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124985</xdr:rowOff>
    </xdr:from>
    <xdr:ext cx="762000" cy="259045"/>
    <xdr:sp macro="" textlink="">
      <xdr:nvSpPr>
        <xdr:cNvPr id="150" name="財政構造の弾力性該当値テキスト"/>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164846</xdr:rowOff>
    </xdr:from>
    <xdr:to>
      <xdr:col>6</xdr:col>
      <xdr:colOff>50800</xdr:colOff>
      <xdr:row>64</xdr:row>
      <xdr:rowOff>94996</xdr:rowOff>
    </xdr:to>
    <xdr:sp macro="" textlink="">
      <xdr:nvSpPr>
        <xdr:cNvPr id="151" name="円/楕円 150"/>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79773</xdr:rowOff>
    </xdr:from>
    <xdr:ext cx="736600" cy="259045"/>
    <xdr:sp macro="" textlink="">
      <xdr:nvSpPr>
        <xdr:cNvPr id="152" name="テキスト ボックス 151"/>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3" name="円/楕円 152"/>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4" name="テキスト ボックス 153"/>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19812</xdr:rowOff>
    </xdr:from>
    <xdr:to>
      <xdr:col>3</xdr:col>
      <xdr:colOff>330200</xdr:colOff>
      <xdr:row>65</xdr:row>
      <xdr:rowOff>121412</xdr:rowOff>
    </xdr:to>
    <xdr:sp macro="" textlink="">
      <xdr:nvSpPr>
        <xdr:cNvPr id="155" name="円/楕円 154"/>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106189</xdr:rowOff>
    </xdr:from>
    <xdr:ext cx="762000" cy="259045"/>
    <xdr:sp macro="" textlink="">
      <xdr:nvSpPr>
        <xdr:cNvPr id="156" name="テキスト ボックス 155"/>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57" name="円/楕円 156"/>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58" name="テキスト ボックス 157"/>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[195,288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a:t>
          </a:r>
          <a:r>
            <a:rPr kumimoji="1" lang="en-US" altLang="ja-JP" sz="1300">
              <a:latin typeface="ＭＳ Ｐゴシック"/>
            </a:rPr>
            <a:t>1</a:t>
          </a:r>
          <a:r>
            <a:rPr kumimoji="1" lang="ja-JP" altLang="en-US" sz="1300">
              <a:latin typeface="ＭＳ Ｐゴシック"/>
            </a:rPr>
            <a:t>人当たりの金額が類似団体平均を上回っているのは、物件費が主な要因である。これは、災害廃棄物処理業務などの震災関連業務にかかる委託料が多額となっているほか、施設等の光熱水費（ごみ処理施設、学校施設、街路防犯灯にかかる電気料など）が多いためである。</a:t>
          </a:r>
          <a:endParaRPr kumimoji="1" lang="en-US" altLang="ja-JP" sz="1300">
            <a:latin typeface="ＭＳ Ｐゴシック"/>
          </a:endParaRPr>
        </a:p>
        <a:p>
          <a:r>
            <a:rPr kumimoji="1" lang="ja-JP" altLang="en-US" sz="1300">
              <a:latin typeface="ＭＳ Ｐゴシック"/>
            </a:rPr>
            <a:t>　また人件費についても、</a:t>
          </a:r>
          <a:r>
            <a:rPr kumimoji="1" lang="en-US" altLang="ja-JP" sz="1300">
              <a:latin typeface="ＭＳ Ｐゴシック"/>
            </a:rPr>
            <a:t>25</a:t>
          </a:r>
          <a:r>
            <a:rPr kumimoji="1" lang="ja-JP" altLang="en-US" sz="1300">
              <a:latin typeface="ＭＳ Ｐゴシック"/>
            </a:rPr>
            <a:t>年度まで実施した職員給４％削減の終了や、震災関連業務に対応するための任期付き職員の採用などにより増加している。</a:t>
          </a:r>
          <a:endParaRPr kumimoji="1" lang="en-US" altLang="ja-JP" sz="1300">
            <a:latin typeface="ＭＳ Ｐゴシック"/>
          </a:endParaRPr>
        </a:p>
        <a:p>
          <a:r>
            <a:rPr kumimoji="1" lang="ja-JP" altLang="en-US" sz="1300">
              <a:latin typeface="ＭＳ Ｐゴシック"/>
            </a:rPr>
            <a:t>　今後は、復興以外の業務について、直営の事業や施設管理・運営方法の見直しなどにより、委託化を進めるなどコスト削減を図っていく。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152110</xdr:rowOff>
    </xdr:from>
    <xdr:to>
      <xdr:col>7</xdr:col>
      <xdr:colOff>152400</xdr:colOff>
      <xdr:row>88</xdr:row>
      <xdr:rowOff>11537</xdr:rowOff>
    </xdr:to>
    <xdr:cxnSp macro="">
      <xdr:nvCxnSpPr>
        <xdr:cNvPr id="189" name="直線コネクタ 188"/>
        <xdr:cNvCxnSpPr/>
      </xdr:nvCxnSpPr>
      <xdr:spPr>
        <a:xfrm flipV="1">
          <a:off x="4953000" y="13868110"/>
          <a:ext cx="0" cy="1231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155064</xdr:rowOff>
    </xdr:from>
    <xdr:ext cx="762000" cy="259045"/>
    <xdr:sp macro="" textlink="">
      <xdr:nvSpPr>
        <xdr:cNvPr id="190" name="人件費・物件費等の状況最小値テキスト"/>
        <xdr:cNvSpPr txBox="1"/>
      </xdr:nvSpPr>
      <xdr:spPr>
        <a:xfrm>
          <a:off x="5041900" y="1507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88</xdr:row>
      <xdr:rowOff>11537</xdr:rowOff>
    </xdr:from>
    <xdr:to>
      <xdr:col>7</xdr:col>
      <xdr:colOff>241300</xdr:colOff>
      <xdr:row>88</xdr:row>
      <xdr:rowOff>11537</xdr:rowOff>
    </xdr:to>
    <xdr:cxnSp macro="">
      <xdr:nvCxnSpPr>
        <xdr:cNvPr id="191" name="直線コネクタ 190"/>
        <xdr:cNvCxnSpPr/>
      </xdr:nvCxnSpPr>
      <xdr:spPr>
        <a:xfrm>
          <a:off x="4864100" y="1509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67037</xdr:rowOff>
    </xdr:from>
    <xdr:ext cx="762000" cy="259045"/>
    <xdr:sp macro="" textlink="">
      <xdr:nvSpPr>
        <xdr:cNvPr id="192" name="人件費・物件費等の状況最大値テキスト"/>
        <xdr:cNvSpPr txBox="1"/>
      </xdr:nvSpPr>
      <xdr:spPr>
        <a:xfrm>
          <a:off x="5041900" y="1361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80</xdr:row>
      <xdr:rowOff>152110</xdr:rowOff>
    </xdr:from>
    <xdr:to>
      <xdr:col>7</xdr:col>
      <xdr:colOff>241300</xdr:colOff>
      <xdr:row>80</xdr:row>
      <xdr:rowOff>152110</xdr:rowOff>
    </xdr:to>
    <xdr:cxnSp macro="">
      <xdr:nvCxnSpPr>
        <xdr:cNvPr id="193" name="直線コネクタ 192"/>
        <xdr:cNvCxnSpPr/>
      </xdr:nvCxnSpPr>
      <xdr:spPr>
        <a:xfrm>
          <a:off x="4864100" y="1386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20907</xdr:rowOff>
    </xdr:from>
    <xdr:to>
      <xdr:col>7</xdr:col>
      <xdr:colOff>152400</xdr:colOff>
      <xdr:row>90</xdr:row>
      <xdr:rowOff>108883</xdr:rowOff>
    </xdr:to>
    <xdr:cxnSp macro="">
      <xdr:nvCxnSpPr>
        <xdr:cNvPr id="194" name="直線コネクタ 193"/>
        <xdr:cNvCxnSpPr/>
      </xdr:nvCxnSpPr>
      <xdr:spPr>
        <a:xfrm flipV="1">
          <a:off x="4114800" y="14079807"/>
          <a:ext cx="838200" cy="14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30582</xdr:rowOff>
    </xdr:from>
    <xdr:ext cx="762000" cy="259045"/>
    <xdr:sp macro="" textlink="">
      <xdr:nvSpPr>
        <xdr:cNvPr id="195" name="人件費・物件費等の状況平均値テキスト"/>
        <xdr:cNvSpPr txBox="1"/>
      </xdr:nvSpPr>
      <xdr:spPr>
        <a:xfrm>
          <a:off x="5041900" y="1374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14055</xdr:rowOff>
    </xdr:from>
    <xdr:to>
      <xdr:col>7</xdr:col>
      <xdr:colOff>203200</xdr:colOff>
      <xdr:row>81</xdr:row>
      <xdr:rowOff>115655</xdr:rowOff>
    </xdr:to>
    <xdr:sp macro="" textlink="">
      <xdr:nvSpPr>
        <xdr:cNvPr id="196" name="フローチャート : 判断 195"/>
        <xdr:cNvSpPr/>
      </xdr:nvSpPr>
      <xdr:spPr>
        <a:xfrm>
          <a:off x="49022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111809</xdr:rowOff>
    </xdr:from>
    <xdr:to>
      <xdr:col>6</xdr:col>
      <xdr:colOff>0</xdr:colOff>
      <xdr:row>90</xdr:row>
      <xdr:rowOff>108883</xdr:rowOff>
    </xdr:to>
    <xdr:cxnSp macro="">
      <xdr:nvCxnSpPr>
        <xdr:cNvPr id="197" name="直線コネクタ 196"/>
        <xdr:cNvCxnSpPr/>
      </xdr:nvCxnSpPr>
      <xdr:spPr>
        <a:xfrm>
          <a:off x="3225800" y="14856509"/>
          <a:ext cx="889000" cy="68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12356</xdr:rowOff>
    </xdr:from>
    <xdr:to>
      <xdr:col>6</xdr:col>
      <xdr:colOff>50800</xdr:colOff>
      <xdr:row>81</xdr:row>
      <xdr:rowOff>113956</xdr:rowOff>
    </xdr:to>
    <xdr:sp macro="" textlink="">
      <xdr:nvSpPr>
        <xdr:cNvPr id="198" name="フローチャート : 判断 197"/>
        <xdr:cNvSpPr/>
      </xdr:nvSpPr>
      <xdr:spPr>
        <a:xfrm>
          <a:off x="4064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124133</xdr:rowOff>
    </xdr:from>
    <xdr:ext cx="736600" cy="259045"/>
    <xdr:sp macro="" textlink="">
      <xdr:nvSpPr>
        <xdr:cNvPr id="199" name="テキスト ボックス 198"/>
        <xdr:cNvSpPr txBox="1"/>
      </xdr:nvSpPr>
      <xdr:spPr>
        <a:xfrm>
          <a:off x="3733800" y="13668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158490</xdr:rowOff>
    </xdr:from>
    <xdr:to>
      <xdr:col>4</xdr:col>
      <xdr:colOff>482600</xdr:colOff>
      <xdr:row>86</xdr:row>
      <xdr:rowOff>111809</xdr:rowOff>
    </xdr:to>
    <xdr:cxnSp macro="">
      <xdr:nvCxnSpPr>
        <xdr:cNvPr id="200" name="直線コネクタ 199"/>
        <xdr:cNvCxnSpPr/>
      </xdr:nvCxnSpPr>
      <xdr:spPr>
        <a:xfrm>
          <a:off x="2336800" y="14388840"/>
          <a:ext cx="889000" cy="46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9758</xdr:rowOff>
    </xdr:from>
    <xdr:to>
      <xdr:col>4</xdr:col>
      <xdr:colOff>533400</xdr:colOff>
      <xdr:row>81</xdr:row>
      <xdr:rowOff>111358</xdr:rowOff>
    </xdr:to>
    <xdr:sp macro="" textlink="">
      <xdr:nvSpPr>
        <xdr:cNvPr id="201" name="フローチャート : 判断 200"/>
        <xdr:cNvSpPr/>
      </xdr:nvSpPr>
      <xdr:spPr>
        <a:xfrm>
          <a:off x="3175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121535</xdr:rowOff>
    </xdr:from>
    <xdr:ext cx="762000" cy="259045"/>
    <xdr:sp macro="" textlink="">
      <xdr:nvSpPr>
        <xdr:cNvPr id="202" name="テキスト ボックス 201"/>
        <xdr:cNvSpPr txBox="1"/>
      </xdr:nvSpPr>
      <xdr:spPr>
        <a:xfrm>
          <a:off x="2844800" y="1366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68179</xdr:rowOff>
    </xdr:from>
    <xdr:to>
      <xdr:col>3</xdr:col>
      <xdr:colOff>279400</xdr:colOff>
      <xdr:row>83</xdr:row>
      <xdr:rowOff>158490</xdr:rowOff>
    </xdr:to>
    <xdr:cxnSp macro="">
      <xdr:nvCxnSpPr>
        <xdr:cNvPr id="203" name="直線コネクタ 202"/>
        <xdr:cNvCxnSpPr/>
      </xdr:nvCxnSpPr>
      <xdr:spPr>
        <a:xfrm>
          <a:off x="1447800" y="13955629"/>
          <a:ext cx="889000" cy="4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11861</xdr:rowOff>
    </xdr:from>
    <xdr:to>
      <xdr:col>3</xdr:col>
      <xdr:colOff>330200</xdr:colOff>
      <xdr:row>81</xdr:row>
      <xdr:rowOff>113461</xdr:rowOff>
    </xdr:to>
    <xdr:sp macro="" textlink="">
      <xdr:nvSpPr>
        <xdr:cNvPr id="204" name="フローチャート : 判断 203"/>
        <xdr:cNvSpPr/>
      </xdr:nvSpPr>
      <xdr:spPr>
        <a:xfrm>
          <a:off x="2286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123638</xdr:rowOff>
    </xdr:from>
    <xdr:ext cx="762000" cy="259045"/>
    <xdr:sp macro="" textlink="">
      <xdr:nvSpPr>
        <xdr:cNvPr id="205" name="テキスト ボックス 204"/>
        <xdr:cNvSpPr txBox="1"/>
      </xdr:nvSpPr>
      <xdr:spPr>
        <a:xfrm>
          <a:off x="1955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7976</xdr:rowOff>
    </xdr:from>
    <xdr:to>
      <xdr:col>2</xdr:col>
      <xdr:colOff>127000</xdr:colOff>
      <xdr:row>81</xdr:row>
      <xdr:rowOff>109576</xdr:rowOff>
    </xdr:to>
    <xdr:sp macro="" textlink="">
      <xdr:nvSpPr>
        <xdr:cNvPr id="206" name="フローチャート : 判断 205"/>
        <xdr:cNvSpPr/>
      </xdr:nvSpPr>
      <xdr:spPr>
        <a:xfrm>
          <a:off x="1397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119753</xdr:rowOff>
    </xdr:from>
    <xdr:ext cx="762000" cy="259045"/>
    <xdr:sp macro="" textlink="">
      <xdr:nvSpPr>
        <xdr:cNvPr id="207" name="テキスト ボックス 206"/>
        <xdr:cNvSpPr txBox="1"/>
      </xdr:nvSpPr>
      <xdr:spPr>
        <a:xfrm>
          <a:off x="1066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141557</xdr:rowOff>
    </xdr:from>
    <xdr:to>
      <xdr:col>7</xdr:col>
      <xdr:colOff>203200</xdr:colOff>
      <xdr:row>82</xdr:row>
      <xdr:rowOff>71707</xdr:rowOff>
    </xdr:to>
    <xdr:sp macro="" textlink="">
      <xdr:nvSpPr>
        <xdr:cNvPr id="213" name="円/楕円 212"/>
        <xdr:cNvSpPr/>
      </xdr:nvSpPr>
      <xdr:spPr>
        <a:xfrm>
          <a:off x="4902200" y="140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113634</xdr:rowOff>
    </xdr:from>
    <xdr:ext cx="762000" cy="259045"/>
    <xdr:sp macro="" textlink="">
      <xdr:nvSpPr>
        <xdr:cNvPr id="214" name="人件費・物件費等の状況該当値テキスト"/>
        <xdr:cNvSpPr txBox="1"/>
      </xdr:nvSpPr>
      <xdr:spPr>
        <a:xfrm>
          <a:off x="5041900" y="1400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195,288</a:t>
          </a:r>
          <a:endParaRPr kumimoji="1" lang="ja-JP" altLang="en-US" sz="1000" b="1">
            <a:solidFill>
              <a:srgbClr val="FF0000"/>
            </a:solidFill>
            <a:latin typeface="ＭＳ Ｐゴシック"/>
          </a:endParaRPr>
        </a:p>
      </xdr:txBody>
    </xdr:sp>
    <xdr:clientData/>
  </xdr:oneCellAnchor>
  <xdr:twoCellAnchor>
    <xdr:from>
      <xdr:col>5</xdr:col>
      <xdr:colOff>635000</xdr:colOff>
      <xdr:row>90</xdr:row>
      <xdr:rowOff>58083</xdr:rowOff>
    </xdr:from>
    <xdr:to>
      <xdr:col>6</xdr:col>
      <xdr:colOff>50800</xdr:colOff>
      <xdr:row>90</xdr:row>
      <xdr:rowOff>159683</xdr:rowOff>
    </xdr:to>
    <xdr:sp macro="" textlink="">
      <xdr:nvSpPr>
        <xdr:cNvPr id="215" name="円/楕円 214"/>
        <xdr:cNvSpPr/>
      </xdr:nvSpPr>
      <xdr:spPr>
        <a:xfrm>
          <a:off x="4064000" y="154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90</xdr:row>
      <xdr:rowOff>144460</xdr:rowOff>
    </xdr:from>
    <xdr:ext cx="736600" cy="259045"/>
    <xdr:sp macro="" textlink="">
      <xdr:nvSpPr>
        <xdr:cNvPr id="216" name="テキスト ボックス 215"/>
        <xdr:cNvSpPr txBox="1"/>
      </xdr:nvSpPr>
      <xdr:spPr>
        <a:xfrm>
          <a:off x="3733800" y="15574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1,042,120</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61009</xdr:rowOff>
    </xdr:from>
    <xdr:to>
      <xdr:col>4</xdr:col>
      <xdr:colOff>533400</xdr:colOff>
      <xdr:row>86</xdr:row>
      <xdr:rowOff>162609</xdr:rowOff>
    </xdr:to>
    <xdr:sp macro="" textlink="">
      <xdr:nvSpPr>
        <xdr:cNvPr id="217" name="円/楕円 216"/>
        <xdr:cNvSpPr/>
      </xdr:nvSpPr>
      <xdr:spPr>
        <a:xfrm>
          <a:off x="3175000" y="1480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147386</xdr:rowOff>
    </xdr:from>
    <xdr:ext cx="762000" cy="259045"/>
    <xdr:sp macro="" textlink="">
      <xdr:nvSpPr>
        <xdr:cNvPr id="218" name="テキスト ボックス 217"/>
        <xdr:cNvSpPr txBox="1"/>
      </xdr:nvSpPr>
      <xdr:spPr>
        <a:xfrm>
          <a:off x="2844800" y="1489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645,923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107690</xdr:rowOff>
    </xdr:from>
    <xdr:to>
      <xdr:col>3</xdr:col>
      <xdr:colOff>330200</xdr:colOff>
      <xdr:row>84</xdr:row>
      <xdr:rowOff>37840</xdr:rowOff>
    </xdr:to>
    <xdr:sp macro="" textlink="">
      <xdr:nvSpPr>
        <xdr:cNvPr id="219" name="円/楕円 218"/>
        <xdr:cNvSpPr/>
      </xdr:nvSpPr>
      <xdr:spPr>
        <a:xfrm>
          <a:off x="2286000" y="143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22617</xdr:rowOff>
    </xdr:from>
    <xdr:ext cx="762000" cy="259045"/>
    <xdr:sp macro="" textlink="">
      <xdr:nvSpPr>
        <xdr:cNvPr id="220" name="テキスト ボックス 219"/>
        <xdr:cNvSpPr txBox="1"/>
      </xdr:nvSpPr>
      <xdr:spPr>
        <a:xfrm>
          <a:off x="1955800" y="1442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374,586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17379</xdr:rowOff>
    </xdr:from>
    <xdr:to>
      <xdr:col>2</xdr:col>
      <xdr:colOff>127000</xdr:colOff>
      <xdr:row>81</xdr:row>
      <xdr:rowOff>118979</xdr:rowOff>
    </xdr:to>
    <xdr:sp macro="" textlink="">
      <xdr:nvSpPr>
        <xdr:cNvPr id="221" name="円/楕円 220"/>
        <xdr:cNvSpPr/>
      </xdr:nvSpPr>
      <xdr:spPr>
        <a:xfrm>
          <a:off x="1397000" y="1390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103756</xdr:rowOff>
    </xdr:from>
    <xdr:ext cx="762000" cy="259045"/>
    <xdr:sp macro="" textlink="">
      <xdr:nvSpPr>
        <xdr:cNvPr id="222" name="テキスト ボックス 221"/>
        <xdr:cNvSpPr txBox="1"/>
      </xdr:nvSpPr>
      <xdr:spPr>
        <a:xfrm>
          <a:off x="1066800" y="1399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年度は、昇級抑制を実施するなど給与削減を図っていることから、ラスパイレス指数は全国平均、類似団体平均ともに下回っている。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51" name="直線コネクタ 250"/>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2"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3" name="直線コネクタ 252"/>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4"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5" name="直線コネクタ 254"/>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96096</xdr:rowOff>
    </xdr:to>
    <xdr:cxnSp macro="">
      <xdr:nvCxnSpPr>
        <xdr:cNvPr id="256" name="直線コネクタ 255"/>
        <xdr:cNvCxnSpPr/>
      </xdr:nvCxnSpPr>
      <xdr:spPr>
        <a:xfrm flipV="1">
          <a:off x="16179800" y="145808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7"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8" name="フローチャート : 判断 257"/>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96096</xdr:rowOff>
    </xdr:from>
    <xdr:to>
      <xdr:col>23</xdr:col>
      <xdr:colOff>406400</xdr:colOff>
      <xdr:row>87</xdr:row>
      <xdr:rowOff>66887</xdr:rowOff>
    </xdr:to>
    <xdr:cxnSp macro="">
      <xdr:nvCxnSpPr>
        <xdr:cNvPr id="259" name="直線コネクタ 258"/>
        <xdr:cNvCxnSpPr/>
      </xdr:nvCxnSpPr>
      <xdr:spPr>
        <a:xfrm flipV="1">
          <a:off x="15290800" y="14669346"/>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60" name="フローチャート : 判断 259"/>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61" name="テキスト ボックス 260"/>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66887</xdr:rowOff>
    </xdr:from>
    <xdr:to>
      <xdr:col>22</xdr:col>
      <xdr:colOff>203200</xdr:colOff>
      <xdr:row>87</xdr:row>
      <xdr:rowOff>115146</xdr:rowOff>
    </xdr:to>
    <xdr:cxnSp macro="">
      <xdr:nvCxnSpPr>
        <xdr:cNvPr id="262" name="直線コネクタ 261"/>
        <xdr:cNvCxnSpPr/>
      </xdr:nvCxnSpPr>
      <xdr:spPr>
        <a:xfrm flipV="1">
          <a:off x="14401800" y="149830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3" name="フローチャート : 判断 262"/>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4" name="テキスト ボックス 263"/>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141393</xdr:rowOff>
    </xdr:from>
    <xdr:to>
      <xdr:col>21</xdr:col>
      <xdr:colOff>0</xdr:colOff>
      <xdr:row>87</xdr:row>
      <xdr:rowOff>115146</xdr:rowOff>
    </xdr:to>
    <xdr:cxnSp macro="">
      <xdr:nvCxnSpPr>
        <xdr:cNvPr id="265" name="直線コネクタ 264"/>
        <xdr:cNvCxnSpPr/>
      </xdr:nvCxnSpPr>
      <xdr:spPr>
        <a:xfrm>
          <a:off x="13512800" y="1437174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6" name="フローチャート : 判断 265"/>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7" name="テキスト ボックス 266"/>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8" name="フローチャート : 判断 267"/>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9" name="テキスト ボックス 268"/>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5" name="円/楕円 274"/>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144797</xdr:rowOff>
    </xdr:from>
    <xdr:ext cx="762000" cy="259045"/>
    <xdr:sp macro="" textlink="">
      <xdr:nvSpPr>
        <xdr:cNvPr id="276"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7" name="円/楕円 276"/>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157073</xdr:rowOff>
    </xdr:from>
    <xdr:ext cx="736600" cy="259045"/>
    <xdr:sp macro="" textlink="">
      <xdr:nvSpPr>
        <xdr:cNvPr id="278" name="テキスト ボックス 277"/>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16087</xdr:rowOff>
    </xdr:from>
    <xdr:to>
      <xdr:col>22</xdr:col>
      <xdr:colOff>254000</xdr:colOff>
      <xdr:row>87</xdr:row>
      <xdr:rowOff>117687</xdr:rowOff>
    </xdr:to>
    <xdr:sp macro="" textlink="">
      <xdr:nvSpPr>
        <xdr:cNvPr id="279" name="円/楕円 278"/>
        <xdr:cNvSpPr/>
      </xdr:nvSpPr>
      <xdr:spPr>
        <a:xfrm>
          <a:off x="15240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127864</xdr:rowOff>
    </xdr:from>
    <xdr:ext cx="762000" cy="259045"/>
    <xdr:sp macro="" textlink="">
      <xdr:nvSpPr>
        <xdr:cNvPr id="280" name="テキスト ボックス 279"/>
        <xdr:cNvSpPr txBox="1"/>
      </xdr:nvSpPr>
      <xdr:spPr>
        <a:xfrm>
          <a:off x="14909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64346</xdr:rowOff>
    </xdr:from>
    <xdr:to>
      <xdr:col>21</xdr:col>
      <xdr:colOff>50800</xdr:colOff>
      <xdr:row>87</xdr:row>
      <xdr:rowOff>165946</xdr:rowOff>
    </xdr:to>
    <xdr:sp macro="" textlink="">
      <xdr:nvSpPr>
        <xdr:cNvPr id="281" name="円/楕円 280"/>
        <xdr:cNvSpPr/>
      </xdr:nvSpPr>
      <xdr:spPr>
        <a:xfrm>
          <a:off x="14351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4673</xdr:rowOff>
    </xdr:from>
    <xdr:ext cx="762000" cy="259045"/>
    <xdr:sp macro="" textlink="">
      <xdr:nvSpPr>
        <xdr:cNvPr id="282" name="テキスト ボックス 281"/>
        <xdr:cNvSpPr txBox="1"/>
      </xdr:nvSpPr>
      <xdr:spPr>
        <a:xfrm>
          <a:off x="14020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90593</xdr:rowOff>
    </xdr:from>
    <xdr:to>
      <xdr:col>19</xdr:col>
      <xdr:colOff>533400</xdr:colOff>
      <xdr:row>84</xdr:row>
      <xdr:rowOff>20743</xdr:rowOff>
    </xdr:to>
    <xdr:sp macro="" textlink="">
      <xdr:nvSpPr>
        <xdr:cNvPr id="283" name="円/楕円 282"/>
        <xdr:cNvSpPr/>
      </xdr:nvSpPr>
      <xdr:spPr>
        <a:xfrm>
          <a:off x="13462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30920</xdr:rowOff>
    </xdr:from>
    <xdr:ext cx="762000" cy="259045"/>
    <xdr:sp macro="" textlink="">
      <xdr:nvSpPr>
        <xdr:cNvPr id="284" name="テキスト ボックス 283"/>
        <xdr:cNvSpPr txBox="1"/>
      </xdr:nvSpPr>
      <xdr:spPr>
        <a:xfrm>
          <a:off x="13131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一部のごみ収集業務や道路維持補修業務、保育施設運営などを直営で行っていることに加え、震災関連業務に対応するための任期付きを含めた職員採用数の増などにより、類似団体平均を上回っている。</a:t>
          </a:r>
          <a:endParaRPr kumimoji="1" lang="en-US" altLang="ja-JP" sz="1300">
            <a:latin typeface="ＭＳ Ｐゴシック"/>
          </a:endParaRPr>
        </a:p>
        <a:p>
          <a:r>
            <a:rPr kumimoji="1" lang="ja-JP" altLang="en-US" sz="1300">
              <a:latin typeface="ＭＳ Ｐゴシック"/>
            </a:rPr>
            <a:t>　今後も復興事業等への対応のため、大幅な職員数の削減は難しい状況にあるが、民間委託の推進や、業務の効率化を進めるなど、職員数の適正化に努める。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101902</xdr:rowOff>
    </xdr:from>
    <xdr:to>
      <xdr:col>24</xdr:col>
      <xdr:colOff>558800</xdr:colOff>
      <xdr:row>62</xdr:row>
      <xdr:rowOff>121436</xdr:rowOff>
    </xdr:to>
    <xdr:cxnSp macro="">
      <xdr:nvCxnSpPr>
        <xdr:cNvPr id="321" name="直線コネクタ 320"/>
        <xdr:cNvCxnSpPr/>
      </xdr:nvCxnSpPr>
      <xdr:spPr>
        <a:xfrm>
          <a:off x="16179800" y="10731802"/>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2"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101902</xdr:rowOff>
    </xdr:from>
    <xdr:to>
      <xdr:col>23</xdr:col>
      <xdr:colOff>406400</xdr:colOff>
      <xdr:row>62</xdr:row>
      <xdr:rowOff>105349</xdr:rowOff>
    </xdr:to>
    <xdr:cxnSp macro="">
      <xdr:nvCxnSpPr>
        <xdr:cNvPr id="324" name="直線コネクタ 323"/>
        <xdr:cNvCxnSpPr/>
      </xdr:nvCxnSpPr>
      <xdr:spPr>
        <a:xfrm flipV="1">
          <a:off x="15290800" y="1073180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6" name="テキスト ボックス 325"/>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41003</xdr:rowOff>
    </xdr:from>
    <xdr:to>
      <xdr:col>22</xdr:col>
      <xdr:colOff>203200</xdr:colOff>
      <xdr:row>62</xdr:row>
      <xdr:rowOff>105349</xdr:rowOff>
    </xdr:to>
    <xdr:cxnSp macro="">
      <xdr:nvCxnSpPr>
        <xdr:cNvPr id="327" name="直線コネクタ 326"/>
        <xdr:cNvCxnSpPr/>
      </xdr:nvCxnSpPr>
      <xdr:spPr>
        <a:xfrm>
          <a:off x="14401800" y="1067090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9" name="テキスト ボックス 328"/>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24916</xdr:rowOff>
    </xdr:from>
    <xdr:to>
      <xdr:col>21</xdr:col>
      <xdr:colOff>0</xdr:colOff>
      <xdr:row>62</xdr:row>
      <xdr:rowOff>41003</xdr:rowOff>
    </xdr:to>
    <xdr:cxnSp macro="">
      <xdr:nvCxnSpPr>
        <xdr:cNvPr id="330" name="直線コネクタ 329"/>
        <xdr:cNvCxnSpPr/>
      </xdr:nvCxnSpPr>
      <xdr:spPr>
        <a:xfrm>
          <a:off x="13512800" y="1065481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2" name="テキスト ボックス 331"/>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4" name="テキスト ボックス 333"/>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70636</xdr:rowOff>
    </xdr:from>
    <xdr:to>
      <xdr:col>24</xdr:col>
      <xdr:colOff>609600</xdr:colOff>
      <xdr:row>63</xdr:row>
      <xdr:rowOff>786</xdr:rowOff>
    </xdr:to>
    <xdr:sp macro="" textlink="">
      <xdr:nvSpPr>
        <xdr:cNvPr id="340" name="円/楕円 339"/>
        <xdr:cNvSpPr/>
      </xdr:nvSpPr>
      <xdr:spPr>
        <a:xfrm>
          <a:off x="16967200" y="107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42713</xdr:rowOff>
    </xdr:from>
    <xdr:ext cx="762000" cy="259045"/>
    <xdr:sp macro="" textlink="">
      <xdr:nvSpPr>
        <xdr:cNvPr id="341" name="定員管理の状況該当値テキスト"/>
        <xdr:cNvSpPr txBox="1"/>
      </xdr:nvSpPr>
      <xdr:spPr>
        <a:xfrm>
          <a:off x="17106900" y="1067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51102</xdr:rowOff>
    </xdr:from>
    <xdr:to>
      <xdr:col>23</xdr:col>
      <xdr:colOff>457200</xdr:colOff>
      <xdr:row>62</xdr:row>
      <xdr:rowOff>152702</xdr:rowOff>
    </xdr:to>
    <xdr:sp macro="" textlink="">
      <xdr:nvSpPr>
        <xdr:cNvPr id="342" name="円/楕円 341"/>
        <xdr:cNvSpPr/>
      </xdr:nvSpPr>
      <xdr:spPr>
        <a:xfrm>
          <a:off x="16129000" y="106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137479</xdr:rowOff>
    </xdr:from>
    <xdr:ext cx="736600" cy="259045"/>
    <xdr:sp macro="" textlink="">
      <xdr:nvSpPr>
        <xdr:cNvPr id="343" name="テキスト ボックス 342"/>
        <xdr:cNvSpPr txBox="1"/>
      </xdr:nvSpPr>
      <xdr:spPr>
        <a:xfrm>
          <a:off x="15798800" y="1076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54549</xdr:rowOff>
    </xdr:from>
    <xdr:to>
      <xdr:col>22</xdr:col>
      <xdr:colOff>254000</xdr:colOff>
      <xdr:row>62</xdr:row>
      <xdr:rowOff>156149</xdr:rowOff>
    </xdr:to>
    <xdr:sp macro="" textlink="">
      <xdr:nvSpPr>
        <xdr:cNvPr id="344" name="円/楕円 343"/>
        <xdr:cNvSpPr/>
      </xdr:nvSpPr>
      <xdr:spPr>
        <a:xfrm>
          <a:off x="15240000" y="106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140926</xdr:rowOff>
    </xdr:from>
    <xdr:ext cx="762000" cy="259045"/>
    <xdr:sp macro="" textlink="">
      <xdr:nvSpPr>
        <xdr:cNvPr id="345" name="テキスト ボックス 344"/>
        <xdr:cNvSpPr txBox="1"/>
      </xdr:nvSpPr>
      <xdr:spPr>
        <a:xfrm>
          <a:off x="14909800" y="1077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161653</xdr:rowOff>
    </xdr:from>
    <xdr:to>
      <xdr:col>21</xdr:col>
      <xdr:colOff>50800</xdr:colOff>
      <xdr:row>62</xdr:row>
      <xdr:rowOff>91803</xdr:rowOff>
    </xdr:to>
    <xdr:sp macro="" textlink="">
      <xdr:nvSpPr>
        <xdr:cNvPr id="346" name="円/楕円 345"/>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76580</xdr:rowOff>
    </xdr:from>
    <xdr:ext cx="762000" cy="259045"/>
    <xdr:sp macro="" textlink="">
      <xdr:nvSpPr>
        <xdr:cNvPr id="347" name="テキスト ボックス 346"/>
        <xdr:cNvSpPr txBox="1"/>
      </xdr:nvSpPr>
      <xdr:spPr>
        <a:xfrm>
          <a:off x="14020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145566</xdr:rowOff>
    </xdr:from>
    <xdr:to>
      <xdr:col>19</xdr:col>
      <xdr:colOff>533400</xdr:colOff>
      <xdr:row>62</xdr:row>
      <xdr:rowOff>75716</xdr:rowOff>
    </xdr:to>
    <xdr:sp macro="" textlink="">
      <xdr:nvSpPr>
        <xdr:cNvPr id="348" name="円/楕円 347"/>
        <xdr:cNvSpPr/>
      </xdr:nvSpPr>
      <xdr:spPr>
        <a:xfrm>
          <a:off x="134620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60493</xdr:rowOff>
    </xdr:from>
    <xdr:ext cx="762000" cy="259045"/>
    <xdr:sp macro="" textlink="">
      <xdr:nvSpPr>
        <xdr:cNvPr id="349" name="テキスト ボックス 348"/>
        <xdr:cNvSpPr txBox="1"/>
      </xdr:nvSpPr>
      <xdr:spPr>
        <a:xfrm>
          <a:off x="13131800" y="106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平成１０年～１５年に実施した総合体育館や文化ホールの整備などの大型事業係る起債の償還が終了したことにより、償還金残高は減少しており、実質公債費比率は昨年度より</a:t>
          </a:r>
          <a:r>
            <a:rPr kumimoji="1" lang="en-US" altLang="ja-JP" sz="1300">
              <a:latin typeface="ＭＳ Ｐゴシック"/>
            </a:rPr>
            <a:t>0.7</a:t>
          </a:r>
          <a:r>
            <a:rPr kumimoji="1" lang="ja-JP" altLang="en-US" sz="1300">
              <a:latin typeface="ＭＳ Ｐゴシック"/>
            </a:rPr>
            <a:t>％減少した。　</a:t>
          </a:r>
          <a:endParaRPr kumimoji="1" lang="en-US" altLang="ja-JP" sz="1300">
            <a:latin typeface="ＭＳ Ｐゴシック"/>
          </a:endParaRPr>
        </a:p>
        <a:p>
          <a:r>
            <a:rPr kumimoji="1" lang="ja-JP" altLang="en-US" sz="1300">
              <a:latin typeface="ＭＳ Ｐゴシック"/>
            </a:rPr>
            <a:t>　今後、災害公営住宅整備事業等の償還による公債費の増が見込まれるが、新規事業の優先度を明確にし、地方債の発行抑制を図る。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154622</xdr:rowOff>
    </xdr:from>
    <xdr:to>
      <xdr:col>24</xdr:col>
      <xdr:colOff>558800</xdr:colOff>
      <xdr:row>42</xdr:row>
      <xdr:rowOff>25400</xdr:rowOff>
    </xdr:to>
    <xdr:cxnSp macro="">
      <xdr:nvCxnSpPr>
        <xdr:cNvPr id="379" name="直線コネクタ 378"/>
        <xdr:cNvCxnSpPr/>
      </xdr:nvCxnSpPr>
      <xdr:spPr>
        <a:xfrm flipV="1">
          <a:off x="16179800" y="718407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0"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85725</xdr:rowOff>
    </xdr:to>
    <xdr:cxnSp macro="">
      <xdr:nvCxnSpPr>
        <xdr:cNvPr id="382" name="直線コネクタ 381"/>
        <xdr:cNvCxnSpPr/>
      </xdr:nvCxnSpPr>
      <xdr:spPr>
        <a:xfrm flipV="1">
          <a:off x="15290800" y="722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85725</xdr:rowOff>
    </xdr:from>
    <xdr:to>
      <xdr:col>22</xdr:col>
      <xdr:colOff>203200</xdr:colOff>
      <xdr:row>42</xdr:row>
      <xdr:rowOff>97790</xdr:rowOff>
    </xdr:to>
    <xdr:cxnSp macro="">
      <xdr:nvCxnSpPr>
        <xdr:cNvPr id="385" name="直線コネクタ 384"/>
        <xdr:cNvCxnSpPr/>
      </xdr:nvCxnSpPr>
      <xdr:spPr>
        <a:xfrm flipV="1">
          <a:off x="14401800" y="72866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42</xdr:row>
      <xdr:rowOff>121920</xdr:rowOff>
    </xdr:to>
    <xdr:cxnSp macro="">
      <xdr:nvCxnSpPr>
        <xdr:cNvPr id="388" name="直線コネクタ 387"/>
        <xdr:cNvCxnSpPr/>
      </xdr:nvCxnSpPr>
      <xdr:spPr>
        <a:xfrm flipV="1">
          <a:off x="13512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90" name="テキスト ボックス 389"/>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2" name="テキスト ボックス 391"/>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103822</xdr:rowOff>
    </xdr:from>
    <xdr:to>
      <xdr:col>24</xdr:col>
      <xdr:colOff>609600</xdr:colOff>
      <xdr:row>42</xdr:row>
      <xdr:rowOff>33972</xdr:rowOff>
    </xdr:to>
    <xdr:sp macro="" textlink="">
      <xdr:nvSpPr>
        <xdr:cNvPr id="398" name="円/楕円 397"/>
        <xdr:cNvSpPr/>
      </xdr:nvSpPr>
      <xdr:spPr>
        <a:xfrm>
          <a:off x="169672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75899</xdr:rowOff>
    </xdr:from>
    <xdr:ext cx="762000" cy="259045"/>
    <xdr:sp macro="" textlink="">
      <xdr:nvSpPr>
        <xdr:cNvPr id="399" name="公債費負担の状況該当値テキスト"/>
        <xdr:cNvSpPr txBox="1"/>
      </xdr:nvSpPr>
      <xdr:spPr>
        <a:xfrm>
          <a:off x="17106900" y="71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0" name="円/楕円 399"/>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401" name="テキスト ボックス 400"/>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34925</xdr:rowOff>
    </xdr:from>
    <xdr:to>
      <xdr:col>22</xdr:col>
      <xdr:colOff>254000</xdr:colOff>
      <xdr:row>42</xdr:row>
      <xdr:rowOff>136525</xdr:rowOff>
    </xdr:to>
    <xdr:sp macro="" textlink="">
      <xdr:nvSpPr>
        <xdr:cNvPr id="402" name="円/楕円 401"/>
        <xdr:cNvSpPr/>
      </xdr:nvSpPr>
      <xdr:spPr>
        <a:xfrm>
          <a:off x="15240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121302</xdr:rowOff>
    </xdr:from>
    <xdr:ext cx="762000" cy="259045"/>
    <xdr:sp macro="" textlink="">
      <xdr:nvSpPr>
        <xdr:cNvPr id="403" name="テキスト ボックス 402"/>
        <xdr:cNvSpPr txBox="1"/>
      </xdr:nvSpPr>
      <xdr:spPr>
        <a:xfrm>
          <a:off x="14909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4" name="円/楕円 403"/>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405" name="テキスト ボックス 404"/>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6" name="円/楕円 405"/>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7" name="テキスト ボックス 406"/>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決算剰余金の財政調整基金への積立等による充当可能基金の増や、貸付金償還など充当可能特定歳入の増などにより、充当財源が多額となったため、将来負担比率は類似団体を下回っている。</a:t>
          </a:r>
          <a:endParaRPr kumimoji="1" lang="en-US" altLang="ja-JP" sz="1300">
            <a:latin typeface="ＭＳ Ｐゴシック"/>
          </a:endParaRPr>
        </a:p>
        <a:p>
          <a:r>
            <a:rPr kumimoji="1" lang="ja-JP" altLang="en-US" sz="1300">
              <a:latin typeface="ＭＳ Ｐゴシック"/>
            </a:rPr>
            <a:t>　しかし今後は、災害公営住宅整備事業債の借入や、病院事業や下水道事業など、公営企業債に係る繰入見込額の増加が見込まれることから、新規事業に係る地方債の発行を抑制するなど、後年度負担の軽減を図り、健全な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85661</xdr:rowOff>
    </xdr:from>
    <xdr:to>
      <xdr:col>24</xdr:col>
      <xdr:colOff>558800</xdr:colOff>
      <xdr:row>16</xdr:row>
      <xdr:rowOff>42704</xdr:rowOff>
    </xdr:to>
    <xdr:cxnSp macro="">
      <xdr:nvCxnSpPr>
        <xdr:cNvPr id="437" name="直線コネクタ 436"/>
        <xdr:cNvCxnSpPr/>
      </xdr:nvCxnSpPr>
      <xdr:spPr>
        <a:xfrm flipV="1">
          <a:off x="16179800" y="2657411"/>
          <a:ext cx="838200" cy="12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8"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25813</xdr:rowOff>
    </xdr:from>
    <xdr:to>
      <xdr:col>23</xdr:col>
      <xdr:colOff>406400</xdr:colOff>
      <xdr:row>16</xdr:row>
      <xdr:rowOff>42704</xdr:rowOff>
    </xdr:to>
    <xdr:cxnSp macro="">
      <xdr:nvCxnSpPr>
        <xdr:cNvPr id="440" name="直線コネクタ 439"/>
        <xdr:cNvCxnSpPr/>
      </xdr:nvCxnSpPr>
      <xdr:spPr>
        <a:xfrm>
          <a:off x="15290800" y="276901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2" name="テキスト ボックス 441"/>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25813</xdr:rowOff>
    </xdr:from>
    <xdr:to>
      <xdr:col>22</xdr:col>
      <xdr:colOff>203200</xdr:colOff>
      <xdr:row>18</xdr:row>
      <xdr:rowOff>90710</xdr:rowOff>
    </xdr:to>
    <xdr:cxnSp macro="">
      <xdr:nvCxnSpPr>
        <xdr:cNvPr id="443" name="直線コネクタ 442"/>
        <xdr:cNvCxnSpPr/>
      </xdr:nvCxnSpPr>
      <xdr:spPr>
        <a:xfrm flipV="1">
          <a:off x="14401800" y="2769013"/>
          <a:ext cx="889000" cy="4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5" name="テキスト ボックス 444"/>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90710</xdr:rowOff>
    </xdr:from>
    <xdr:to>
      <xdr:col>21</xdr:col>
      <xdr:colOff>0</xdr:colOff>
      <xdr:row>19</xdr:row>
      <xdr:rowOff>18193</xdr:rowOff>
    </xdr:to>
    <xdr:cxnSp macro="">
      <xdr:nvCxnSpPr>
        <xdr:cNvPr id="446" name="直線コネクタ 445"/>
        <xdr:cNvCxnSpPr/>
      </xdr:nvCxnSpPr>
      <xdr:spPr>
        <a:xfrm flipV="1">
          <a:off x="13512800" y="3176810"/>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8" name="テキスト ボックス 44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50" name="テキスト ボックス 449"/>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34861</xdr:rowOff>
    </xdr:from>
    <xdr:to>
      <xdr:col>24</xdr:col>
      <xdr:colOff>609600</xdr:colOff>
      <xdr:row>15</xdr:row>
      <xdr:rowOff>136461</xdr:rowOff>
    </xdr:to>
    <xdr:sp macro="" textlink="">
      <xdr:nvSpPr>
        <xdr:cNvPr id="456" name="円/楕円 455"/>
        <xdr:cNvSpPr/>
      </xdr:nvSpPr>
      <xdr:spPr>
        <a:xfrm>
          <a:off x="16967200" y="26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127588</xdr:rowOff>
    </xdr:from>
    <xdr:ext cx="762000" cy="259045"/>
    <xdr:sp macro="" textlink="">
      <xdr:nvSpPr>
        <xdr:cNvPr id="457" name="将来負担の状況該当値テキスト"/>
        <xdr:cNvSpPr txBox="1"/>
      </xdr:nvSpPr>
      <xdr:spPr>
        <a:xfrm>
          <a:off x="17106900" y="252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163354</xdr:rowOff>
    </xdr:from>
    <xdr:to>
      <xdr:col>23</xdr:col>
      <xdr:colOff>457200</xdr:colOff>
      <xdr:row>16</xdr:row>
      <xdr:rowOff>93504</xdr:rowOff>
    </xdr:to>
    <xdr:sp macro="" textlink="">
      <xdr:nvSpPr>
        <xdr:cNvPr id="458" name="円/楕円 457"/>
        <xdr:cNvSpPr/>
      </xdr:nvSpPr>
      <xdr:spPr>
        <a:xfrm>
          <a:off x="16129000" y="27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103681</xdr:rowOff>
    </xdr:from>
    <xdr:ext cx="736600" cy="259045"/>
    <xdr:sp macro="" textlink="">
      <xdr:nvSpPr>
        <xdr:cNvPr id="459" name="テキスト ボックス 458"/>
        <xdr:cNvSpPr txBox="1"/>
      </xdr:nvSpPr>
      <xdr:spPr>
        <a:xfrm>
          <a:off x="15798800" y="250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146463</xdr:rowOff>
    </xdr:from>
    <xdr:to>
      <xdr:col>22</xdr:col>
      <xdr:colOff>254000</xdr:colOff>
      <xdr:row>16</xdr:row>
      <xdr:rowOff>76613</xdr:rowOff>
    </xdr:to>
    <xdr:sp macro="" textlink="">
      <xdr:nvSpPr>
        <xdr:cNvPr id="460" name="円/楕円 459"/>
        <xdr:cNvSpPr/>
      </xdr:nvSpPr>
      <xdr:spPr>
        <a:xfrm>
          <a:off x="15240000" y="27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86790</xdr:rowOff>
    </xdr:from>
    <xdr:ext cx="762000" cy="259045"/>
    <xdr:sp macro="" textlink="">
      <xdr:nvSpPr>
        <xdr:cNvPr id="461" name="テキスト ボックス 460"/>
        <xdr:cNvSpPr txBox="1"/>
      </xdr:nvSpPr>
      <xdr:spPr>
        <a:xfrm>
          <a:off x="14909800" y="2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39910</xdr:rowOff>
    </xdr:from>
    <xdr:to>
      <xdr:col>21</xdr:col>
      <xdr:colOff>50800</xdr:colOff>
      <xdr:row>18</xdr:row>
      <xdr:rowOff>141510</xdr:rowOff>
    </xdr:to>
    <xdr:sp macro="" textlink="">
      <xdr:nvSpPr>
        <xdr:cNvPr id="462" name="円/楕円 461"/>
        <xdr:cNvSpPr/>
      </xdr:nvSpPr>
      <xdr:spPr>
        <a:xfrm>
          <a:off x="14351000" y="31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126287</xdr:rowOff>
    </xdr:from>
    <xdr:ext cx="762000" cy="259045"/>
    <xdr:sp macro="" textlink="">
      <xdr:nvSpPr>
        <xdr:cNvPr id="463" name="テキスト ボックス 462"/>
        <xdr:cNvSpPr txBox="1"/>
      </xdr:nvSpPr>
      <xdr:spPr>
        <a:xfrm>
          <a:off x="14020800" y="32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138843</xdr:rowOff>
    </xdr:from>
    <xdr:to>
      <xdr:col>19</xdr:col>
      <xdr:colOff>533400</xdr:colOff>
      <xdr:row>19</xdr:row>
      <xdr:rowOff>68993</xdr:rowOff>
    </xdr:to>
    <xdr:sp macro="" textlink="">
      <xdr:nvSpPr>
        <xdr:cNvPr id="464" name="円/楕円 463"/>
        <xdr:cNvSpPr/>
      </xdr:nvSpPr>
      <xdr:spPr>
        <a:xfrm>
          <a:off x="13462000" y="32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53770</xdr:rowOff>
    </xdr:from>
    <xdr:ext cx="762000" cy="259045"/>
    <xdr:sp macro="" textlink="">
      <xdr:nvSpPr>
        <xdr:cNvPr id="465" name="テキスト ボックス 464"/>
        <xdr:cNvSpPr txBox="1"/>
      </xdr:nvSpPr>
      <xdr:spPr>
        <a:xfrm>
          <a:off x="13131800" y="331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宮城県気仙沼市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67,657
67,347
332.44
193,820,801
137,656,343
10,766,064
18,521,227
31,473,950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人件費に係る経常収支比率は、一部のごみ収集業務や道路維持補修業務などを直営で行っているほか，復興事業対応のため任期付きを含めた職員採用増のため類似団体と比べ職員数が多いことや，市税等の経常一般財源が低水準で推移していることなどから，類似団体平均を上回っている。</a:t>
          </a:r>
          <a:endParaRPr kumimoji="1" lang="en-US" altLang="ja-JP" sz="1300">
            <a:latin typeface="ＭＳ Ｐゴシック"/>
          </a:endParaRPr>
        </a:p>
        <a:p>
          <a:pPr rtl="0" eaLnBrk="1" fontAlgn="auto" latinLnBrk="0" hangingPunct="1"/>
          <a:r>
            <a:rPr kumimoji="1" lang="ja-JP" altLang="en-US" sz="1300">
              <a:latin typeface="ＭＳ Ｐゴシック"/>
            </a:rPr>
            <a:t>　当面は復興事業のため，職員数の大幅な削減は難しいが，可能な業務について民間委託を進め，人件費の抑制に努める。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39</xdr:row>
      <xdr:rowOff>168910</xdr:rowOff>
    </xdr:to>
    <xdr:cxnSp macro="">
      <xdr:nvCxnSpPr>
        <xdr:cNvPr id="64" name="直線コネクタ 63"/>
        <xdr:cNvCxnSpPr/>
      </xdr:nvCxnSpPr>
      <xdr:spPr>
        <a:xfrm flipV="1">
          <a:off x="3987800" y="6794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168910</xdr:rowOff>
    </xdr:from>
    <xdr:to>
      <xdr:col>5</xdr:col>
      <xdr:colOff>549275</xdr:colOff>
      <xdr:row>40</xdr:row>
      <xdr:rowOff>12700</xdr:rowOff>
    </xdr:to>
    <xdr:cxnSp macro="">
      <xdr:nvCxnSpPr>
        <xdr:cNvPr id="67" name="直線コネクタ 66"/>
        <xdr:cNvCxnSpPr/>
      </xdr:nvCxnSpPr>
      <xdr:spPr>
        <a:xfrm flipV="1">
          <a:off x="3098800" y="685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127000</xdr:rowOff>
    </xdr:to>
    <xdr:cxnSp macro="">
      <xdr:nvCxnSpPr>
        <xdr:cNvPr id="70" name="直線コネクタ 69"/>
        <xdr:cNvCxnSpPr/>
      </xdr:nvCxnSpPr>
      <xdr:spPr>
        <a:xfrm flipV="1">
          <a:off x="2209800" y="687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123190</xdr:rowOff>
    </xdr:from>
    <xdr:to>
      <xdr:col>3</xdr:col>
      <xdr:colOff>142875</xdr:colOff>
      <xdr:row>40</xdr:row>
      <xdr:rowOff>127000</xdr:rowOff>
    </xdr:to>
    <xdr:cxnSp macro="">
      <xdr:nvCxnSpPr>
        <xdr:cNvPr id="73" name="直線コネクタ 72"/>
        <xdr:cNvCxnSpPr/>
      </xdr:nvCxnSpPr>
      <xdr:spPr>
        <a:xfrm>
          <a:off x="1320800" y="68097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57150</xdr:rowOff>
    </xdr:from>
    <xdr:to>
      <xdr:col>7</xdr:col>
      <xdr:colOff>66675</xdr:colOff>
      <xdr:row>39</xdr:row>
      <xdr:rowOff>158750</xdr:rowOff>
    </xdr:to>
    <xdr:sp macro="" textlink="">
      <xdr:nvSpPr>
        <xdr:cNvPr id="83" name="円/楕円 82"/>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29227</xdr:rowOff>
    </xdr:from>
    <xdr:ext cx="762000" cy="259045"/>
    <xdr:sp macro="" textlink="">
      <xdr:nvSpPr>
        <xdr:cNvPr id="84"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118110</xdr:rowOff>
    </xdr:from>
    <xdr:to>
      <xdr:col>5</xdr:col>
      <xdr:colOff>600075</xdr:colOff>
      <xdr:row>40</xdr:row>
      <xdr:rowOff>48260</xdr:rowOff>
    </xdr:to>
    <xdr:sp macro="" textlink="">
      <xdr:nvSpPr>
        <xdr:cNvPr id="85" name="円/楕円 84"/>
        <xdr:cNvSpPr/>
      </xdr:nvSpPr>
      <xdr:spPr>
        <a:xfrm>
          <a:off x="3937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33037</xdr:rowOff>
    </xdr:from>
    <xdr:ext cx="736600" cy="259045"/>
    <xdr:sp macro="" textlink="">
      <xdr:nvSpPr>
        <xdr:cNvPr id="86" name="テキスト ボックス 85"/>
        <xdr:cNvSpPr txBox="1"/>
      </xdr:nvSpPr>
      <xdr:spPr>
        <a:xfrm>
          <a:off x="3606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7" name="円/楕円 86"/>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88" name="テキスト ボックス 87"/>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76200</xdr:rowOff>
    </xdr:from>
    <xdr:to>
      <xdr:col>3</xdr:col>
      <xdr:colOff>193675</xdr:colOff>
      <xdr:row>41</xdr:row>
      <xdr:rowOff>6350</xdr:rowOff>
    </xdr:to>
    <xdr:sp macro="" textlink="">
      <xdr:nvSpPr>
        <xdr:cNvPr id="89" name="円/楕円 88"/>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162577</xdr:rowOff>
    </xdr:from>
    <xdr:ext cx="762000" cy="259045"/>
    <xdr:sp macro="" textlink="">
      <xdr:nvSpPr>
        <xdr:cNvPr id="90" name="テキスト ボックス 89"/>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72390</xdr:rowOff>
    </xdr:from>
    <xdr:to>
      <xdr:col>1</xdr:col>
      <xdr:colOff>676275</xdr:colOff>
      <xdr:row>40</xdr:row>
      <xdr:rowOff>2540</xdr:rowOff>
    </xdr:to>
    <xdr:sp macro="" textlink="">
      <xdr:nvSpPr>
        <xdr:cNvPr id="91" name="円/楕円 90"/>
        <xdr:cNvSpPr/>
      </xdr:nvSpPr>
      <xdr:spPr>
        <a:xfrm>
          <a:off x="1270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158767</xdr:rowOff>
    </xdr:from>
    <xdr:ext cx="762000" cy="259045"/>
    <xdr:sp macro="" textlink="">
      <xdr:nvSpPr>
        <xdr:cNvPr id="92" name="テキスト ボックス 91"/>
        <xdr:cNvSpPr txBox="1"/>
      </xdr:nvSpPr>
      <xdr:spPr>
        <a:xfrm>
          <a:off x="939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a:t>
          </a:r>
          <a:r>
            <a:rPr kumimoji="1" lang="en-US" altLang="ja-JP" sz="1300">
              <a:latin typeface="ＭＳ Ｐゴシック"/>
            </a:rPr>
            <a:t>3.5</a:t>
          </a:r>
          <a:r>
            <a:rPr kumimoji="1" lang="ja-JP" altLang="en-US" sz="1300">
              <a:latin typeface="ＭＳ Ｐゴシック"/>
            </a:rPr>
            <a:t>％下回っているが，これは直営実施の業務が多いなど，行政サービスの提供形態の違いによるためである。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115570</xdr:rowOff>
    </xdr:from>
    <xdr:to>
      <xdr:col>24</xdr:col>
      <xdr:colOff>31750</xdr:colOff>
      <xdr:row>15</xdr:row>
      <xdr:rowOff>161290</xdr:rowOff>
    </xdr:to>
    <xdr:cxnSp macro="">
      <xdr:nvCxnSpPr>
        <xdr:cNvPr id="125" name="直線コネクタ 124"/>
        <xdr:cNvCxnSpPr/>
      </xdr:nvCxnSpPr>
      <xdr:spPr>
        <a:xfrm flipV="1">
          <a:off x="15671800" y="2687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15</xdr:row>
      <xdr:rowOff>161290</xdr:rowOff>
    </xdr:to>
    <xdr:cxnSp macro="">
      <xdr:nvCxnSpPr>
        <xdr:cNvPr id="128" name="直線コネクタ 127"/>
        <xdr:cNvCxnSpPr/>
      </xdr:nvCxnSpPr>
      <xdr:spPr>
        <a:xfrm>
          <a:off x="14782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138430</xdr:rowOff>
    </xdr:to>
    <xdr:cxnSp macro="">
      <xdr:nvCxnSpPr>
        <xdr:cNvPr id="131" name="直線コネクタ 130"/>
        <xdr:cNvCxnSpPr/>
      </xdr:nvCxnSpPr>
      <xdr:spPr>
        <a:xfrm>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15</xdr:row>
      <xdr:rowOff>92710</xdr:rowOff>
    </xdr:to>
    <xdr:cxnSp macro="">
      <xdr:nvCxnSpPr>
        <xdr:cNvPr id="134" name="直線コネクタ 133"/>
        <xdr:cNvCxnSpPr/>
      </xdr:nvCxnSpPr>
      <xdr:spPr>
        <a:xfrm>
          <a:off x="13004800" y="25044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64770</xdr:rowOff>
    </xdr:from>
    <xdr:to>
      <xdr:col>24</xdr:col>
      <xdr:colOff>82550</xdr:colOff>
      <xdr:row>15</xdr:row>
      <xdr:rowOff>166370</xdr:rowOff>
    </xdr:to>
    <xdr:sp macro="" textlink="">
      <xdr:nvSpPr>
        <xdr:cNvPr id="144" name="円/楕円 143"/>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81297</xdr:rowOff>
    </xdr:from>
    <xdr:ext cx="762000" cy="259045"/>
    <xdr:sp macro="" textlink="">
      <xdr:nvSpPr>
        <xdr:cNvPr id="145"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6" name="円/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7" name="テキスト ボックス 146"/>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8" name="円/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0" name="円/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1" name="テキスト ボックス 150"/>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2" name="円/楕円 151"/>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3" name="テキスト ボックス 152"/>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扶助費に係る経常収支比率が類似団体平均を下回っているのは，主に生活保護費の支給が他団体に比べて低いためである。今後も適正な資格審査等により，扶助費の増加抑制に努める。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92710</xdr:rowOff>
    </xdr:to>
    <xdr:cxnSp macro="">
      <xdr:nvCxnSpPr>
        <xdr:cNvPr id="186" name="直線コネクタ 185"/>
        <xdr:cNvCxnSpPr/>
      </xdr:nvCxnSpPr>
      <xdr:spPr>
        <a:xfrm flipV="1">
          <a:off x="3987800" y="9118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24130</xdr:rowOff>
    </xdr:from>
    <xdr:to>
      <xdr:col>5</xdr:col>
      <xdr:colOff>549275</xdr:colOff>
      <xdr:row>53</xdr:row>
      <xdr:rowOff>92710</xdr:rowOff>
    </xdr:to>
    <xdr:cxnSp macro="">
      <xdr:nvCxnSpPr>
        <xdr:cNvPr id="189" name="直線コネクタ 188"/>
        <xdr:cNvCxnSpPr/>
      </xdr:nvCxnSpPr>
      <xdr:spPr>
        <a:xfrm>
          <a:off x="3098800" y="9110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24130</xdr:rowOff>
    </xdr:from>
    <xdr:to>
      <xdr:col>4</xdr:col>
      <xdr:colOff>346075</xdr:colOff>
      <xdr:row>53</xdr:row>
      <xdr:rowOff>46990</xdr:rowOff>
    </xdr:to>
    <xdr:cxnSp macro="">
      <xdr:nvCxnSpPr>
        <xdr:cNvPr id="192" name="直線コネクタ 191"/>
        <xdr:cNvCxnSpPr/>
      </xdr:nvCxnSpPr>
      <xdr:spPr>
        <a:xfrm flipV="1">
          <a:off x="2209800" y="9110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39370</xdr:rowOff>
    </xdr:from>
    <xdr:to>
      <xdr:col>3</xdr:col>
      <xdr:colOff>142875</xdr:colOff>
      <xdr:row>53</xdr:row>
      <xdr:rowOff>46990</xdr:rowOff>
    </xdr:to>
    <xdr:cxnSp macro="">
      <xdr:nvCxnSpPr>
        <xdr:cNvPr id="195" name="直線コネクタ 194"/>
        <xdr:cNvCxnSpPr/>
      </xdr:nvCxnSpPr>
      <xdr:spPr>
        <a:xfrm>
          <a:off x="1320800" y="912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152400</xdr:rowOff>
    </xdr:from>
    <xdr:to>
      <xdr:col>7</xdr:col>
      <xdr:colOff>66675</xdr:colOff>
      <xdr:row>53</xdr:row>
      <xdr:rowOff>82550</xdr:rowOff>
    </xdr:to>
    <xdr:sp macro="" textlink="">
      <xdr:nvSpPr>
        <xdr:cNvPr id="205" name="円/楕円 204"/>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60977</xdr:rowOff>
    </xdr:from>
    <xdr:ext cx="762000" cy="259045"/>
    <xdr:sp macro="" textlink="">
      <xdr:nvSpPr>
        <xdr:cNvPr id="206"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41910</xdr:rowOff>
    </xdr:from>
    <xdr:to>
      <xdr:col>5</xdr:col>
      <xdr:colOff>600075</xdr:colOff>
      <xdr:row>53</xdr:row>
      <xdr:rowOff>143510</xdr:rowOff>
    </xdr:to>
    <xdr:sp macro="" textlink="">
      <xdr:nvSpPr>
        <xdr:cNvPr id="207" name="円/楕円 206"/>
        <xdr:cNvSpPr/>
      </xdr:nvSpPr>
      <xdr:spPr>
        <a:xfrm>
          <a:off x="3937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153687</xdr:rowOff>
    </xdr:from>
    <xdr:ext cx="736600" cy="259045"/>
    <xdr:sp macro="" textlink="">
      <xdr:nvSpPr>
        <xdr:cNvPr id="208" name="テキスト ボックス 207"/>
        <xdr:cNvSpPr txBox="1"/>
      </xdr:nvSpPr>
      <xdr:spPr>
        <a:xfrm>
          <a:off x="3606800" y="889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144780</xdr:rowOff>
    </xdr:from>
    <xdr:to>
      <xdr:col>4</xdr:col>
      <xdr:colOff>396875</xdr:colOff>
      <xdr:row>53</xdr:row>
      <xdr:rowOff>74930</xdr:rowOff>
    </xdr:to>
    <xdr:sp macro="" textlink="">
      <xdr:nvSpPr>
        <xdr:cNvPr id="209" name="円/楕円 208"/>
        <xdr:cNvSpPr/>
      </xdr:nvSpPr>
      <xdr:spPr>
        <a:xfrm>
          <a:off x="3048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85107</xdr:rowOff>
    </xdr:from>
    <xdr:ext cx="762000" cy="259045"/>
    <xdr:sp macro="" textlink="">
      <xdr:nvSpPr>
        <xdr:cNvPr id="210" name="テキスト ボックス 209"/>
        <xdr:cNvSpPr txBox="1"/>
      </xdr:nvSpPr>
      <xdr:spPr>
        <a:xfrm>
          <a:off x="2717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167640</xdr:rowOff>
    </xdr:from>
    <xdr:to>
      <xdr:col>3</xdr:col>
      <xdr:colOff>193675</xdr:colOff>
      <xdr:row>53</xdr:row>
      <xdr:rowOff>97790</xdr:rowOff>
    </xdr:to>
    <xdr:sp macro="" textlink="">
      <xdr:nvSpPr>
        <xdr:cNvPr id="211" name="円/楕円 210"/>
        <xdr:cNvSpPr/>
      </xdr:nvSpPr>
      <xdr:spPr>
        <a:xfrm>
          <a:off x="2159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107967</xdr:rowOff>
    </xdr:from>
    <xdr:ext cx="762000" cy="259045"/>
    <xdr:sp macro="" textlink="">
      <xdr:nvSpPr>
        <xdr:cNvPr id="212" name="テキスト ボックス 211"/>
        <xdr:cNvSpPr txBox="1"/>
      </xdr:nvSpPr>
      <xdr:spPr>
        <a:xfrm>
          <a:off x="1828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160020</xdr:rowOff>
    </xdr:from>
    <xdr:to>
      <xdr:col>1</xdr:col>
      <xdr:colOff>676275</xdr:colOff>
      <xdr:row>53</xdr:row>
      <xdr:rowOff>90170</xdr:rowOff>
    </xdr:to>
    <xdr:sp macro="" textlink="">
      <xdr:nvSpPr>
        <xdr:cNvPr id="213" name="円/楕円 212"/>
        <xdr:cNvSpPr/>
      </xdr:nvSpPr>
      <xdr:spPr>
        <a:xfrm>
          <a:off x="1270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100347</xdr:rowOff>
    </xdr:from>
    <xdr:ext cx="762000" cy="259045"/>
    <xdr:sp macro="" textlink="">
      <xdr:nvSpPr>
        <xdr:cNvPr id="214" name="テキスト ボックス 213"/>
        <xdr:cNvSpPr txBox="1"/>
      </xdr:nvSpPr>
      <xdr:spPr>
        <a:xfrm>
          <a:off x="939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繰出金の増加によるものである。特に介護保険特別会計や後期高齢者医療特別会計の給付費の増加などにより、一般会計からの繰出が増加している。</a:t>
          </a:r>
          <a:endParaRPr kumimoji="1" lang="en-US" altLang="ja-JP" sz="1300">
            <a:latin typeface="ＭＳ Ｐゴシック"/>
          </a:endParaRPr>
        </a:p>
        <a:p>
          <a:r>
            <a:rPr kumimoji="1" lang="ja-JP" altLang="en-US" sz="1300">
              <a:latin typeface="ＭＳ Ｐゴシック"/>
            </a:rPr>
            <a:t>　今後も高齢化に伴って増加傾向が続くことが見込まれるため、予防事業に重点を置くなど、経費縮減を図る。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111760</xdr:rowOff>
    </xdr:from>
    <xdr:to>
      <xdr:col>24</xdr:col>
      <xdr:colOff>31750</xdr:colOff>
      <xdr:row>59</xdr:row>
      <xdr:rowOff>31750</xdr:rowOff>
    </xdr:to>
    <xdr:cxnSp macro="">
      <xdr:nvCxnSpPr>
        <xdr:cNvPr id="247" name="直線コネクタ 246"/>
        <xdr:cNvCxnSpPr/>
      </xdr:nvCxnSpPr>
      <xdr:spPr>
        <a:xfrm>
          <a:off x="15671800" y="10055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111760</xdr:rowOff>
    </xdr:from>
    <xdr:to>
      <xdr:col>22</xdr:col>
      <xdr:colOff>565150</xdr:colOff>
      <xdr:row>59</xdr:row>
      <xdr:rowOff>138430</xdr:rowOff>
    </xdr:to>
    <xdr:cxnSp macro="">
      <xdr:nvCxnSpPr>
        <xdr:cNvPr id="250" name="直線コネクタ 249"/>
        <xdr:cNvCxnSpPr/>
      </xdr:nvCxnSpPr>
      <xdr:spPr>
        <a:xfrm flipV="1">
          <a:off x="14782800" y="100558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62230</xdr:rowOff>
    </xdr:from>
    <xdr:to>
      <xdr:col>21</xdr:col>
      <xdr:colOff>361950</xdr:colOff>
      <xdr:row>59</xdr:row>
      <xdr:rowOff>138430</xdr:rowOff>
    </xdr:to>
    <xdr:cxnSp macro="">
      <xdr:nvCxnSpPr>
        <xdr:cNvPr id="253" name="直線コネクタ 252"/>
        <xdr:cNvCxnSpPr/>
      </xdr:nvCxnSpPr>
      <xdr:spPr>
        <a:xfrm>
          <a:off x="13893800" y="1017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59</xdr:row>
      <xdr:rowOff>62230</xdr:rowOff>
    </xdr:to>
    <xdr:cxnSp macro="">
      <xdr:nvCxnSpPr>
        <xdr:cNvPr id="256" name="直線コネクタ 255"/>
        <xdr:cNvCxnSpPr/>
      </xdr:nvCxnSpPr>
      <xdr:spPr>
        <a:xfrm>
          <a:off x="13004800" y="9994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66" name="円/楕円 265"/>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67"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60960</xdr:rowOff>
    </xdr:from>
    <xdr:to>
      <xdr:col>22</xdr:col>
      <xdr:colOff>615950</xdr:colOff>
      <xdr:row>58</xdr:row>
      <xdr:rowOff>162560</xdr:rowOff>
    </xdr:to>
    <xdr:sp macro="" textlink="">
      <xdr:nvSpPr>
        <xdr:cNvPr id="268" name="円/楕円 267"/>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147337</xdr:rowOff>
    </xdr:from>
    <xdr:ext cx="736600" cy="259045"/>
    <xdr:sp macro="" textlink="">
      <xdr:nvSpPr>
        <xdr:cNvPr id="269" name="テキスト ボックス 268"/>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87630</xdr:rowOff>
    </xdr:from>
    <xdr:to>
      <xdr:col>21</xdr:col>
      <xdr:colOff>412750</xdr:colOff>
      <xdr:row>60</xdr:row>
      <xdr:rowOff>17780</xdr:rowOff>
    </xdr:to>
    <xdr:sp macro="" textlink="">
      <xdr:nvSpPr>
        <xdr:cNvPr id="270" name="円/楕円 269"/>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2557</xdr:rowOff>
    </xdr:from>
    <xdr:ext cx="762000" cy="259045"/>
    <xdr:sp macro="" textlink="">
      <xdr:nvSpPr>
        <xdr:cNvPr id="271" name="テキスト ボックス 270"/>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11430</xdr:rowOff>
    </xdr:from>
    <xdr:to>
      <xdr:col>20</xdr:col>
      <xdr:colOff>209550</xdr:colOff>
      <xdr:row>59</xdr:row>
      <xdr:rowOff>113030</xdr:rowOff>
    </xdr:to>
    <xdr:sp macro="" textlink="">
      <xdr:nvSpPr>
        <xdr:cNvPr id="272" name="円/楕円 271"/>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97807</xdr:rowOff>
    </xdr:from>
    <xdr:ext cx="762000" cy="259045"/>
    <xdr:sp macro="" textlink="">
      <xdr:nvSpPr>
        <xdr:cNvPr id="273" name="テキスト ボックス 272"/>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4" name="円/楕円 273"/>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5" name="テキスト ボックス 274"/>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補助費等に係る経常収支比率が類似団体平均を上回っているのは，一部事務組合への負担金や，経営が厳しい企業会計（水道事業，市立病院事業等）への補助金等が多いことが主な要因と考えられる。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今後は企業会計の更なる経営改善等に取り組み、補助費等の削減に努める。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168148</xdr:rowOff>
    </xdr:to>
    <xdr:cxnSp macro="">
      <xdr:nvCxnSpPr>
        <xdr:cNvPr id="305" name="直線コネクタ 304"/>
        <xdr:cNvCxnSpPr/>
      </xdr:nvCxnSpPr>
      <xdr:spPr>
        <a:xfrm flipV="1">
          <a:off x="15671800" y="63083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42418</xdr:rowOff>
    </xdr:to>
    <xdr:cxnSp macro="">
      <xdr:nvCxnSpPr>
        <xdr:cNvPr id="308" name="直線コネクタ 307"/>
        <xdr:cNvCxnSpPr/>
      </xdr:nvCxnSpPr>
      <xdr:spPr>
        <a:xfrm flipV="1">
          <a:off x="14782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74422</xdr:rowOff>
    </xdr:to>
    <xdr:cxnSp macro="">
      <xdr:nvCxnSpPr>
        <xdr:cNvPr id="311" name="直線コネクタ 310"/>
        <xdr:cNvCxnSpPr/>
      </xdr:nvCxnSpPr>
      <xdr:spPr>
        <a:xfrm flipV="1">
          <a:off x="13893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37</xdr:row>
      <xdr:rowOff>74422</xdr:rowOff>
    </xdr:to>
    <xdr:cxnSp macro="">
      <xdr:nvCxnSpPr>
        <xdr:cNvPr id="314" name="直線コネクタ 313"/>
        <xdr:cNvCxnSpPr/>
      </xdr:nvCxnSpPr>
      <xdr:spPr>
        <a:xfrm>
          <a:off x="13004800" y="63083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4" name="円/楕円 323"/>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57421</xdr:rowOff>
    </xdr:from>
    <xdr:ext cx="762000" cy="259045"/>
    <xdr:sp macro="" textlink="">
      <xdr:nvSpPr>
        <xdr:cNvPr id="325"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6" name="円/楕円 325"/>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27" name="テキスト ボックス 32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28" name="円/楕円 327"/>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29" name="テキスト ボックス 32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30" name="円/楕円 329"/>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31" name="テキスト ボックス 330"/>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2" name="円/楕円 331"/>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33" name="テキスト ボックス 332"/>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公債費に係る経常収支比率は，償還のピークを過ぎたことから、前年度から</a:t>
          </a:r>
          <a:r>
            <a:rPr kumimoji="1" lang="en-US" altLang="ja-JP" sz="1300">
              <a:latin typeface="ＭＳ Ｐゴシック"/>
            </a:rPr>
            <a:t>2.1</a:t>
          </a:r>
          <a:r>
            <a:rPr kumimoji="1" lang="ja-JP" altLang="en-US" sz="1300">
              <a:latin typeface="ＭＳ Ｐゴシック"/>
            </a:rPr>
            <a:t>％減少し類似団体平均と同じ</a:t>
          </a:r>
          <a:r>
            <a:rPr kumimoji="1" lang="en-US" altLang="ja-JP" sz="1300">
              <a:latin typeface="ＭＳ Ｐゴシック"/>
            </a:rPr>
            <a:t>17.5</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今後は災害公営住宅整備事業に係る償還等により公債費の増加が見込まれるが，新規事業の優先度を明確化し，地方債の新規発行の抑制に努める。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108713</xdr:rowOff>
    </xdr:to>
    <xdr:cxnSp macro="">
      <xdr:nvCxnSpPr>
        <xdr:cNvPr id="363" name="直線コネクタ 362"/>
        <xdr:cNvCxnSpPr/>
      </xdr:nvCxnSpPr>
      <xdr:spPr>
        <a:xfrm flipV="1">
          <a:off x="3987800" y="13385800"/>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108713</xdr:rowOff>
    </xdr:from>
    <xdr:to>
      <xdr:col>5</xdr:col>
      <xdr:colOff>549275</xdr:colOff>
      <xdr:row>78</xdr:row>
      <xdr:rowOff>145287</xdr:rowOff>
    </xdr:to>
    <xdr:cxnSp macro="">
      <xdr:nvCxnSpPr>
        <xdr:cNvPr id="366" name="直線コネクタ 365"/>
        <xdr:cNvCxnSpPr/>
      </xdr:nvCxnSpPr>
      <xdr:spPr>
        <a:xfrm flipV="1">
          <a:off x="3098800" y="134818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136144</xdr:rowOff>
    </xdr:from>
    <xdr:to>
      <xdr:col>4</xdr:col>
      <xdr:colOff>346075</xdr:colOff>
      <xdr:row>78</xdr:row>
      <xdr:rowOff>145287</xdr:rowOff>
    </xdr:to>
    <xdr:cxnSp macro="">
      <xdr:nvCxnSpPr>
        <xdr:cNvPr id="369" name="直線コネクタ 368"/>
        <xdr:cNvCxnSpPr/>
      </xdr:nvCxnSpPr>
      <xdr:spPr>
        <a:xfrm>
          <a:off x="2209800" y="135092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17272</xdr:rowOff>
    </xdr:from>
    <xdr:to>
      <xdr:col>3</xdr:col>
      <xdr:colOff>142875</xdr:colOff>
      <xdr:row>78</xdr:row>
      <xdr:rowOff>136144</xdr:rowOff>
    </xdr:to>
    <xdr:cxnSp macro="">
      <xdr:nvCxnSpPr>
        <xdr:cNvPr id="372" name="直線コネクタ 371"/>
        <xdr:cNvCxnSpPr/>
      </xdr:nvCxnSpPr>
      <xdr:spPr>
        <a:xfrm>
          <a:off x="1320800" y="133903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2" name="円/楕円 381"/>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83"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57913</xdr:rowOff>
    </xdr:from>
    <xdr:to>
      <xdr:col>5</xdr:col>
      <xdr:colOff>600075</xdr:colOff>
      <xdr:row>78</xdr:row>
      <xdr:rowOff>159513</xdr:rowOff>
    </xdr:to>
    <xdr:sp macro="" textlink="">
      <xdr:nvSpPr>
        <xdr:cNvPr id="384" name="円/楕円 383"/>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144290</xdr:rowOff>
    </xdr:from>
    <xdr:ext cx="736600" cy="259045"/>
    <xdr:sp macro="" textlink="">
      <xdr:nvSpPr>
        <xdr:cNvPr id="385" name="テキスト ボックス 384"/>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86" name="円/楕円 385"/>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87" name="テキスト ボックス 38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85344</xdr:rowOff>
    </xdr:from>
    <xdr:to>
      <xdr:col>3</xdr:col>
      <xdr:colOff>193675</xdr:colOff>
      <xdr:row>79</xdr:row>
      <xdr:rowOff>15494</xdr:rowOff>
    </xdr:to>
    <xdr:sp macro="" textlink="">
      <xdr:nvSpPr>
        <xdr:cNvPr id="388" name="円/楕円 387"/>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9" name="テキスト ボックス 388"/>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90" name="円/楕円 389"/>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91" name="テキスト ボックス 390"/>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公債費以外の経常収支比率は、人件費や補助費等が高いため、類似団体を上回っているものである。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xdr:rowOff>
    </xdr:from>
    <xdr:to>
      <xdr:col>24</xdr:col>
      <xdr:colOff>31750</xdr:colOff>
      <xdr:row>77</xdr:row>
      <xdr:rowOff>69850</xdr:rowOff>
    </xdr:to>
    <xdr:cxnSp macro="">
      <xdr:nvCxnSpPr>
        <xdr:cNvPr id="424" name="直線コネクタ 423"/>
        <xdr:cNvCxnSpPr/>
      </xdr:nvCxnSpPr>
      <xdr:spPr>
        <a:xfrm flipV="1">
          <a:off x="15671800" y="132067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168911</xdr:rowOff>
    </xdr:to>
    <xdr:cxnSp macro="">
      <xdr:nvCxnSpPr>
        <xdr:cNvPr id="427" name="直線コネクタ 426"/>
        <xdr:cNvCxnSpPr/>
      </xdr:nvCxnSpPr>
      <xdr:spPr>
        <a:xfrm flipV="1">
          <a:off x="14782800" y="132715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168911</xdr:rowOff>
    </xdr:from>
    <xdr:to>
      <xdr:col>21</xdr:col>
      <xdr:colOff>361950</xdr:colOff>
      <xdr:row>78</xdr:row>
      <xdr:rowOff>31750</xdr:rowOff>
    </xdr:to>
    <xdr:cxnSp macro="">
      <xdr:nvCxnSpPr>
        <xdr:cNvPr id="430" name="直線コネクタ 429"/>
        <xdr:cNvCxnSpPr/>
      </xdr:nvCxnSpPr>
      <xdr:spPr>
        <a:xfrm flipV="1">
          <a:off x="13893800" y="133705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20320</xdr:rowOff>
    </xdr:from>
    <xdr:to>
      <xdr:col>20</xdr:col>
      <xdr:colOff>158750</xdr:colOff>
      <xdr:row>78</xdr:row>
      <xdr:rowOff>31750</xdr:rowOff>
    </xdr:to>
    <xdr:cxnSp macro="">
      <xdr:nvCxnSpPr>
        <xdr:cNvPr id="433" name="直線コネクタ 432"/>
        <xdr:cNvCxnSpPr/>
      </xdr:nvCxnSpPr>
      <xdr:spPr>
        <a:xfrm>
          <a:off x="13004800" y="1305052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125730</xdr:rowOff>
    </xdr:from>
    <xdr:to>
      <xdr:col>24</xdr:col>
      <xdr:colOff>82550</xdr:colOff>
      <xdr:row>77</xdr:row>
      <xdr:rowOff>55880</xdr:rowOff>
    </xdr:to>
    <xdr:sp macro="" textlink="">
      <xdr:nvSpPr>
        <xdr:cNvPr id="443" name="円/楕円 442"/>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97807</xdr:rowOff>
    </xdr:from>
    <xdr:ext cx="762000" cy="259045"/>
    <xdr:sp macro="" textlink="">
      <xdr:nvSpPr>
        <xdr:cNvPr id="444" name="公債費以外該当値テキスト"/>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45" name="円/楕円 444"/>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46" name="テキスト ボックス 445"/>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118111</xdr:rowOff>
    </xdr:from>
    <xdr:to>
      <xdr:col>21</xdr:col>
      <xdr:colOff>412750</xdr:colOff>
      <xdr:row>78</xdr:row>
      <xdr:rowOff>48261</xdr:rowOff>
    </xdr:to>
    <xdr:sp macro="" textlink="">
      <xdr:nvSpPr>
        <xdr:cNvPr id="447" name="円/楕円 446"/>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48" name="テキスト ボックス 447"/>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152400</xdr:rowOff>
    </xdr:from>
    <xdr:to>
      <xdr:col>20</xdr:col>
      <xdr:colOff>209550</xdr:colOff>
      <xdr:row>78</xdr:row>
      <xdr:rowOff>82550</xdr:rowOff>
    </xdr:to>
    <xdr:sp macro="" textlink="">
      <xdr:nvSpPr>
        <xdr:cNvPr id="449" name="円/楕円 448"/>
        <xdr:cNvSpPr/>
      </xdr:nvSpPr>
      <xdr:spPr>
        <a:xfrm>
          <a:off x="13843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67327</xdr:rowOff>
    </xdr:from>
    <xdr:ext cx="762000" cy="259045"/>
    <xdr:sp macro="" textlink="">
      <xdr:nvSpPr>
        <xdr:cNvPr id="450" name="テキスト ボックス 449"/>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140970</xdr:rowOff>
    </xdr:from>
    <xdr:to>
      <xdr:col>19</xdr:col>
      <xdr:colOff>6350</xdr:colOff>
      <xdr:row>76</xdr:row>
      <xdr:rowOff>71120</xdr:rowOff>
    </xdr:to>
    <xdr:sp macro="" textlink="">
      <xdr:nvSpPr>
        <xdr:cNvPr id="451" name="円/楕円 450"/>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55897</xdr:rowOff>
    </xdr:from>
    <xdr:ext cx="762000" cy="259045"/>
    <xdr:sp macro="" textlink="">
      <xdr:nvSpPr>
        <xdr:cNvPr id="452" name="テキスト ボックス 451"/>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宮城県気仙沼市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117099</xdr:rowOff>
    </xdr:from>
    <xdr:to>
      <xdr:col>4</xdr:col>
      <xdr:colOff>1117600</xdr:colOff>
      <xdr:row>14</xdr:row>
      <xdr:rowOff>16466</xdr:rowOff>
    </xdr:to>
    <xdr:cxnSp macro="">
      <xdr:nvCxnSpPr>
        <xdr:cNvPr id="52" name="直線コネクタ 51"/>
        <xdr:cNvCxnSpPr/>
      </xdr:nvCxnSpPr>
      <xdr:spPr bwMode="auto">
        <a:xfrm flipV="1">
          <a:off x="5003800" y="2393574"/>
          <a:ext cx="647700" cy="70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16466</xdr:rowOff>
    </xdr:from>
    <xdr:to>
      <xdr:col>4</xdr:col>
      <xdr:colOff>469900</xdr:colOff>
      <xdr:row>14</xdr:row>
      <xdr:rowOff>32795</xdr:rowOff>
    </xdr:to>
    <xdr:cxnSp macro="">
      <xdr:nvCxnSpPr>
        <xdr:cNvPr id="55" name="直線コネクタ 54"/>
        <xdr:cNvCxnSpPr/>
      </xdr:nvCxnSpPr>
      <xdr:spPr bwMode="auto">
        <a:xfrm flipV="1">
          <a:off x="4305300" y="2464391"/>
          <a:ext cx="698500" cy="16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29154</xdr:rowOff>
    </xdr:from>
    <xdr:to>
      <xdr:col>3</xdr:col>
      <xdr:colOff>904875</xdr:colOff>
      <xdr:row>14</xdr:row>
      <xdr:rowOff>32795</xdr:rowOff>
    </xdr:to>
    <xdr:cxnSp macro="">
      <xdr:nvCxnSpPr>
        <xdr:cNvPr id="58" name="直線コネクタ 57"/>
        <xdr:cNvCxnSpPr/>
      </xdr:nvCxnSpPr>
      <xdr:spPr bwMode="auto">
        <a:xfrm>
          <a:off x="3606800" y="2477079"/>
          <a:ext cx="698500" cy="3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29154</xdr:rowOff>
    </xdr:from>
    <xdr:to>
      <xdr:col>3</xdr:col>
      <xdr:colOff>206375</xdr:colOff>
      <xdr:row>14</xdr:row>
      <xdr:rowOff>110682</xdr:rowOff>
    </xdr:to>
    <xdr:cxnSp macro="">
      <xdr:nvCxnSpPr>
        <xdr:cNvPr id="61" name="直線コネクタ 60"/>
        <xdr:cNvCxnSpPr/>
      </xdr:nvCxnSpPr>
      <xdr:spPr bwMode="auto">
        <a:xfrm flipV="1">
          <a:off x="2908300" y="2477079"/>
          <a:ext cx="698500" cy="8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66299</xdr:rowOff>
    </xdr:from>
    <xdr:to>
      <xdr:col>5</xdr:col>
      <xdr:colOff>34925</xdr:colOff>
      <xdr:row>13</xdr:row>
      <xdr:rowOff>167899</xdr:rowOff>
    </xdr:to>
    <xdr:sp macro="" textlink="">
      <xdr:nvSpPr>
        <xdr:cNvPr id="71" name="円/楕円 70"/>
        <xdr:cNvSpPr/>
      </xdr:nvSpPr>
      <xdr:spPr bwMode="auto">
        <a:xfrm>
          <a:off x="5600700" y="234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82826</xdr:rowOff>
    </xdr:from>
    <xdr:ext cx="762000" cy="259045"/>
    <xdr:sp macro="" textlink="">
      <xdr:nvSpPr>
        <xdr:cNvPr id="72" name="人口1人当たり決算額の推移該当値テキスト130"/>
        <xdr:cNvSpPr txBox="1"/>
      </xdr:nvSpPr>
      <xdr:spPr>
        <a:xfrm>
          <a:off x="5740400" y="218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114,523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137116</xdr:rowOff>
    </xdr:from>
    <xdr:to>
      <xdr:col>4</xdr:col>
      <xdr:colOff>520700</xdr:colOff>
      <xdr:row>14</xdr:row>
      <xdr:rowOff>67266</xdr:rowOff>
    </xdr:to>
    <xdr:sp macro="" textlink="">
      <xdr:nvSpPr>
        <xdr:cNvPr id="73" name="円/楕円 72"/>
        <xdr:cNvSpPr/>
      </xdr:nvSpPr>
      <xdr:spPr bwMode="auto">
        <a:xfrm>
          <a:off x="4953000" y="241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77443</xdr:rowOff>
    </xdr:from>
    <xdr:ext cx="736600" cy="259045"/>
    <xdr:sp macro="" textlink="">
      <xdr:nvSpPr>
        <xdr:cNvPr id="74" name="テキスト ボックス 73"/>
        <xdr:cNvSpPr txBox="1"/>
      </xdr:nvSpPr>
      <xdr:spPr>
        <a:xfrm>
          <a:off x="4622800" y="2182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110,186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153445</xdr:rowOff>
    </xdr:from>
    <xdr:to>
      <xdr:col>3</xdr:col>
      <xdr:colOff>955675</xdr:colOff>
      <xdr:row>14</xdr:row>
      <xdr:rowOff>83595</xdr:rowOff>
    </xdr:to>
    <xdr:sp macro="" textlink="">
      <xdr:nvSpPr>
        <xdr:cNvPr id="75" name="円/楕円 74"/>
        <xdr:cNvSpPr/>
      </xdr:nvSpPr>
      <xdr:spPr bwMode="auto">
        <a:xfrm>
          <a:off x="4254500" y="2429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93772</xdr:rowOff>
    </xdr:from>
    <xdr:ext cx="762000" cy="259045"/>
    <xdr:sp macro="" textlink="">
      <xdr:nvSpPr>
        <xdr:cNvPr id="76" name="テキスト ボックス 75"/>
        <xdr:cNvSpPr txBox="1"/>
      </xdr:nvSpPr>
      <xdr:spPr>
        <a:xfrm>
          <a:off x="3924300" y="21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109,186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149804</xdr:rowOff>
    </xdr:from>
    <xdr:to>
      <xdr:col>3</xdr:col>
      <xdr:colOff>257175</xdr:colOff>
      <xdr:row>14</xdr:row>
      <xdr:rowOff>79954</xdr:rowOff>
    </xdr:to>
    <xdr:sp macro="" textlink="">
      <xdr:nvSpPr>
        <xdr:cNvPr id="77" name="円/楕円 76"/>
        <xdr:cNvSpPr/>
      </xdr:nvSpPr>
      <xdr:spPr bwMode="auto">
        <a:xfrm>
          <a:off x="3556000" y="242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90131</xdr:rowOff>
    </xdr:from>
    <xdr:ext cx="762000" cy="259045"/>
    <xdr:sp macro="" textlink="">
      <xdr:nvSpPr>
        <xdr:cNvPr id="78" name="テキスト ボックス 77"/>
        <xdr:cNvSpPr txBox="1"/>
      </xdr:nvSpPr>
      <xdr:spPr>
        <a:xfrm>
          <a:off x="3225800" y="219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109,409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59882</xdr:rowOff>
    </xdr:from>
    <xdr:to>
      <xdr:col>2</xdr:col>
      <xdr:colOff>692150</xdr:colOff>
      <xdr:row>14</xdr:row>
      <xdr:rowOff>161482</xdr:rowOff>
    </xdr:to>
    <xdr:sp macro="" textlink="">
      <xdr:nvSpPr>
        <xdr:cNvPr id="79" name="円/楕円 78"/>
        <xdr:cNvSpPr/>
      </xdr:nvSpPr>
      <xdr:spPr bwMode="auto">
        <a:xfrm>
          <a:off x="2857500" y="2507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209</xdr:rowOff>
    </xdr:from>
    <xdr:ext cx="762000" cy="259045"/>
    <xdr:sp macro="" textlink="">
      <xdr:nvSpPr>
        <xdr:cNvPr id="80" name="テキスト ボックス 79"/>
        <xdr:cNvSpPr txBox="1"/>
      </xdr:nvSpPr>
      <xdr:spPr>
        <a:xfrm>
          <a:off x="2527300" y="227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332225</xdr:rowOff>
    </xdr:from>
    <xdr:to>
      <xdr:col>4</xdr:col>
      <xdr:colOff>1117600</xdr:colOff>
      <xdr:row>35</xdr:row>
      <xdr:rowOff>36988</xdr:rowOff>
    </xdr:to>
    <xdr:cxnSp macro="">
      <xdr:nvCxnSpPr>
        <xdr:cNvPr id="113" name="直線コネクタ 112"/>
        <xdr:cNvCxnSpPr/>
      </xdr:nvCxnSpPr>
      <xdr:spPr bwMode="auto">
        <a:xfrm>
          <a:off x="5003800" y="6599675"/>
          <a:ext cx="647700" cy="4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232327</xdr:rowOff>
    </xdr:from>
    <xdr:to>
      <xdr:col>4</xdr:col>
      <xdr:colOff>469900</xdr:colOff>
      <xdr:row>34</xdr:row>
      <xdr:rowOff>332225</xdr:rowOff>
    </xdr:to>
    <xdr:cxnSp macro="">
      <xdr:nvCxnSpPr>
        <xdr:cNvPr id="116" name="直線コネクタ 115"/>
        <xdr:cNvCxnSpPr/>
      </xdr:nvCxnSpPr>
      <xdr:spPr bwMode="auto">
        <a:xfrm>
          <a:off x="4305300" y="6499777"/>
          <a:ext cx="698500" cy="99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232327</xdr:rowOff>
    </xdr:from>
    <xdr:to>
      <xdr:col>3</xdr:col>
      <xdr:colOff>904875</xdr:colOff>
      <xdr:row>34</xdr:row>
      <xdr:rowOff>291078</xdr:rowOff>
    </xdr:to>
    <xdr:cxnSp macro="">
      <xdr:nvCxnSpPr>
        <xdr:cNvPr id="119" name="直線コネクタ 118"/>
        <xdr:cNvCxnSpPr/>
      </xdr:nvCxnSpPr>
      <xdr:spPr bwMode="auto">
        <a:xfrm flipV="1">
          <a:off x="3606800" y="6499777"/>
          <a:ext cx="698500" cy="58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215316</xdr:rowOff>
    </xdr:from>
    <xdr:to>
      <xdr:col>3</xdr:col>
      <xdr:colOff>206375</xdr:colOff>
      <xdr:row>34</xdr:row>
      <xdr:rowOff>291078</xdr:rowOff>
    </xdr:to>
    <xdr:cxnSp macro="">
      <xdr:nvCxnSpPr>
        <xdr:cNvPr id="122" name="直線コネクタ 121"/>
        <xdr:cNvCxnSpPr/>
      </xdr:nvCxnSpPr>
      <xdr:spPr bwMode="auto">
        <a:xfrm>
          <a:off x="2908300" y="6482766"/>
          <a:ext cx="698500" cy="7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329088</xdr:rowOff>
    </xdr:from>
    <xdr:to>
      <xdr:col>5</xdr:col>
      <xdr:colOff>34925</xdr:colOff>
      <xdr:row>35</xdr:row>
      <xdr:rowOff>87788</xdr:rowOff>
    </xdr:to>
    <xdr:sp macro="" textlink="">
      <xdr:nvSpPr>
        <xdr:cNvPr id="132" name="円/楕円 131"/>
        <xdr:cNvSpPr/>
      </xdr:nvSpPr>
      <xdr:spPr bwMode="auto">
        <a:xfrm>
          <a:off x="5600700" y="6596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174165</xdr:rowOff>
    </xdr:from>
    <xdr:ext cx="762000" cy="259045"/>
    <xdr:sp macro="" textlink="">
      <xdr:nvSpPr>
        <xdr:cNvPr id="133" name="人口1人当たり決算額の推移該当値テキスト445"/>
        <xdr:cNvSpPr txBox="1"/>
      </xdr:nvSpPr>
      <xdr:spPr>
        <a:xfrm>
          <a:off x="5740400" y="64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281425</xdr:rowOff>
    </xdr:from>
    <xdr:to>
      <xdr:col>4</xdr:col>
      <xdr:colOff>520700</xdr:colOff>
      <xdr:row>35</xdr:row>
      <xdr:rowOff>40125</xdr:rowOff>
    </xdr:to>
    <xdr:sp macro="" textlink="">
      <xdr:nvSpPr>
        <xdr:cNvPr id="134" name="円/楕円 133"/>
        <xdr:cNvSpPr/>
      </xdr:nvSpPr>
      <xdr:spPr bwMode="auto">
        <a:xfrm>
          <a:off x="4953000" y="654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50302</xdr:rowOff>
    </xdr:from>
    <xdr:ext cx="736600" cy="259045"/>
    <xdr:sp macro="" textlink="">
      <xdr:nvSpPr>
        <xdr:cNvPr id="135" name="テキスト ボックス 134"/>
        <xdr:cNvSpPr txBox="1"/>
      </xdr:nvSpPr>
      <xdr:spPr>
        <a:xfrm>
          <a:off x="4622800" y="631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30,227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181527</xdr:rowOff>
    </xdr:from>
    <xdr:to>
      <xdr:col>3</xdr:col>
      <xdr:colOff>955675</xdr:colOff>
      <xdr:row>34</xdr:row>
      <xdr:rowOff>283127</xdr:rowOff>
    </xdr:to>
    <xdr:sp macro="" textlink="">
      <xdr:nvSpPr>
        <xdr:cNvPr id="136" name="円/楕円 135"/>
        <xdr:cNvSpPr/>
      </xdr:nvSpPr>
      <xdr:spPr bwMode="auto">
        <a:xfrm>
          <a:off x="4254500" y="6448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293304</xdr:rowOff>
    </xdr:from>
    <xdr:ext cx="762000" cy="259045"/>
    <xdr:sp macro="" textlink="">
      <xdr:nvSpPr>
        <xdr:cNvPr id="137" name="テキスト ボックス 136"/>
        <xdr:cNvSpPr txBox="1"/>
      </xdr:nvSpPr>
      <xdr:spPr>
        <a:xfrm>
          <a:off x="3924300" y="621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35,471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240278</xdr:rowOff>
    </xdr:from>
    <xdr:to>
      <xdr:col>3</xdr:col>
      <xdr:colOff>257175</xdr:colOff>
      <xdr:row>34</xdr:row>
      <xdr:rowOff>341878</xdr:rowOff>
    </xdr:to>
    <xdr:sp macro="" textlink="">
      <xdr:nvSpPr>
        <xdr:cNvPr id="138" name="円/楕円 137"/>
        <xdr:cNvSpPr/>
      </xdr:nvSpPr>
      <xdr:spPr bwMode="auto">
        <a:xfrm>
          <a:off x="3556000" y="650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9155</xdr:rowOff>
    </xdr:from>
    <xdr:ext cx="762000" cy="259045"/>
    <xdr:sp macro="" textlink="">
      <xdr:nvSpPr>
        <xdr:cNvPr id="139" name="テキスト ボックス 138"/>
        <xdr:cNvSpPr txBox="1"/>
      </xdr:nvSpPr>
      <xdr:spPr>
        <a:xfrm>
          <a:off x="3225800" y="627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32,387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164516</xdr:rowOff>
    </xdr:from>
    <xdr:to>
      <xdr:col>2</xdr:col>
      <xdr:colOff>692150</xdr:colOff>
      <xdr:row>34</xdr:row>
      <xdr:rowOff>266116</xdr:rowOff>
    </xdr:to>
    <xdr:sp macro="" textlink="">
      <xdr:nvSpPr>
        <xdr:cNvPr id="140" name="円/楕円 139"/>
        <xdr:cNvSpPr/>
      </xdr:nvSpPr>
      <xdr:spPr bwMode="auto">
        <a:xfrm>
          <a:off x="2857500" y="6431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276293</xdr:rowOff>
    </xdr:from>
    <xdr:ext cx="762000" cy="259045"/>
    <xdr:sp macro="" textlink="">
      <xdr:nvSpPr>
        <xdr:cNvPr id="141" name="テキスト ボックス 140"/>
        <xdr:cNvSpPr txBox="1"/>
      </xdr:nvSpPr>
      <xdr:spPr>
        <a:xfrm>
          <a:off x="2527300" y="620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復興関連事業の実績による国庫補助金等の不用額や、震災復興特別交付税の補助裏分として歳入したが、事業の繰越等により当該年度の決算額が少ないなどの理由により収支がプラスとなった事から、前年度より大きく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実質収支については、上記のほか、市税収入の増額などにより前年度より</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億円ほど増となった。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復興交付金事業で基金を取り崩したものの、事業の決算額が少なかったために生じた不用額や、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震災復興特別交付税の補助裏分として歳入したが、事業の繰越等により当該年度の決算額が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少なかったほか、市税の増収など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の理由により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、一般会計の実質収支が大きく増加している。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病院事業については、患者数の減少などから医業収益が減少したことから黒字幅は縮小傾向にある。病院経営安定化・健全化検討委員会の中で示された経営改善策に基づき、達成状況の確認、問題点の検証を行いながら、持続的な経営健全化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総合体育館整備事業や文化ホールなどの整備に係る起債の償還が終了したことから、元利償還金が減少した事から、実質公債費比率の分子が減少している。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災害公営住宅整備事業債の借入の増や、新病院建設のための病院事業での借入に係る繰入の増などから、将来負担額は増加しているものの、財政調整基金など充当可能財源が増加したため、将来負担比率に係る分子の額は前年度より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193820801</v>
      </c>
      <c r="BO4" s="379"/>
      <c r="BP4" s="379"/>
      <c r="BQ4" s="379"/>
      <c r="BR4" s="379"/>
      <c r="BS4" s="379"/>
      <c r="BT4" s="379"/>
      <c r="BU4" s="380"/>
      <c r="BV4" s="378">
        <v>235291477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58.1</v>
      </c>
      <c r="CU4" s="556"/>
      <c r="CV4" s="556"/>
      <c r="CW4" s="556"/>
      <c r="CX4" s="556"/>
      <c r="CY4" s="556"/>
      <c r="CZ4" s="556"/>
      <c r="DA4" s="557"/>
      <c r="DB4" s="555">
        <v>37.299999999999997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137656343</v>
      </c>
      <c r="BO5" s="384"/>
      <c r="BP5" s="384"/>
      <c r="BQ5" s="384"/>
      <c r="BR5" s="384"/>
      <c r="BS5" s="384"/>
      <c r="BT5" s="384"/>
      <c r="BU5" s="385"/>
      <c r="BV5" s="383">
        <v>199169167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95.8</v>
      </c>
      <c r="CU5" s="354"/>
      <c r="CV5" s="354"/>
      <c r="CW5" s="354"/>
      <c r="CX5" s="354"/>
      <c r="CY5" s="354"/>
      <c r="CZ5" s="354"/>
      <c r="DA5" s="355"/>
      <c r="DB5" s="353">
        <v>99.6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56164458</v>
      </c>
      <c r="BO6" s="384"/>
      <c r="BP6" s="384"/>
      <c r="BQ6" s="384"/>
      <c r="BR6" s="384"/>
      <c r="BS6" s="384"/>
      <c r="BT6" s="384"/>
      <c r="BU6" s="385"/>
      <c r="BV6" s="383">
        <v>36122310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102.8</v>
      </c>
      <c r="CU6" s="530"/>
      <c r="CV6" s="530"/>
      <c r="CW6" s="530"/>
      <c r="CX6" s="530"/>
      <c r="CY6" s="530"/>
      <c r="CZ6" s="530"/>
      <c r="DA6" s="531"/>
      <c r="DB6" s="529">
        <v>107.1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45398394</v>
      </c>
      <c r="BO7" s="384"/>
      <c r="BP7" s="384"/>
      <c r="BQ7" s="384"/>
      <c r="BR7" s="384"/>
      <c r="BS7" s="384"/>
      <c r="BT7" s="384"/>
      <c r="BU7" s="385"/>
      <c r="BV7" s="383">
        <v>29205979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18521227</v>
      </c>
      <c r="CU7" s="384"/>
      <c r="CV7" s="384"/>
      <c r="CW7" s="384"/>
      <c r="CX7" s="384"/>
      <c r="CY7" s="384"/>
      <c r="CZ7" s="384"/>
      <c r="DA7" s="385"/>
      <c r="DB7" s="383">
        <v>18536359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10766064</v>
      </c>
      <c r="BO8" s="384"/>
      <c r="BP8" s="384"/>
      <c r="BQ8" s="384"/>
      <c r="BR8" s="384"/>
      <c r="BS8" s="384"/>
      <c r="BT8" s="384"/>
      <c r="BU8" s="385"/>
      <c r="BV8" s="383">
        <v>6916331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v>
      </c>
      <c r="CU8" s="493"/>
      <c r="CV8" s="493"/>
      <c r="CW8" s="493"/>
      <c r="CX8" s="493"/>
      <c r="CY8" s="493"/>
      <c r="CZ8" s="493"/>
      <c r="DA8" s="494"/>
      <c r="DB8" s="492">
        <v>0.41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73489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3849733</v>
      </c>
      <c r="BO9" s="384"/>
      <c r="BP9" s="384"/>
      <c r="BQ9" s="384"/>
      <c r="BR9" s="384"/>
      <c r="BS9" s="384"/>
      <c r="BT9" s="384"/>
      <c r="BU9" s="385"/>
      <c r="BV9" s="383">
        <v>3062110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4.8</v>
      </c>
      <c r="CU9" s="354"/>
      <c r="CV9" s="354"/>
      <c r="CW9" s="354"/>
      <c r="CX9" s="354"/>
      <c r="CY9" s="354"/>
      <c r="CZ9" s="354"/>
      <c r="DA9" s="355"/>
      <c r="DB9" s="353">
        <v>5.0999999999999996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78011</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2838</v>
      </c>
      <c r="BO10" s="384"/>
      <c r="BP10" s="384"/>
      <c r="BQ10" s="384"/>
      <c r="BR10" s="384"/>
      <c r="BS10" s="384"/>
      <c r="BT10" s="384"/>
      <c r="BU10" s="385"/>
      <c r="BV10" s="383">
        <v>3813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v>40646</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67657</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v>4559093</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67347</v>
      </c>
      <c r="S13" s="485"/>
      <c r="T13" s="485"/>
      <c r="U13" s="485"/>
      <c r="V13" s="486"/>
      <c r="W13" s="472" t="s">
        <v>125</v>
      </c>
      <c r="X13" s="396"/>
      <c r="Y13" s="396"/>
      <c r="Z13" s="396"/>
      <c r="AA13" s="396"/>
      <c r="AB13" s="397"/>
      <c r="AC13" s="359">
        <v>3128</v>
      </c>
      <c r="AD13" s="360"/>
      <c r="AE13" s="360"/>
      <c r="AF13" s="360"/>
      <c r="AG13" s="361"/>
      <c r="AH13" s="359">
        <v>4505</v>
      </c>
      <c r="AI13" s="360"/>
      <c r="AJ13" s="360"/>
      <c r="AK13" s="360"/>
      <c r="AL13" s="362"/>
      <c r="AM13" s="452" t="s">
        <v>126</v>
      </c>
      <c r="AN13" s="357"/>
      <c r="AO13" s="357"/>
      <c r="AP13" s="357"/>
      <c r="AQ13" s="357"/>
      <c r="AR13" s="357"/>
      <c r="AS13" s="357"/>
      <c r="AT13" s="358"/>
      <c r="AU13" s="440" t="s">
        <v>120</v>
      </c>
      <c r="AV13" s="441"/>
      <c r="AW13" s="441"/>
      <c r="AX13" s="441"/>
      <c r="AY13" s="363" t="s">
        <v>127</v>
      </c>
      <c r="AZ13" s="364"/>
      <c r="BA13" s="364"/>
      <c r="BB13" s="364"/>
      <c r="BC13" s="364"/>
      <c r="BD13" s="364"/>
      <c r="BE13" s="364"/>
      <c r="BF13" s="364"/>
      <c r="BG13" s="364"/>
      <c r="BH13" s="364"/>
      <c r="BI13" s="364"/>
      <c r="BJ13" s="364"/>
      <c r="BK13" s="364"/>
      <c r="BL13" s="364"/>
      <c r="BM13" s="365"/>
      <c r="BN13" s="383">
        <v>3852571</v>
      </c>
      <c r="BO13" s="384"/>
      <c r="BP13" s="384"/>
      <c r="BQ13" s="384"/>
      <c r="BR13" s="384"/>
      <c r="BS13" s="384"/>
      <c r="BT13" s="384"/>
      <c r="BU13" s="385"/>
      <c r="BV13" s="383">
        <v>-1452524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13.3</v>
      </c>
      <c r="CU13" s="354"/>
      <c r="CV13" s="354"/>
      <c r="CW13" s="354"/>
      <c r="CX13" s="354"/>
      <c r="CY13" s="354"/>
      <c r="CZ13" s="354"/>
      <c r="DA13" s="355"/>
      <c r="DB13" s="353">
        <v>14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68465</v>
      </c>
      <c r="S14" s="485"/>
      <c r="T14" s="485"/>
      <c r="U14" s="485"/>
      <c r="V14" s="486"/>
      <c r="W14" s="487"/>
      <c r="X14" s="399"/>
      <c r="Y14" s="399"/>
      <c r="Z14" s="399"/>
      <c r="AA14" s="399"/>
      <c r="AB14" s="400"/>
      <c r="AC14" s="477">
        <v>9.9</v>
      </c>
      <c r="AD14" s="478"/>
      <c r="AE14" s="478"/>
      <c r="AF14" s="478"/>
      <c r="AG14" s="479"/>
      <c r="AH14" s="477">
        <v>12.4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14.2</v>
      </c>
      <c r="CU14" s="456"/>
      <c r="CV14" s="456"/>
      <c r="CW14" s="456"/>
      <c r="CX14" s="456"/>
      <c r="CY14" s="456"/>
      <c r="CZ14" s="456"/>
      <c r="DA14" s="457"/>
      <c r="DB14" s="488">
        <v>35.5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68197</v>
      </c>
      <c r="S15" s="485"/>
      <c r="T15" s="485"/>
      <c r="U15" s="485"/>
      <c r="V15" s="486"/>
      <c r="W15" s="472" t="s">
        <v>131</v>
      </c>
      <c r="X15" s="396"/>
      <c r="Y15" s="396"/>
      <c r="Z15" s="396"/>
      <c r="AA15" s="396"/>
      <c r="AB15" s="397"/>
      <c r="AC15" s="359">
        <v>8398</v>
      </c>
      <c r="AD15" s="360"/>
      <c r="AE15" s="360"/>
      <c r="AF15" s="360"/>
      <c r="AG15" s="361"/>
      <c r="AH15" s="359">
        <v>10076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5668366</v>
      </c>
      <c r="BO15" s="379"/>
      <c r="BP15" s="379"/>
      <c r="BQ15" s="379"/>
      <c r="BR15" s="379"/>
      <c r="BS15" s="379"/>
      <c r="BT15" s="379"/>
      <c r="BU15" s="380"/>
      <c r="BV15" s="378">
        <v>5882402</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26.6</v>
      </c>
      <c r="AD16" s="478"/>
      <c r="AE16" s="478"/>
      <c r="AF16" s="478"/>
      <c r="AG16" s="479"/>
      <c r="AH16" s="477">
        <v>27.8</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14353090</v>
      </c>
      <c r="BO16" s="384"/>
      <c r="BP16" s="384"/>
      <c r="BQ16" s="384"/>
      <c r="BR16" s="384"/>
      <c r="BS16" s="384"/>
      <c r="BT16" s="384"/>
      <c r="BU16" s="385"/>
      <c r="BV16" s="383">
        <v>14245990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20077</v>
      </c>
      <c r="AD17" s="360"/>
      <c r="AE17" s="360"/>
      <c r="AF17" s="360"/>
      <c r="AG17" s="361"/>
      <c r="AH17" s="359">
        <v>21592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7406645</v>
      </c>
      <c r="BO17" s="384"/>
      <c r="BP17" s="384"/>
      <c r="BQ17" s="384"/>
      <c r="BR17" s="384"/>
      <c r="BS17" s="384"/>
      <c r="BT17" s="384"/>
      <c r="BU17" s="385"/>
      <c r="BV17" s="383">
        <v>7549247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332.44</v>
      </c>
      <c r="M18" s="448"/>
      <c r="N18" s="448"/>
      <c r="O18" s="448"/>
      <c r="P18" s="448"/>
      <c r="Q18" s="448"/>
      <c r="R18" s="449"/>
      <c r="S18" s="449"/>
      <c r="T18" s="449"/>
      <c r="U18" s="449"/>
      <c r="V18" s="450"/>
      <c r="W18" s="464"/>
      <c r="X18" s="465"/>
      <c r="Y18" s="465"/>
      <c r="Z18" s="465"/>
      <c r="AA18" s="465"/>
      <c r="AB18" s="473"/>
      <c r="AC18" s="347">
        <v>63.5</v>
      </c>
      <c r="AD18" s="348"/>
      <c r="AE18" s="348"/>
      <c r="AF18" s="348"/>
      <c r="AG18" s="451"/>
      <c r="AH18" s="347">
        <v>59.6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17416798</v>
      </c>
      <c r="BO18" s="384"/>
      <c r="BP18" s="384"/>
      <c r="BQ18" s="384"/>
      <c r="BR18" s="384"/>
      <c r="BS18" s="384"/>
      <c r="BT18" s="384"/>
      <c r="BU18" s="385"/>
      <c r="BV18" s="383">
        <v>17460264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221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66157159</v>
      </c>
      <c r="BO19" s="384"/>
      <c r="BP19" s="384"/>
      <c r="BQ19" s="384"/>
      <c r="BR19" s="384"/>
      <c r="BS19" s="384"/>
      <c r="BT19" s="384"/>
      <c r="BU19" s="385"/>
      <c r="BV19" s="383">
        <v>67554984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25457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31473950</v>
      </c>
      <c r="BO23" s="384"/>
      <c r="BP23" s="384"/>
      <c r="BQ23" s="384"/>
      <c r="BR23" s="384"/>
      <c r="BS23" s="384"/>
      <c r="BT23" s="384"/>
      <c r="BU23" s="385"/>
      <c r="BV23" s="383">
        <v>29946915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6990</v>
      </c>
      <c r="R24" s="360"/>
      <c r="S24" s="360"/>
      <c r="T24" s="360"/>
      <c r="U24" s="360"/>
      <c r="V24" s="361"/>
      <c r="W24" s="425"/>
      <c r="X24" s="416"/>
      <c r="Y24" s="417"/>
      <c r="Z24" s="356" t="s">
        <v>154</v>
      </c>
      <c r="AA24" s="357"/>
      <c r="AB24" s="357"/>
      <c r="AC24" s="357"/>
      <c r="AD24" s="357"/>
      <c r="AE24" s="357"/>
      <c r="AF24" s="357"/>
      <c r="AG24" s="358"/>
      <c r="AH24" s="359">
        <v>645</v>
      </c>
      <c r="AI24" s="360"/>
      <c r="AJ24" s="360"/>
      <c r="AK24" s="360"/>
      <c r="AL24" s="361"/>
      <c r="AM24" s="359">
        <v>2025300</v>
      </c>
      <c r="AN24" s="360"/>
      <c r="AO24" s="360"/>
      <c r="AP24" s="360"/>
      <c r="AQ24" s="360"/>
      <c r="AR24" s="361"/>
      <c r="AS24" s="359">
        <v>3140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20479258</v>
      </c>
      <c r="BO24" s="384"/>
      <c r="BP24" s="384"/>
      <c r="BQ24" s="384"/>
      <c r="BR24" s="384"/>
      <c r="BS24" s="384"/>
      <c r="BT24" s="384"/>
      <c r="BU24" s="385"/>
      <c r="BV24" s="383">
        <v>18873692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6822</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67367710</v>
      </c>
      <c r="BO25" s="379"/>
      <c r="BP25" s="379"/>
      <c r="BQ25" s="379"/>
      <c r="BR25" s="379"/>
      <c r="BS25" s="379"/>
      <c r="BT25" s="379"/>
      <c r="BU25" s="380"/>
      <c r="BV25" s="378">
        <v>129515008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5724</v>
      </c>
      <c r="R26" s="360"/>
      <c r="S26" s="360"/>
      <c r="T26" s="360"/>
      <c r="U26" s="360"/>
      <c r="V26" s="361"/>
      <c r="W26" s="425"/>
      <c r="X26" s="416"/>
      <c r="Y26" s="417"/>
      <c r="Z26" s="356" t="s">
        <v>160</v>
      </c>
      <c r="AA26" s="438"/>
      <c r="AB26" s="438"/>
      <c r="AC26" s="438"/>
      <c r="AD26" s="438"/>
      <c r="AE26" s="438"/>
      <c r="AF26" s="438"/>
      <c r="AG26" s="439"/>
      <c r="AH26" s="359">
        <v>80</v>
      </c>
      <c r="AI26" s="360"/>
      <c r="AJ26" s="360"/>
      <c r="AK26" s="360"/>
      <c r="AL26" s="361"/>
      <c r="AM26" s="359">
        <v>256160</v>
      </c>
      <c r="AN26" s="360"/>
      <c r="AO26" s="360"/>
      <c r="AP26" s="360"/>
      <c r="AQ26" s="360"/>
      <c r="AR26" s="361"/>
      <c r="AS26" s="359">
        <v>3202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4660</v>
      </c>
      <c r="R27" s="360"/>
      <c r="S27" s="360"/>
      <c r="T27" s="360"/>
      <c r="U27" s="360"/>
      <c r="V27" s="361"/>
      <c r="W27" s="425"/>
      <c r="X27" s="416"/>
      <c r="Y27" s="417"/>
      <c r="Z27" s="356" t="s">
        <v>163</v>
      </c>
      <c r="AA27" s="357"/>
      <c r="AB27" s="357"/>
      <c r="AC27" s="357"/>
      <c r="AD27" s="357"/>
      <c r="AE27" s="357"/>
      <c r="AF27" s="357"/>
      <c r="AG27" s="358"/>
      <c r="AH27" s="359">
        <v>40</v>
      </c>
      <c r="AI27" s="360"/>
      <c r="AJ27" s="360"/>
      <c r="AK27" s="360"/>
      <c r="AL27" s="361"/>
      <c r="AM27" s="359">
        <v>124577</v>
      </c>
      <c r="AN27" s="360"/>
      <c r="AO27" s="360"/>
      <c r="AP27" s="360"/>
      <c r="AQ27" s="360"/>
      <c r="AR27" s="361"/>
      <c r="AS27" s="359">
        <v>3114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239877</v>
      </c>
      <c r="BO27" s="387"/>
      <c r="BP27" s="387"/>
      <c r="BQ27" s="387"/>
      <c r="BR27" s="387"/>
      <c r="BS27" s="387"/>
      <c r="BT27" s="387"/>
      <c r="BU27" s="388"/>
      <c r="BV27" s="386">
        <v>239832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3910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13903943</v>
      </c>
      <c r="BO28" s="379"/>
      <c r="BP28" s="379"/>
      <c r="BQ28" s="379"/>
      <c r="BR28" s="379"/>
      <c r="BS28" s="379"/>
      <c r="BT28" s="379"/>
      <c r="BU28" s="380"/>
      <c r="BV28" s="378">
        <v>10401105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22</v>
      </c>
      <c r="M29" s="360"/>
      <c r="N29" s="360"/>
      <c r="O29" s="360"/>
      <c r="P29" s="361"/>
      <c r="Q29" s="359">
        <v>3640</v>
      </c>
      <c r="R29" s="360"/>
      <c r="S29" s="360"/>
      <c r="T29" s="360"/>
      <c r="U29" s="360"/>
      <c r="V29" s="361"/>
      <c r="W29" s="426"/>
      <c r="X29" s="427"/>
      <c r="Y29" s="428"/>
      <c r="Z29" s="356" t="s">
        <v>170</v>
      </c>
      <c r="AA29" s="357"/>
      <c r="AB29" s="357"/>
      <c r="AC29" s="357"/>
      <c r="AD29" s="357"/>
      <c r="AE29" s="357"/>
      <c r="AF29" s="357"/>
      <c r="AG29" s="358"/>
      <c r="AH29" s="359">
        <v>685</v>
      </c>
      <c r="AI29" s="360"/>
      <c r="AJ29" s="360"/>
      <c r="AK29" s="360"/>
      <c r="AL29" s="361"/>
      <c r="AM29" s="359">
        <v>2149877</v>
      </c>
      <c r="AN29" s="360"/>
      <c r="AO29" s="360"/>
      <c r="AP29" s="360"/>
      <c r="AQ29" s="360"/>
      <c r="AR29" s="361"/>
      <c r="AS29" s="359">
        <v>3139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4211</v>
      </c>
      <c r="BO29" s="384"/>
      <c r="BP29" s="384"/>
      <c r="BQ29" s="384"/>
      <c r="BR29" s="384"/>
      <c r="BS29" s="384"/>
      <c r="BT29" s="384"/>
      <c r="BU29" s="385"/>
      <c r="BV29" s="383">
        <v>4210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94.7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146730839</v>
      </c>
      <c r="BO30" s="387"/>
      <c r="BP30" s="387"/>
      <c r="BQ30" s="387"/>
      <c r="BR30" s="387"/>
      <c r="BS30" s="387"/>
      <c r="BT30" s="387"/>
      <c r="BU30" s="388"/>
      <c r="BV30" s="386">
        <v>147816936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魚市場特別会計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宮城県市町村職員退職手当組合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気仙沼・本吉地区土地開発公社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ガス事業会計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唐桑半島ビジターセンター事業特別会計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宮城県市町村非常勤消防団員補償報償組合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気仙沼産業センター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公共下水道特別会計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気仙沼・本吉地域広域行政事務組合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本吉町産業振興公社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IF('各会計、関係団体の財政状況及び健全化判断比率'!B37="","",'各会計、関係団体の財政状況及び健全化判断比率'!B37)</f>
        <v>集落排水特別会計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宮城県市町村自治振興センター</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IF('各会計、関係団体の財政状況及び健全化判断比率'!B38="","",'各会計、関係団体の財政状況及び健全化判断比率'!B38)</f>
        <v>簡易水道特別会計</v>
      </c>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宮城県後期高齢者医療広域連合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宮城県後期高齢者医療事業会計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30615</v>
      </c>
      <c r="J41" s="83">
        <v>31065</v>
      </c>
      <c r="K41" s="83">
        <v>30570</v>
      </c>
      <c r="L41" s="83">
        <v>29947</v>
      </c>
      <c r="M41" s="84">
        <v>31561</v>
      </c>
    </row>
    <row r="42" spans="2:13" ht="27.75" customHeight="1">
      <c r="B42" s="1171"/>
      <c r="C42" s="1172"/>
      <c r="D42" s="85"/>
      <c r="E42" s="1175" t="s">
        <v>26</v>
      </c>
      <c r="F42" s="1175"/>
      <c r="G42" s="1175"/>
      <c r="H42" s="1176"/>
      <c r="I42" s="86">
        <v>385</v>
      </c>
      <c r="J42" s="87">
        <v>264</v>
      </c>
      <c r="K42" s="87">
        <v>100</v>
      </c>
      <c r="L42" s="87">
        <v>263</v>
      </c>
      <c r="M42" s="88">
        <v>226</v>
      </c>
    </row>
    <row r="43" spans="2:13" ht="27.75" customHeight="1">
      <c r="B43" s="1171"/>
      <c r="C43" s="1172"/>
      <c r="D43" s="85"/>
      <c r="E43" s="1175" t="s">
        <v>27</v>
      </c>
      <c r="F43" s="1175"/>
      <c r="G43" s="1175"/>
      <c r="H43" s="1176"/>
      <c r="I43" s="86">
        <v>14085</v>
      </c>
      <c r="J43" s="87">
        <v>13888</v>
      </c>
      <c r="K43" s="87">
        <v>13805</v>
      </c>
      <c r="L43" s="87">
        <v>13359</v>
      </c>
      <c r="M43" s="88">
        <v>13605</v>
      </c>
    </row>
    <row r="44" spans="2:13" ht="27.75" customHeight="1">
      <c r="B44" s="1171"/>
      <c r="C44" s="1172"/>
      <c r="D44" s="85"/>
      <c r="E44" s="1175" t="s">
        <v>28</v>
      </c>
      <c r="F44" s="1175"/>
      <c r="G44" s="1175"/>
      <c r="H44" s="1176"/>
      <c r="I44" s="86">
        <v>245</v>
      </c>
      <c r="J44" s="87">
        <v>228</v>
      </c>
      <c r="K44" s="87">
        <v>171</v>
      </c>
      <c r="L44" s="87">
        <v>231</v>
      </c>
      <c r="M44" s="88">
        <v>225</v>
      </c>
    </row>
    <row r="45" spans="2:13" ht="27.75" customHeight="1">
      <c r="B45" s="1171"/>
      <c r="C45" s="1172"/>
      <c r="D45" s="85"/>
      <c r="E45" s="1175" t="s">
        <v>29</v>
      </c>
      <c r="F45" s="1175"/>
      <c r="G45" s="1175"/>
      <c r="H45" s="1176"/>
      <c r="I45" s="86">
        <v>7006</v>
      </c>
      <c r="J45" s="87">
        <v>6598</v>
      </c>
      <c r="K45" s="87">
        <v>6486</v>
      </c>
      <c r="L45" s="87">
        <v>6016</v>
      </c>
      <c r="M45" s="88">
        <v>5475</v>
      </c>
    </row>
    <row r="46" spans="2:13" ht="27.75" customHeight="1">
      <c r="B46" s="1171"/>
      <c r="C46" s="1172"/>
      <c r="D46" s="85"/>
      <c r="E46" s="1175" t="s">
        <v>30</v>
      </c>
      <c r="F46" s="1175"/>
      <c r="G46" s="1175"/>
      <c r="H46" s="1176"/>
      <c r="I46" s="86">
        <v>55</v>
      </c>
      <c r="J46" s="87">
        <v>27</v>
      </c>
      <c r="K46" s="87">
        <v>55</v>
      </c>
      <c r="L46" s="87">
        <v>72</v>
      </c>
      <c r="M46" s="88">
        <v>29</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t="s">
        <v>482</v>
      </c>
      <c r="J48" s="87" t="s">
        <v>482</v>
      </c>
      <c r="K48" s="87" t="s">
        <v>482</v>
      </c>
      <c r="L48" s="87" t="s">
        <v>482</v>
      </c>
      <c r="M48" s="88" t="s">
        <v>482</v>
      </c>
    </row>
    <row r="49" spans="2:13" ht="27.75" customHeight="1">
      <c r="B49" s="1169" t="s">
        <v>33</v>
      </c>
      <c r="C49" s="1170"/>
      <c r="D49" s="89"/>
      <c r="E49" s="1175" t="s">
        <v>34</v>
      </c>
      <c r="F49" s="1175"/>
      <c r="G49" s="1175"/>
      <c r="H49" s="1176"/>
      <c r="I49" s="86">
        <v>3075</v>
      </c>
      <c r="J49" s="87">
        <v>4542</v>
      </c>
      <c r="K49" s="87">
        <v>15417</v>
      </c>
      <c r="L49" s="87">
        <v>13194</v>
      </c>
      <c r="M49" s="88">
        <v>16988</v>
      </c>
    </row>
    <row r="50" spans="2:13" ht="27.75" customHeight="1">
      <c r="B50" s="1171"/>
      <c r="C50" s="1172"/>
      <c r="D50" s="85"/>
      <c r="E50" s="1175" t="s">
        <v>35</v>
      </c>
      <c r="F50" s="1175"/>
      <c r="G50" s="1175"/>
      <c r="H50" s="1176"/>
      <c r="I50" s="86">
        <v>3840</v>
      </c>
      <c r="J50" s="87">
        <v>3504</v>
      </c>
      <c r="K50" s="87">
        <v>3197</v>
      </c>
      <c r="L50" s="87">
        <v>3089</v>
      </c>
      <c r="M50" s="88">
        <v>3134</v>
      </c>
    </row>
    <row r="51" spans="2:13" ht="27.75" customHeight="1">
      <c r="B51" s="1173"/>
      <c r="C51" s="1174"/>
      <c r="D51" s="85"/>
      <c r="E51" s="1175" t="s">
        <v>36</v>
      </c>
      <c r="F51" s="1175"/>
      <c r="G51" s="1175"/>
      <c r="H51" s="1176"/>
      <c r="I51" s="86">
        <v>25785</v>
      </c>
      <c r="J51" s="87">
        <v>27620</v>
      </c>
      <c r="K51" s="87">
        <v>27396</v>
      </c>
      <c r="L51" s="87">
        <v>27897</v>
      </c>
      <c r="M51" s="88">
        <v>28737</v>
      </c>
    </row>
    <row r="52" spans="2:13" ht="27.75" customHeight="1" thickBot="1">
      <c r="B52" s="1177" t="s">
        <v>37</v>
      </c>
      <c r="C52" s="1178"/>
      <c r="D52" s="90"/>
      <c r="E52" s="1179" t="s">
        <v>38</v>
      </c>
      <c r="F52" s="1179"/>
      <c r="G52" s="1179"/>
      <c r="H52" s="1180"/>
      <c r="I52" s="91">
        <v>19691</v>
      </c>
      <c r="J52" s="92">
        <v>16405</v>
      </c>
      <c r="K52" s="92">
        <v>5176</v>
      </c>
      <c r="L52" s="92">
        <v>5708</v>
      </c>
      <c r="M52" s="93">
        <v>2262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45999</v>
      </c>
      <c r="E3" s="116"/>
      <c r="F3" s="117">
        <v>61882</v>
      </c>
      <c r="G3" s="118"/>
      <c r="H3" s="119"/>
    </row>
    <row r="4" spans="1:8">
      <c r="A4" s="120"/>
      <c r="B4" s="121"/>
      <c r="C4" s="122"/>
      <c r="D4" s="123">
        <v>24716</v>
      </c>
      <c r="E4" s="124"/>
      <c r="F4" s="125">
        <v>32175</v>
      </c>
      <c r="G4" s="126"/>
      <c r="H4" s="127"/>
    </row>
    <row r="5" spans="1:8">
      <c r="A5" s="108" t="s">
        <v>514</v>
      </c>
      <c r="B5" s="113"/>
      <c r="C5" s="114"/>
      <c r="D5" s="115">
        <v>49846</v>
      </c>
      <c r="E5" s="116"/>
      <c r="F5" s="117">
        <v>47569</v>
      </c>
      <c r="G5" s="118"/>
      <c r="H5" s="119"/>
    </row>
    <row r="6" spans="1:8">
      <c r="A6" s="120"/>
      <c r="B6" s="121"/>
      <c r="C6" s="122"/>
      <c r="D6" s="123">
        <v>23970</v>
      </c>
      <c r="E6" s="124"/>
      <c r="F6" s="125">
        <v>26255</v>
      </c>
      <c r="G6" s="126"/>
      <c r="H6" s="127"/>
    </row>
    <row r="7" spans="1:8">
      <c r="A7" s="108" t="s">
        <v>515</v>
      </c>
      <c r="B7" s="113"/>
      <c r="C7" s="114"/>
      <c r="D7" s="115">
        <v>69108</v>
      </c>
      <c r="E7" s="116"/>
      <c r="F7" s="117">
        <v>50880</v>
      </c>
      <c r="G7" s="118"/>
      <c r="H7" s="119"/>
    </row>
    <row r="8" spans="1:8">
      <c r="A8" s="120"/>
      <c r="B8" s="121"/>
      <c r="C8" s="122"/>
      <c r="D8" s="123">
        <v>20154</v>
      </c>
      <c r="E8" s="124"/>
      <c r="F8" s="125">
        <v>26879</v>
      </c>
      <c r="G8" s="126"/>
      <c r="H8" s="127"/>
    </row>
    <row r="9" spans="1:8">
      <c r="A9" s="108" t="s">
        <v>516</v>
      </c>
      <c r="B9" s="113"/>
      <c r="C9" s="114"/>
      <c r="D9" s="115">
        <v>502805</v>
      </c>
      <c r="E9" s="116"/>
      <c r="F9" s="117">
        <v>63956</v>
      </c>
      <c r="G9" s="118"/>
      <c r="H9" s="119"/>
    </row>
    <row r="10" spans="1:8">
      <c r="A10" s="120"/>
      <c r="B10" s="121"/>
      <c r="C10" s="122"/>
      <c r="D10" s="123">
        <v>45060</v>
      </c>
      <c r="E10" s="124"/>
      <c r="F10" s="125">
        <v>29239</v>
      </c>
      <c r="G10" s="126"/>
      <c r="H10" s="127"/>
    </row>
    <row r="11" spans="1:8">
      <c r="A11" s="108" t="s">
        <v>517</v>
      </c>
      <c r="B11" s="113"/>
      <c r="C11" s="114"/>
      <c r="D11" s="115">
        <v>680873</v>
      </c>
      <c r="E11" s="116"/>
      <c r="F11" s="117">
        <v>66255</v>
      </c>
      <c r="G11" s="118"/>
      <c r="H11" s="119"/>
    </row>
    <row r="12" spans="1:8">
      <c r="A12" s="120"/>
      <c r="B12" s="121"/>
      <c r="C12" s="128"/>
      <c r="D12" s="123">
        <v>35148</v>
      </c>
      <c r="E12" s="124"/>
      <c r="F12" s="125">
        <v>31822</v>
      </c>
      <c r="G12" s="126"/>
      <c r="H12" s="127"/>
    </row>
    <row r="13" spans="1:8">
      <c r="A13" s="108"/>
      <c r="B13" s="113"/>
      <c r="C13" s="129"/>
      <c r="D13" s="130">
        <v>269726</v>
      </c>
      <c r="E13" s="131"/>
      <c r="F13" s="132">
        <v>58108</v>
      </c>
      <c r="G13" s="133"/>
      <c r="H13" s="119"/>
    </row>
    <row r="14" spans="1:8">
      <c r="A14" s="120"/>
      <c r="B14" s="121"/>
      <c r="C14" s="122"/>
      <c r="D14" s="123">
        <v>29810</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7.76</v>
      </c>
      <c r="C19" s="134">
        <f>ROUND(VALUE(SUBSTITUTE(実質収支比率等に係る経年分析!G$48,"▲","-")),2)</f>
        <v>25.08</v>
      </c>
      <c r="D19" s="134">
        <f>ROUND(VALUE(SUBSTITUTE(実質収支比率等に係る経年分析!H$48,"▲","-")),2)</f>
        <v>21.2</v>
      </c>
      <c r="E19" s="134">
        <f>ROUND(VALUE(SUBSTITUTE(実質収支比率等に係る経年分析!I$48,"▲","-")),2)</f>
        <v>37.31</v>
      </c>
      <c r="F19" s="134">
        <f>ROUND(VALUE(SUBSTITUTE(実質収支比率等に係る経年分析!J$48,"▲","-")),2)</f>
        <v>58.13</v>
      </c>
    </row>
    <row r="20" spans="1:11">
      <c r="A20" s="134" t="s">
        <v>43</v>
      </c>
      <c r="B20" s="134">
        <f>ROUND(VALUE(SUBSTITUTE(実質収支比率等に係る経年分析!F$47,"▲","-")),2)</f>
        <v>6.65</v>
      </c>
      <c r="C20" s="134">
        <f>ROUND(VALUE(SUBSTITUTE(実質収支比率等に係る経年分析!G$47,"▲","-")),2)</f>
        <v>12.63</v>
      </c>
      <c r="D20" s="134">
        <f>ROUND(VALUE(SUBSTITUTE(実質収支比率等に係る経年分析!H$47,"▲","-")),2)</f>
        <v>71.28</v>
      </c>
      <c r="E20" s="134">
        <f>ROUND(VALUE(SUBSTITUTE(実質収支比率等に係る経年分析!I$47,"▲","-")),2)</f>
        <v>56.11</v>
      </c>
      <c r="F20" s="134">
        <f>ROUND(VALUE(SUBSTITUTE(実質収支比率等に係る経年分析!J$47,"▲","-")),2)</f>
        <v>75.069999999999993</v>
      </c>
    </row>
    <row r="21" spans="1:11">
      <c r="A21" s="134" t="s">
        <v>44</v>
      </c>
      <c r="B21" s="134">
        <f>IF(ISNUMBER(VALUE(SUBSTITUTE(実質収支比率等に係る経年分析!F$49,"▲","-"))),ROUND(VALUE(SUBSTITUTE(実質収支比率等に係る経年分析!F$49,"▲","-")),2),NA())</f>
        <v>1.45</v>
      </c>
      <c r="C21" s="134">
        <f>IF(ISNUMBER(VALUE(SUBSTITUTE(実質収支比率等に係る経年分析!G$49,"▲","-"))),ROUND(VALUE(SUBSTITUTE(実質収支比率等に係る経年分析!G$49,"▲","-")),2),NA())</f>
        <v>18.649999999999999</v>
      </c>
      <c r="D21" s="134">
        <f>IF(ISNUMBER(VALUE(SUBSTITUTE(実質収支比率等に係る経年分析!H$49,"▲","-"))),ROUND(VALUE(SUBSTITUTE(実質収支比率等に係る経年分析!H$49,"▲","-")),2),NA())</f>
        <v>37.36</v>
      </c>
      <c r="E21" s="134">
        <f>IF(ISNUMBER(VALUE(SUBSTITUTE(実質収支比率等に係る経年分析!I$49,"▲","-"))),ROUND(VALUE(SUBSTITUTE(実質収支比率等に係る経年分析!I$49,"▲","-")),2),NA())</f>
        <v>-7.84</v>
      </c>
      <c r="F21" s="134">
        <f>IF(ISNUMBER(VALUE(SUBSTITUTE(実質収支比率等に係る経年分析!J$49,"▲","-"))),ROUND(VALUE(SUBSTITUTE(実質収支比率等に係る経年分析!J$49,"▲","-")),2),NA())</f>
        <v>20.8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3.78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ガス事業会計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1.95</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10.039999999999999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8.5500000000000007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9.9499999999999993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21.19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37.299999999999997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58.12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2525</v>
      </c>
      <c r="E42" s="136"/>
      <c r="F42" s="136"/>
      <c r="G42" s="136">
        <f>'実質公債費比率（分子）の構造'!L$52</f>
        <v>2403</v>
      </c>
      <c r="H42" s="136"/>
      <c r="I42" s="136"/>
      <c r="J42" s="136">
        <f>'実質公債費比率（分子）の構造'!M$52</f>
        <v>2486</v>
      </c>
      <c r="K42" s="136"/>
      <c r="L42" s="136"/>
      <c r="M42" s="136">
        <f>'実質公債費比率（分子）の構造'!N$52</f>
        <v>2661</v>
      </c>
      <c r="N42" s="136"/>
      <c r="O42" s="136"/>
      <c r="P42" s="136">
        <f>'実質公債費比率（分子）の構造'!O$52</f>
        <v>2770</v>
      </c>
    </row>
    <row r="43" spans="1:16">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562</v>
      </c>
      <c r="C44" s="136"/>
      <c r="D44" s="136"/>
      <c r="E44" s="136">
        <f>'実質公債費比率（分子）の構造'!L$50</f>
        <v>126</v>
      </c>
      <c r="F44" s="136"/>
      <c r="G44" s="136"/>
      <c r="H44" s="136">
        <f>'実質公債費比率（分子）の構造'!M$50</f>
        <v>166</v>
      </c>
      <c r="I44" s="136"/>
      <c r="J44" s="136"/>
      <c r="K44" s="136">
        <f>'実質公債費比率（分子）の構造'!N$50</f>
        <v>17</v>
      </c>
      <c r="L44" s="136"/>
      <c r="M44" s="136"/>
      <c r="N44" s="136">
        <f>'実質公債費比率（分子）の構造'!O$50</f>
        <v>17</v>
      </c>
      <c r="O44" s="136"/>
      <c r="P44" s="136"/>
    </row>
    <row r="45" spans="1:16">
      <c r="A45" s="136" t="s">
        <v>54</v>
      </c>
      <c r="B45" s="136">
        <f>'実質公債費比率（分子）の構造'!K$49</f>
        <v>35</v>
      </c>
      <c r="C45" s="136"/>
      <c r="D45" s="136"/>
      <c r="E45" s="136">
        <f>'実質公債費比率（分子）の構造'!L$49</f>
        <v>39</v>
      </c>
      <c r="F45" s="136"/>
      <c r="G45" s="136"/>
      <c r="H45" s="136">
        <f>'実質公債費比率（分子）の構造'!M$49</f>
        <v>45</v>
      </c>
      <c r="I45" s="136"/>
      <c r="J45" s="136"/>
      <c r="K45" s="136">
        <f>'実質公債費比率（分子）の構造'!N$49</f>
        <v>40</v>
      </c>
      <c r="L45" s="136"/>
      <c r="M45" s="136"/>
      <c r="N45" s="136">
        <f>'実質公債費比率（分子）の構造'!O$49</f>
        <v>35</v>
      </c>
      <c r="O45" s="136"/>
      <c r="P45" s="136"/>
    </row>
    <row r="46" spans="1:16">
      <c r="A46" s="136" t="s">
        <v>55</v>
      </c>
      <c r="B46" s="136">
        <f>'実質公債費比率（分子）の構造'!K$48</f>
        <v>1174</v>
      </c>
      <c r="C46" s="136"/>
      <c r="D46" s="136"/>
      <c r="E46" s="136">
        <f>'実質公債費比率（分子）の構造'!L$48</f>
        <v>1111</v>
      </c>
      <c r="F46" s="136"/>
      <c r="G46" s="136"/>
      <c r="H46" s="136">
        <f>'実質公債費比率（分子）の構造'!M$48</f>
        <v>1230</v>
      </c>
      <c r="I46" s="136"/>
      <c r="J46" s="136"/>
      <c r="K46" s="136">
        <f>'実質公債費比率（分子）の構造'!N$48</f>
        <v>1188</v>
      </c>
      <c r="L46" s="136"/>
      <c r="M46" s="136"/>
      <c r="N46" s="136">
        <f>'実質公債費比率（分子）の構造'!O$48</f>
        <v>1362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3420</v>
      </c>
      <c r="C49" s="136"/>
      <c r="D49" s="136"/>
      <c r="E49" s="136">
        <f>'実質公債費比率（分子）の構造'!L$45</f>
        <v>3381</v>
      </c>
      <c r="F49" s="136"/>
      <c r="G49" s="136"/>
      <c r="H49" s="136">
        <f>'実質公債費比率（分子）の構造'!M$45</f>
        <v>3484</v>
      </c>
      <c r="I49" s="136"/>
      <c r="J49" s="136"/>
      <c r="K49" s="136">
        <f>'実質公債費比率（分子）の構造'!N$45</f>
        <v>3484</v>
      </c>
      <c r="L49" s="136"/>
      <c r="M49" s="136"/>
      <c r="N49" s="136">
        <f>'実質公債費比率（分子）の構造'!O$45</f>
        <v>3231</v>
      </c>
      <c r="O49" s="136"/>
      <c r="P49" s="136"/>
    </row>
    <row r="50" spans="1:16">
      <c r="A50" s="136" t="s">
        <v>59</v>
      </c>
      <c r="B50" s="136" t="e">
        <f>NA()</f>
        <v>#N/A</v>
      </c>
      <c r="C50" s="136">
        <f>IF(ISNUMBER('実質公債費比率（分子）の構造'!K$53),'実質公債費比率（分子）の構造'!K$53,NA())</f>
        <v>2667</v>
      </c>
      <c r="D50" s="136" t="e">
        <f>NA()</f>
        <v>#N/A</v>
      </c>
      <c r="E50" s="136" t="e">
        <f>NA()</f>
        <v>#N/A</v>
      </c>
      <c r="F50" s="136">
        <f>IF(ISNUMBER('実質公債費比率（分子）の構造'!L$53),'実質公債費比率（分子）の構造'!L$53,NA())</f>
        <v>2254</v>
      </c>
      <c r="G50" s="136" t="e">
        <f>NA()</f>
        <v>#N/A</v>
      </c>
      <c r="H50" s="136" t="e">
        <f>NA()</f>
        <v>#N/A</v>
      </c>
      <c r="I50" s="136">
        <f>IF(ISNUMBER('実質公債費比率（分子）の構造'!M$53),'実質公債費比率（分子）の構造'!M$53,NA())</f>
        <v>2439</v>
      </c>
      <c r="J50" s="136" t="e">
        <f>NA()</f>
        <v>#N/A</v>
      </c>
      <c r="K50" s="136" t="e">
        <f>NA()</f>
        <v>#N/A</v>
      </c>
      <c r="L50" s="136">
        <f>IF(ISNUMBER('実質公債費比率（分子）の構造'!N$53),'実質公債費比率（分子）の構造'!N$53,NA())</f>
        <v>2068</v>
      </c>
      <c r="M50" s="136" t="e">
        <f>NA()</f>
        <v>#N/A</v>
      </c>
      <c r="N50" s="136" t="e">
        <f>NA()</f>
        <v>#N/A</v>
      </c>
      <c r="O50" s="136">
        <f>IF(ISNUMBER('実質公債費比率（分子）の構造'!O$53),'実質公債費比率（分子）の構造'!O$53,NA())</f>
        <v>1875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25785</v>
      </c>
      <c r="E56" s="135"/>
      <c r="F56" s="135"/>
      <c r="G56" s="135">
        <f>'将来負担比率（分子）の構造'!J$51</f>
        <v>27620</v>
      </c>
      <c r="H56" s="135"/>
      <c r="I56" s="135"/>
      <c r="J56" s="135">
        <f>'将来負担比率（分子）の構造'!K$51</f>
        <v>27396</v>
      </c>
      <c r="K56" s="135"/>
      <c r="L56" s="135"/>
      <c r="M56" s="135">
        <f>'将来負担比率（分子）の構造'!L$51</f>
        <v>27897</v>
      </c>
      <c r="N56" s="135"/>
      <c r="O56" s="135"/>
      <c r="P56" s="135">
        <f>'将来負担比率（分子）の構造'!M$51</f>
        <v>28737</v>
      </c>
    </row>
    <row r="57" spans="1:16">
      <c r="A57" s="135" t="s">
        <v>35</v>
      </c>
      <c r="B57" s="135"/>
      <c r="C57" s="135"/>
      <c r="D57" s="135">
        <f>'将来負担比率（分子）の構造'!I$50</f>
        <v>3840</v>
      </c>
      <c r="E57" s="135"/>
      <c r="F57" s="135"/>
      <c r="G57" s="135">
        <f>'将来負担比率（分子）の構造'!J$50</f>
        <v>3504</v>
      </c>
      <c r="H57" s="135"/>
      <c r="I57" s="135"/>
      <c r="J57" s="135">
        <f>'将来負担比率（分子）の構造'!K$50</f>
        <v>3197</v>
      </c>
      <c r="K57" s="135"/>
      <c r="L57" s="135"/>
      <c r="M57" s="135">
        <f>'将来負担比率（分子）の構造'!L$50</f>
        <v>3089</v>
      </c>
      <c r="N57" s="135"/>
      <c r="O57" s="135"/>
      <c r="P57" s="135">
        <f>'将来負担比率（分子）の構造'!M$50</f>
        <v>3134</v>
      </c>
    </row>
    <row r="58" spans="1:16">
      <c r="A58" s="135" t="s">
        <v>34</v>
      </c>
      <c r="B58" s="135"/>
      <c r="C58" s="135"/>
      <c r="D58" s="135">
        <f>'将来負担比率（分子）の構造'!I$49</f>
        <v>3075</v>
      </c>
      <c r="E58" s="135"/>
      <c r="F58" s="135"/>
      <c r="G58" s="135">
        <f>'将来負担比率（分子）の構造'!J$49</f>
        <v>4542</v>
      </c>
      <c r="H58" s="135"/>
      <c r="I58" s="135"/>
      <c r="J58" s="135">
        <f>'将来負担比率（分子）の構造'!K$49</f>
        <v>15417</v>
      </c>
      <c r="K58" s="135"/>
      <c r="L58" s="135"/>
      <c r="M58" s="135">
        <f>'将来負担比率（分子）の構造'!L$49</f>
        <v>13194</v>
      </c>
      <c r="N58" s="135"/>
      <c r="O58" s="135"/>
      <c r="P58" s="135">
        <f>'将来負担比率（分子）の構造'!M$49</f>
        <v>16988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55</v>
      </c>
      <c r="C61" s="135"/>
      <c r="D61" s="135"/>
      <c r="E61" s="135">
        <f>'将来負担比率（分子）の構造'!J$46</f>
        <v>27</v>
      </c>
      <c r="F61" s="135"/>
      <c r="G61" s="135"/>
      <c r="H61" s="135">
        <f>'将来負担比率（分子）の構造'!K$46</f>
        <v>55</v>
      </c>
      <c r="I61" s="135"/>
      <c r="J61" s="135"/>
      <c r="K61" s="135">
        <f>'将来負担比率（分子）の構造'!L$46</f>
        <v>72</v>
      </c>
      <c r="L61" s="135"/>
      <c r="M61" s="135"/>
      <c r="N61" s="135">
        <f>'将来負担比率（分子）の構造'!M$46</f>
        <v>29</v>
      </c>
      <c r="O61" s="135"/>
      <c r="P61" s="135"/>
    </row>
    <row r="62" spans="1:16">
      <c r="A62" s="135" t="s">
        <v>29</v>
      </c>
      <c r="B62" s="135">
        <f>'将来負担比率（分子）の構造'!I$45</f>
        <v>7006</v>
      </c>
      <c r="C62" s="135"/>
      <c r="D62" s="135"/>
      <c r="E62" s="135">
        <f>'将来負担比率（分子）の構造'!J$45</f>
        <v>6598</v>
      </c>
      <c r="F62" s="135"/>
      <c r="G62" s="135"/>
      <c r="H62" s="135">
        <f>'将来負担比率（分子）の構造'!K$45</f>
        <v>6486</v>
      </c>
      <c r="I62" s="135"/>
      <c r="J62" s="135"/>
      <c r="K62" s="135">
        <f>'将来負担比率（分子）の構造'!L$45</f>
        <v>6016</v>
      </c>
      <c r="L62" s="135"/>
      <c r="M62" s="135"/>
      <c r="N62" s="135">
        <f>'将来負担比率（分子）の構造'!M$45</f>
        <v>5475</v>
      </c>
      <c r="O62" s="135"/>
      <c r="P62" s="135"/>
    </row>
    <row r="63" spans="1:16">
      <c r="A63" s="135" t="s">
        <v>28</v>
      </c>
      <c r="B63" s="135">
        <f>'将来負担比率（分子）の構造'!I$44</f>
        <v>245</v>
      </c>
      <c r="C63" s="135"/>
      <c r="D63" s="135"/>
      <c r="E63" s="135">
        <f>'将来負担比率（分子）の構造'!J$44</f>
        <v>228</v>
      </c>
      <c r="F63" s="135"/>
      <c r="G63" s="135"/>
      <c r="H63" s="135">
        <f>'将来負担比率（分子）の構造'!K$44</f>
        <v>171</v>
      </c>
      <c r="I63" s="135"/>
      <c r="J63" s="135"/>
      <c r="K63" s="135">
        <f>'将来負担比率（分子）の構造'!L$44</f>
        <v>231</v>
      </c>
      <c r="L63" s="135"/>
      <c r="M63" s="135"/>
      <c r="N63" s="135">
        <f>'将来負担比率（分子）の構造'!M$44</f>
        <v>225</v>
      </c>
      <c r="O63" s="135"/>
      <c r="P63" s="135"/>
    </row>
    <row r="64" spans="1:16">
      <c r="A64" s="135" t="s">
        <v>27</v>
      </c>
      <c r="B64" s="135">
        <f>'将来負担比率（分子）の構造'!I$43</f>
        <v>14085</v>
      </c>
      <c r="C64" s="135"/>
      <c r="D64" s="135"/>
      <c r="E64" s="135">
        <f>'将来負担比率（分子）の構造'!J$43</f>
        <v>13888</v>
      </c>
      <c r="F64" s="135"/>
      <c r="G64" s="135"/>
      <c r="H64" s="135">
        <f>'将来負担比率（分子）の構造'!K$43</f>
        <v>13805</v>
      </c>
      <c r="I64" s="135"/>
      <c r="J64" s="135"/>
      <c r="K64" s="135">
        <f>'将来負担比率（分子）の構造'!L$43</f>
        <v>13359</v>
      </c>
      <c r="L64" s="135"/>
      <c r="M64" s="135"/>
      <c r="N64" s="135">
        <f>'将来負担比率（分子）の構造'!M$43</f>
        <v>13605</v>
      </c>
      <c r="O64" s="135"/>
      <c r="P64" s="135"/>
    </row>
    <row r="65" spans="1:16">
      <c r="A65" s="135" t="s">
        <v>26</v>
      </c>
      <c r="B65" s="135">
        <f>'将来負担比率（分子）の構造'!I$42</f>
        <v>385</v>
      </c>
      <c r="C65" s="135"/>
      <c r="D65" s="135"/>
      <c r="E65" s="135">
        <f>'将来負担比率（分子）の構造'!J$42</f>
        <v>264</v>
      </c>
      <c r="F65" s="135"/>
      <c r="G65" s="135"/>
      <c r="H65" s="135">
        <f>'将来負担比率（分子）の構造'!K$42</f>
        <v>100</v>
      </c>
      <c r="I65" s="135"/>
      <c r="J65" s="135"/>
      <c r="K65" s="135">
        <f>'将来負担比率（分子）の構造'!L$42</f>
        <v>263</v>
      </c>
      <c r="L65" s="135"/>
      <c r="M65" s="135"/>
      <c r="N65" s="135">
        <f>'将来負担比率（分子）の構造'!M$42</f>
        <v>226</v>
      </c>
      <c r="O65" s="135"/>
      <c r="P65" s="135"/>
    </row>
    <row r="66" spans="1:16">
      <c r="A66" s="135" t="s">
        <v>25</v>
      </c>
      <c r="B66" s="135">
        <f>'将来負担比率（分子）の構造'!I$41</f>
        <v>30615</v>
      </c>
      <c r="C66" s="135"/>
      <c r="D66" s="135"/>
      <c r="E66" s="135">
        <f>'将来負担比率（分子）の構造'!J$41</f>
        <v>31065</v>
      </c>
      <c r="F66" s="135"/>
      <c r="G66" s="135"/>
      <c r="H66" s="135">
        <f>'将来負担比率（分子）の構造'!K$41</f>
        <v>30570</v>
      </c>
      <c r="I66" s="135"/>
      <c r="J66" s="135"/>
      <c r="K66" s="135">
        <f>'将来負担比率（分子）の構造'!L$41</f>
        <v>29947</v>
      </c>
      <c r="L66" s="135"/>
      <c r="M66" s="135"/>
      <c r="N66" s="135">
        <f>'将来負担比率（分子）の構造'!M$41</f>
        <v>31561</v>
      </c>
      <c r="O66" s="135"/>
      <c r="P66" s="135"/>
    </row>
    <row r="67" spans="1:16">
      <c r="A67" s="135" t="s">
        <v>63</v>
      </c>
      <c r="B67" s="135" t="e">
        <f>NA()</f>
        <v>#N/A</v>
      </c>
      <c r="C67" s="135">
        <f>IF(ISNUMBER('将来負担比率（分子）の構造'!I$52), IF('将来負担比率（分子）の構造'!I$52 &lt; 0, 0, '将来負担比率（分子）の構造'!I$52), NA())</f>
        <v>19691</v>
      </c>
      <c r="D67" s="135" t="e">
        <f>NA()</f>
        <v>#N/A</v>
      </c>
      <c r="E67" s="135" t="e">
        <f>NA()</f>
        <v>#N/A</v>
      </c>
      <c r="F67" s="135">
        <f>IF(ISNUMBER('将来負担比率（分子）の構造'!J$52), IF('将来負担比率（分子）の構造'!J$52 &lt; 0, 0, '将来負担比率（分子）の構造'!J$52), NA())</f>
        <v>16405</v>
      </c>
      <c r="G67" s="135" t="e">
        <f>NA()</f>
        <v>#N/A</v>
      </c>
      <c r="H67" s="135" t="e">
        <f>NA()</f>
        <v>#N/A</v>
      </c>
      <c r="I67" s="135">
        <f>IF(ISNUMBER('将来負担比率（分子）の構造'!K$52), IF('将来負担比率（分子）の構造'!K$52 &lt; 0, 0, '将来負担比率（分子）の構造'!K$52), NA())</f>
        <v>5176</v>
      </c>
      <c r="J67" s="135" t="e">
        <f>NA()</f>
        <v>#N/A</v>
      </c>
      <c r="K67" s="135" t="e">
        <f>NA()</f>
        <v>#N/A</v>
      </c>
      <c r="L67" s="135">
        <f>IF(ISNUMBER('将来負担比率（分子）の構造'!L$52), IF('将来負担比率（分子）の構造'!L$52 &lt; 0, 0, '将来負担比率（分子）の構造'!L$52), NA())</f>
        <v>5708</v>
      </c>
      <c r="M67" s="135" t="e">
        <f>NA()</f>
        <v>#N/A</v>
      </c>
      <c r="N67" s="135" t="e">
        <f>NA()</f>
        <v>#N/A</v>
      </c>
      <c r="O67" s="135">
        <f>IF(ISNUMBER('将来負担比率（分子）の構造'!M$52), IF('将来負担比率（分子）の構造'!M$52 &lt; 0, 0, '将来負担比率（分子）の構造'!M$52), NA())</f>
        <v>2262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5904642</v>
      </c>
      <c r="S5" s="639"/>
      <c r="T5" s="639"/>
      <c r="U5" s="639"/>
      <c r="V5" s="639"/>
      <c r="W5" s="639"/>
      <c r="X5" s="639"/>
      <c r="Y5" s="686"/>
      <c r="Z5" s="699">
        <v>3</v>
      </c>
      <c r="AA5" s="699"/>
      <c r="AB5" s="699"/>
      <c r="AC5" s="699"/>
      <c r="AD5" s="700">
        <v>5753960</v>
      </c>
      <c r="AE5" s="700"/>
      <c r="AF5" s="700"/>
      <c r="AG5" s="700"/>
      <c r="AH5" s="700"/>
      <c r="AI5" s="700"/>
      <c r="AJ5" s="700"/>
      <c r="AK5" s="700"/>
      <c r="AL5" s="687">
        <v>34</v>
      </c>
      <c r="AM5" s="656"/>
      <c r="AN5" s="656"/>
      <c r="AO5" s="688"/>
      <c r="AP5" s="675" t="s">
        <v>208</v>
      </c>
      <c r="AQ5" s="676"/>
      <c r="AR5" s="676"/>
      <c r="AS5" s="676"/>
      <c r="AT5" s="676"/>
      <c r="AU5" s="676"/>
      <c r="AV5" s="676"/>
      <c r="AW5" s="676"/>
      <c r="AX5" s="676"/>
      <c r="AY5" s="676"/>
      <c r="AZ5" s="676"/>
      <c r="BA5" s="676"/>
      <c r="BB5" s="676"/>
      <c r="BC5" s="676"/>
      <c r="BD5" s="676"/>
      <c r="BE5" s="676"/>
      <c r="BF5" s="677"/>
      <c r="BG5" s="588">
        <v>5740475</v>
      </c>
      <c r="BH5" s="589"/>
      <c r="BI5" s="589"/>
      <c r="BJ5" s="589"/>
      <c r="BK5" s="589"/>
      <c r="BL5" s="589"/>
      <c r="BM5" s="589"/>
      <c r="BN5" s="590"/>
      <c r="BO5" s="641">
        <v>97.2</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268031</v>
      </c>
      <c r="S6" s="589"/>
      <c r="T6" s="589"/>
      <c r="U6" s="589"/>
      <c r="V6" s="589"/>
      <c r="W6" s="589"/>
      <c r="X6" s="589"/>
      <c r="Y6" s="590"/>
      <c r="Z6" s="641">
        <v>0.1</v>
      </c>
      <c r="AA6" s="641"/>
      <c r="AB6" s="641"/>
      <c r="AC6" s="641"/>
      <c r="AD6" s="642">
        <v>268031</v>
      </c>
      <c r="AE6" s="642"/>
      <c r="AF6" s="642"/>
      <c r="AG6" s="642"/>
      <c r="AH6" s="642"/>
      <c r="AI6" s="642"/>
      <c r="AJ6" s="642"/>
      <c r="AK6" s="642"/>
      <c r="AL6" s="611">
        <v>1.6</v>
      </c>
      <c r="AM6" s="643"/>
      <c r="AN6" s="643"/>
      <c r="AO6" s="644"/>
      <c r="AP6" s="585" t="s">
        <v>214</v>
      </c>
      <c r="AQ6" s="586"/>
      <c r="AR6" s="586"/>
      <c r="AS6" s="586"/>
      <c r="AT6" s="586"/>
      <c r="AU6" s="586"/>
      <c r="AV6" s="586"/>
      <c r="AW6" s="586"/>
      <c r="AX6" s="586"/>
      <c r="AY6" s="586"/>
      <c r="AZ6" s="586"/>
      <c r="BA6" s="586"/>
      <c r="BB6" s="586"/>
      <c r="BC6" s="586"/>
      <c r="BD6" s="586"/>
      <c r="BE6" s="586"/>
      <c r="BF6" s="587"/>
      <c r="BG6" s="588">
        <v>5740475</v>
      </c>
      <c r="BH6" s="589"/>
      <c r="BI6" s="589"/>
      <c r="BJ6" s="589"/>
      <c r="BK6" s="589"/>
      <c r="BL6" s="589"/>
      <c r="BM6" s="589"/>
      <c r="BN6" s="590"/>
      <c r="BO6" s="641">
        <v>97.2</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286094</v>
      </c>
      <c r="CS6" s="589"/>
      <c r="CT6" s="589"/>
      <c r="CU6" s="589"/>
      <c r="CV6" s="589"/>
      <c r="CW6" s="589"/>
      <c r="CX6" s="589"/>
      <c r="CY6" s="590"/>
      <c r="CZ6" s="641">
        <v>0.2</v>
      </c>
      <c r="DA6" s="641"/>
      <c r="DB6" s="641"/>
      <c r="DC6" s="641"/>
      <c r="DD6" s="594">
        <v>1976</v>
      </c>
      <c r="DE6" s="589"/>
      <c r="DF6" s="589"/>
      <c r="DG6" s="589"/>
      <c r="DH6" s="589"/>
      <c r="DI6" s="589"/>
      <c r="DJ6" s="589"/>
      <c r="DK6" s="589"/>
      <c r="DL6" s="589"/>
      <c r="DM6" s="589"/>
      <c r="DN6" s="589"/>
      <c r="DO6" s="589"/>
      <c r="DP6" s="590"/>
      <c r="DQ6" s="594">
        <v>285710</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9642</v>
      </c>
      <c r="S7" s="589"/>
      <c r="T7" s="589"/>
      <c r="U7" s="589"/>
      <c r="V7" s="589"/>
      <c r="W7" s="589"/>
      <c r="X7" s="589"/>
      <c r="Y7" s="590"/>
      <c r="Z7" s="641">
        <v>0</v>
      </c>
      <c r="AA7" s="641"/>
      <c r="AB7" s="641"/>
      <c r="AC7" s="641"/>
      <c r="AD7" s="642">
        <v>9642</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2709530</v>
      </c>
      <c r="BH7" s="589"/>
      <c r="BI7" s="589"/>
      <c r="BJ7" s="589"/>
      <c r="BK7" s="589"/>
      <c r="BL7" s="589"/>
      <c r="BM7" s="589"/>
      <c r="BN7" s="590"/>
      <c r="BO7" s="641">
        <v>45.9</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57759872</v>
      </c>
      <c r="CS7" s="589"/>
      <c r="CT7" s="589"/>
      <c r="CU7" s="589"/>
      <c r="CV7" s="589"/>
      <c r="CW7" s="589"/>
      <c r="CX7" s="589"/>
      <c r="CY7" s="590"/>
      <c r="CZ7" s="641">
        <v>42</v>
      </c>
      <c r="DA7" s="641"/>
      <c r="DB7" s="641"/>
      <c r="DC7" s="641"/>
      <c r="DD7" s="594">
        <v>911977</v>
      </c>
      <c r="DE7" s="589"/>
      <c r="DF7" s="589"/>
      <c r="DG7" s="589"/>
      <c r="DH7" s="589"/>
      <c r="DI7" s="589"/>
      <c r="DJ7" s="589"/>
      <c r="DK7" s="589"/>
      <c r="DL7" s="589"/>
      <c r="DM7" s="589"/>
      <c r="DN7" s="589"/>
      <c r="DO7" s="589"/>
      <c r="DP7" s="590"/>
      <c r="DQ7" s="594">
        <v>4834427</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24098</v>
      </c>
      <c r="S8" s="589"/>
      <c r="T8" s="589"/>
      <c r="U8" s="589"/>
      <c r="V8" s="589"/>
      <c r="W8" s="589"/>
      <c r="X8" s="589"/>
      <c r="Y8" s="590"/>
      <c r="Z8" s="641">
        <v>0</v>
      </c>
      <c r="AA8" s="641"/>
      <c r="AB8" s="641"/>
      <c r="AC8" s="641"/>
      <c r="AD8" s="642">
        <v>24098</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107567</v>
      </c>
      <c r="BH8" s="589"/>
      <c r="BI8" s="589"/>
      <c r="BJ8" s="589"/>
      <c r="BK8" s="589"/>
      <c r="BL8" s="589"/>
      <c r="BM8" s="589"/>
      <c r="BN8" s="590"/>
      <c r="BO8" s="641">
        <v>1.8</v>
      </c>
      <c r="BP8" s="641"/>
      <c r="BQ8" s="641"/>
      <c r="BR8" s="641"/>
      <c r="BS8" s="594" t="s">
        <v>113</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9203110</v>
      </c>
      <c r="CS8" s="589"/>
      <c r="CT8" s="589"/>
      <c r="CU8" s="589"/>
      <c r="CV8" s="589"/>
      <c r="CW8" s="589"/>
      <c r="CX8" s="589"/>
      <c r="CY8" s="590"/>
      <c r="CZ8" s="641">
        <v>6.7</v>
      </c>
      <c r="DA8" s="641"/>
      <c r="DB8" s="641"/>
      <c r="DC8" s="641"/>
      <c r="DD8" s="594">
        <v>83382</v>
      </c>
      <c r="DE8" s="589"/>
      <c r="DF8" s="589"/>
      <c r="DG8" s="589"/>
      <c r="DH8" s="589"/>
      <c r="DI8" s="589"/>
      <c r="DJ8" s="589"/>
      <c r="DK8" s="589"/>
      <c r="DL8" s="589"/>
      <c r="DM8" s="589"/>
      <c r="DN8" s="589"/>
      <c r="DO8" s="589"/>
      <c r="DP8" s="590"/>
      <c r="DQ8" s="594">
        <v>4315119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13348</v>
      </c>
      <c r="S9" s="589"/>
      <c r="T9" s="589"/>
      <c r="U9" s="589"/>
      <c r="V9" s="589"/>
      <c r="W9" s="589"/>
      <c r="X9" s="589"/>
      <c r="Y9" s="590"/>
      <c r="Z9" s="641">
        <v>0</v>
      </c>
      <c r="AA9" s="641"/>
      <c r="AB9" s="641"/>
      <c r="AC9" s="641"/>
      <c r="AD9" s="642">
        <v>13348</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2108534</v>
      </c>
      <c r="BH9" s="589"/>
      <c r="BI9" s="589"/>
      <c r="BJ9" s="589"/>
      <c r="BK9" s="589"/>
      <c r="BL9" s="589"/>
      <c r="BM9" s="589"/>
      <c r="BN9" s="590"/>
      <c r="BO9" s="641">
        <v>35.700000000000003</v>
      </c>
      <c r="BP9" s="641"/>
      <c r="BQ9" s="641"/>
      <c r="BR9" s="641"/>
      <c r="BS9" s="594" t="s">
        <v>113</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4050173</v>
      </c>
      <c r="CS9" s="589"/>
      <c r="CT9" s="589"/>
      <c r="CU9" s="589"/>
      <c r="CV9" s="589"/>
      <c r="CW9" s="589"/>
      <c r="CX9" s="589"/>
      <c r="CY9" s="590"/>
      <c r="CZ9" s="641">
        <v>2.9</v>
      </c>
      <c r="DA9" s="641"/>
      <c r="DB9" s="641"/>
      <c r="DC9" s="641"/>
      <c r="DD9" s="594">
        <v>486780</v>
      </c>
      <c r="DE9" s="589"/>
      <c r="DF9" s="589"/>
      <c r="DG9" s="589"/>
      <c r="DH9" s="589"/>
      <c r="DI9" s="589"/>
      <c r="DJ9" s="589"/>
      <c r="DK9" s="589"/>
      <c r="DL9" s="589"/>
      <c r="DM9" s="589"/>
      <c r="DN9" s="589"/>
      <c r="DO9" s="589"/>
      <c r="DP9" s="590"/>
      <c r="DQ9" s="594">
        <v>3088476</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855160</v>
      </c>
      <c r="S10" s="589"/>
      <c r="T10" s="589"/>
      <c r="U10" s="589"/>
      <c r="V10" s="589"/>
      <c r="W10" s="589"/>
      <c r="X10" s="589"/>
      <c r="Y10" s="590"/>
      <c r="Z10" s="641">
        <v>0.4</v>
      </c>
      <c r="AA10" s="641"/>
      <c r="AB10" s="641"/>
      <c r="AC10" s="641"/>
      <c r="AD10" s="642">
        <v>855160</v>
      </c>
      <c r="AE10" s="642"/>
      <c r="AF10" s="642"/>
      <c r="AG10" s="642"/>
      <c r="AH10" s="642"/>
      <c r="AI10" s="642"/>
      <c r="AJ10" s="642"/>
      <c r="AK10" s="642"/>
      <c r="AL10" s="611">
        <v>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177638</v>
      </c>
      <c r="BH10" s="589"/>
      <c r="BI10" s="589"/>
      <c r="BJ10" s="589"/>
      <c r="BK10" s="589"/>
      <c r="BL10" s="589"/>
      <c r="BM10" s="589"/>
      <c r="BN10" s="590"/>
      <c r="BO10" s="641">
        <v>3</v>
      </c>
      <c r="BP10" s="641"/>
      <c r="BQ10" s="641"/>
      <c r="BR10" s="641"/>
      <c r="BS10" s="594" t="s">
        <v>113</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1133388</v>
      </c>
      <c r="CS10" s="589"/>
      <c r="CT10" s="589"/>
      <c r="CU10" s="589"/>
      <c r="CV10" s="589"/>
      <c r="CW10" s="589"/>
      <c r="CX10" s="589"/>
      <c r="CY10" s="590"/>
      <c r="CZ10" s="641">
        <v>0.8</v>
      </c>
      <c r="DA10" s="641"/>
      <c r="DB10" s="641"/>
      <c r="DC10" s="641"/>
      <c r="DD10" s="594" t="s">
        <v>113</v>
      </c>
      <c r="DE10" s="589"/>
      <c r="DF10" s="589"/>
      <c r="DG10" s="589"/>
      <c r="DH10" s="589"/>
      <c r="DI10" s="589"/>
      <c r="DJ10" s="589"/>
      <c r="DK10" s="589"/>
      <c r="DL10" s="589"/>
      <c r="DM10" s="589"/>
      <c r="DN10" s="589"/>
      <c r="DO10" s="589"/>
      <c r="DP10" s="590"/>
      <c r="DQ10" s="594">
        <v>57582</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1631</v>
      </c>
      <c r="S11" s="589"/>
      <c r="T11" s="589"/>
      <c r="U11" s="589"/>
      <c r="V11" s="589"/>
      <c r="W11" s="589"/>
      <c r="X11" s="589"/>
      <c r="Y11" s="590"/>
      <c r="Z11" s="641">
        <v>0</v>
      </c>
      <c r="AA11" s="641"/>
      <c r="AB11" s="641"/>
      <c r="AC11" s="641"/>
      <c r="AD11" s="642">
        <v>1631</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315791</v>
      </c>
      <c r="BH11" s="589"/>
      <c r="BI11" s="589"/>
      <c r="BJ11" s="589"/>
      <c r="BK11" s="589"/>
      <c r="BL11" s="589"/>
      <c r="BM11" s="589"/>
      <c r="BN11" s="590"/>
      <c r="BO11" s="641">
        <v>5.3</v>
      </c>
      <c r="BP11" s="641"/>
      <c r="BQ11" s="641"/>
      <c r="BR11" s="641"/>
      <c r="BS11" s="594" t="s">
        <v>113</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11363491</v>
      </c>
      <c r="CS11" s="589"/>
      <c r="CT11" s="589"/>
      <c r="CU11" s="589"/>
      <c r="CV11" s="589"/>
      <c r="CW11" s="589"/>
      <c r="CX11" s="589"/>
      <c r="CY11" s="590"/>
      <c r="CZ11" s="641">
        <v>8.3000000000000007</v>
      </c>
      <c r="DA11" s="641"/>
      <c r="DB11" s="641"/>
      <c r="DC11" s="641"/>
      <c r="DD11" s="594">
        <v>10314971</v>
      </c>
      <c r="DE11" s="589"/>
      <c r="DF11" s="589"/>
      <c r="DG11" s="589"/>
      <c r="DH11" s="589"/>
      <c r="DI11" s="589"/>
      <c r="DJ11" s="589"/>
      <c r="DK11" s="589"/>
      <c r="DL11" s="589"/>
      <c r="DM11" s="589"/>
      <c r="DN11" s="589"/>
      <c r="DO11" s="589"/>
      <c r="DP11" s="590"/>
      <c r="DQ11" s="594">
        <v>3185005</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2248378</v>
      </c>
      <c r="BH12" s="589"/>
      <c r="BI12" s="589"/>
      <c r="BJ12" s="589"/>
      <c r="BK12" s="589"/>
      <c r="BL12" s="589"/>
      <c r="BM12" s="589"/>
      <c r="BN12" s="590"/>
      <c r="BO12" s="641">
        <v>38.1</v>
      </c>
      <c r="BP12" s="641"/>
      <c r="BQ12" s="641"/>
      <c r="BR12" s="641"/>
      <c r="BS12" s="594" t="s">
        <v>113</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1623996</v>
      </c>
      <c r="CS12" s="589"/>
      <c r="CT12" s="589"/>
      <c r="CU12" s="589"/>
      <c r="CV12" s="589"/>
      <c r="CW12" s="589"/>
      <c r="CX12" s="589"/>
      <c r="CY12" s="590"/>
      <c r="CZ12" s="641">
        <v>1.2</v>
      </c>
      <c r="DA12" s="641"/>
      <c r="DB12" s="641"/>
      <c r="DC12" s="641"/>
      <c r="DD12" s="594">
        <v>168242</v>
      </c>
      <c r="DE12" s="589"/>
      <c r="DF12" s="589"/>
      <c r="DG12" s="589"/>
      <c r="DH12" s="589"/>
      <c r="DI12" s="589"/>
      <c r="DJ12" s="589"/>
      <c r="DK12" s="589"/>
      <c r="DL12" s="589"/>
      <c r="DM12" s="589"/>
      <c r="DN12" s="589"/>
      <c r="DO12" s="589"/>
      <c r="DP12" s="590"/>
      <c r="DQ12" s="594">
        <v>876298</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50616</v>
      </c>
      <c r="S13" s="589"/>
      <c r="T13" s="589"/>
      <c r="U13" s="589"/>
      <c r="V13" s="589"/>
      <c r="W13" s="589"/>
      <c r="X13" s="589"/>
      <c r="Y13" s="590"/>
      <c r="Z13" s="641">
        <v>0</v>
      </c>
      <c r="AA13" s="641"/>
      <c r="AB13" s="641"/>
      <c r="AC13" s="641"/>
      <c r="AD13" s="642">
        <v>50616</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2229507</v>
      </c>
      <c r="BH13" s="589"/>
      <c r="BI13" s="589"/>
      <c r="BJ13" s="589"/>
      <c r="BK13" s="589"/>
      <c r="BL13" s="589"/>
      <c r="BM13" s="589"/>
      <c r="BN13" s="590"/>
      <c r="BO13" s="641">
        <v>37.799999999999997</v>
      </c>
      <c r="BP13" s="641"/>
      <c r="BQ13" s="641"/>
      <c r="BR13" s="641"/>
      <c r="BS13" s="594" t="s">
        <v>113</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37235416</v>
      </c>
      <c r="CS13" s="589"/>
      <c r="CT13" s="589"/>
      <c r="CU13" s="589"/>
      <c r="CV13" s="589"/>
      <c r="CW13" s="589"/>
      <c r="CX13" s="589"/>
      <c r="CY13" s="590"/>
      <c r="CZ13" s="641">
        <v>27</v>
      </c>
      <c r="DA13" s="641"/>
      <c r="DB13" s="641"/>
      <c r="DC13" s="641"/>
      <c r="DD13" s="594">
        <v>32830642</v>
      </c>
      <c r="DE13" s="589"/>
      <c r="DF13" s="589"/>
      <c r="DG13" s="589"/>
      <c r="DH13" s="589"/>
      <c r="DI13" s="589"/>
      <c r="DJ13" s="589"/>
      <c r="DK13" s="589"/>
      <c r="DL13" s="589"/>
      <c r="DM13" s="589"/>
      <c r="DN13" s="589"/>
      <c r="DO13" s="589"/>
      <c r="DP13" s="590"/>
      <c r="DQ13" s="594">
        <v>6547367</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156277</v>
      </c>
      <c r="BH14" s="589"/>
      <c r="BI14" s="589"/>
      <c r="BJ14" s="589"/>
      <c r="BK14" s="589"/>
      <c r="BL14" s="589"/>
      <c r="BM14" s="589"/>
      <c r="BN14" s="590"/>
      <c r="BO14" s="641">
        <v>2.6</v>
      </c>
      <c r="BP14" s="641"/>
      <c r="BQ14" s="641"/>
      <c r="BR14" s="641"/>
      <c r="BS14" s="594" t="s">
        <v>113</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2183341</v>
      </c>
      <c r="CS14" s="589"/>
      <c r="CT14" s="589"/>
      <c r="CU14" s="589"/>
      <c r="CV14" s="589"/>
      <c r="CW14" s="589"/>
      <c r="CX14" s="589"/>
      <c r="CY14" s="590"/>
      <c r="CZ14" s="641">
        <v>1.6</v>
      </c>
      <c r="DA14" s="641"/>
      <c r="DB14" s="641"/>
      <c r="DC14" s="641"/>
      <c r="DD14" s="594">
        <v>829761</v>
      </c>
      <c r="DE14" s="589"/>
      <c r="DF14" s="589"/>
      <c r="DG14" s="589"/>
      <c r="DH14" s="589"/>
      <c r="DI14" s="589"/>
      <c r="DJ14" s="589"/>
      <c r="DK14" s="589"/>
      <c r="DL14" s="589"/>
      <c r="DM14" s="589"/>
      <c r="DN14" s="589"/>
      <c r="DO14" s="589"/>
      <c r="DP14" s="590"/>
      <c r="DQ14" s="594">
        <v>1381467</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11949</v>
      </c>
      <c r="S15" s="589"/>
      <c r="T15" s="589"/>
      <c r="U15" s="589"/>
      <c r="V15" s="589"/>
      <c r="W15" s="589"/>
      <c r="X15" s="589"/>
      <c r="Y15" s="590"/>
      <c r="Z15" s="641">
        <v>0</v>
      </c>
      <c r="AA15" s="641"/>
      <c r="AB15" s="641"/>
      <c r="AC15" s="641"/>
      <c r="AD15" s="642">
        <v>11949</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626290</v>
      </c>
      <c r="BH15" s="589"/>
      <c r="BI15" s="589"/>
      <c r="BJ15" s="589"/>
      <c r="BK15" s="589"/>
      <c r="BL15" s="589"/>
      <c r="BM15" s="589"/>
      <c r="BN15" s="590"/>
      <c r="BO15" s="641">
        <v>10.6</v>
      </c>
      <c r="BP15" s="641"/>
      <c r="BQ15" s="641"/>
      <c r="BR15" s="641"/>
      <c r="BS15" s="594" t="s">
        <v>113</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3098460</v>
      </c>
      <c r="CS15" s="589"/>
      <c r="CT15" s="589"/>
      <c r="CU15" s="589"/>
      <c r="CV15" s="589"/>
      <c r="CW15" s="589"/>
      <c r="CX15" s="589"/>
      <c r="CY15" s="590"/>
      <c r="CZ15" s="641">
        <v>2.2999999999999998</v>
      </c>
      <c r="DA15" s="641"/>
      <c r="DB15" s="641"/>
      <c r="DC15" s="641"/>
      <c r="DD15" s="594">
        <v>438072</v>
      </c>
      <c r="DE15" s="589"/>
      <c r="DF15" s="589"/>
      <c r="DG15" s="589"/>
      <c r="DH15" s="589"/>
      <c r="DI15" s="589"/>
      <c r="DJ15" s="589"/>
      <c r="DK15" s="589"/>
      <c r="DL15" s="589"/>
      <c r="DM15" s="589"/>
      <c r="DN15" s="589"/>
      <c r="DO15" s="589"/>
      <c r="DP15" s="590"/>
      <c r="DQ15" s="594">
        <v>2210382</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28380166</v>
      </c>
      <c r="S16" s="589"/>
      <c r="T16" s="589"/>
      <c r="U16" s="589"/>
      <c r="V16" s="589"/>
      <c r="W16" s="589"/>
      <c r="X16" s="589"/>
      <c r="Y16" s="590"/>
      <c r="Z16" s="641">
        <v>14.6</v>
      </c>
      <c r="AA16" s="641"/>
      <c r="AB16" s="641"/>
      <c r="AC16" s="641"/>
      <c r="AD16" s="642">
        <v>9890177</v>
      </c>
      <c r="AE16" s="642"/>
      <c r="AF16" s="642"/>
      <c r="AG16" s="642"/>
      <c r="AH16" s="642"/>
      <c r="AI16" s="642"/>
      <c r="AJ16" s="642"/>
      <c r="AK16" s="642"/>
      <c r="AL16" s="611">
        <v>58.4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6301870</v>
      </c>
      <c r="CS16" s="589"/>
      <c r="CT16" s="589"/>
      <c r="CU16" s="589"/>
      <c r="CV16" s="589"/>
      <c r="CW16" s="589"/>
      <c r="CX16" s="589"/>
      <c r="CY16" s="590"/>
      <c r="CZ16" s="641">
        <v>4.5999999999999996</v>
      </c>
      <c r="DA16" s="641"/>
      <c r="DB16" s="641"/>
      <c r="DC16" s="641"/>
      <c r="DD16" s="594" t="s">
        <v>113</v>
      </c>
      <c r="DE16" s="589"/>
      <c r="DF16" s="589"/>
      <c r="DG16" s="589"/>
      <c r="DH16" s="589"/>
      <c r="DI16" s="589"/>
      <c r="DJ16" s="589"/>
      <c r="DK16" s="589"/>
      <c r="DL16" s="589"/>
      <c r="DM16" s="589"/>
      <c r="DN16" s="589"/>
      <c r="DO16" s="589"/>
      <c r="DP16" s="590"/>
      <c r="DQ16" s="594">
        <v>1903664</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9890177</v>
      </c>
      <c r="S17" s="589"/>
      <c r="T17" s="589"/>
      <c r="U17" s="589"/>
      <c r="V17" s="589"/>
      <c r="W17" s="589"/>
      <c r="X17" s="589"/>
      <c r="Y17" s="590"/>
      <c r="Z17" s="641">
        <v>5.0999999999999996</v>
      </c>
      <c r="AA17" s="641"/>
      <c r="AB17" s="641"/>
      <c r="AC17" s="641"/>
      <c r="AD17" s="642">
        <v>9890177</v>
      </c>
      <c r="AE17" s="642"/>
      <c r="AF17" s="642"/>
      <c r="AG17" s="642"/>
      <c r="AH17" s="642"/>
      <c r="AI17" s="642"/>
      <c r="AJ17" s="642"/>
      <c r="AK17" s="642"/>
      <c r="AL17" s="611">
        <v>58.4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3209298</v>
      </c>
      <c r="CS17" s="589"/>
      <c r="CT17" s="589"/>
      <c r="CU17" s="589"/>
      <c r="CV17" s="589"/>
      <c r="CW17" s="589"/>
      <c r="CX17" s="589"/>
      <c r="CY17" s="590"/>
      <c r="CZ17" s="641">
        <v>2.2999999999999998</v>
      </c>
      <c r="DA17" s="641"/>
      <c r="DB17" s="641"/>
      <c r="DC17" s="641"/>
      <c r="DD17" s="594" t="s">
        <v>113</v>
      </c>
      <c r="DE17" s="589"/>
      <c r="DF17" s="589"/>
      <c r="DG17" s="589"/>
      <c r="DH17" s="589"/>
      <c r="DI17" s="589"/>
      <c r="DJ17" s="589"/>
      <c r="DK17" s="589"/>
      <c r="DL17" s="589"/>
      <c r="DM17" s="589"/>
      <c r="DN17" s="589"/>
      <c r="DO17" s="589"/>
      <c r="DP17" s="590"/>
      <c r="DQ17" s="594">
        <v>3184828</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964355</v>
      </c>
      <c r="S18" s="589"/>
      <c r="T18" s="589"/>
      <c r="U18" s="589"/>
      <c r="V18" s="589"/>
      <c r="W18" s="589"/>
      <c r="X18" s="589"/>
      <c r="Y18" s="590"/>
      <c r="Z18" s="641">
        <v>0.5</v>
      </c>
      <c r="AA18" s="641"/>
      <c r="AB18" s="641"/>
      <c r="AC18" s="641"/>
      <c r="AD18" s="642" t="s">
        <v>113</v>
      </c>
      <c r="AE18" s="642"/>
      <c r="AF18" s="642"/>
      <c r="AG18" s="642"/>
      <c r="AH18" s="642"/>
      <c r="AI18" s="642"/>
      <c r="AJ18" s="642"/>
      <c r="AK18" s="642"/>
      <c r="AL18" s="611" t="s">
        <v>113</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v>207834</v>
      </c>
      <c r="CS18" s="589"/>
      <c r="CT18" s="589"/>
      <c r="CU18" s="589"/>
      <c r="CV18" s="589"/>
      <c r="CW18" s="589"/>
      <c r="CX18" s="589"/>
      <c r="CY18" s="590"/>
      <c r="CZ18" s="641">
        <v>0.2</v>
      </c>
      <c r="DA18" s="641"/>
      <c r="DB18" s="641"/>
      <c r="DC18" s="641"/>
      <c r="DD18" s="594" t="s">
        <v>113</v>
      </c>
      <c r="DE18" s="589"/>
      <c r="DF18" s="589"/>
      <c r="DG18" s="589"/>
      <c r="DH18" s="589"/>
      <c r="DI18" s="589"/>
      <c r="DJ18" s="589"/>
      <c r="DK18" s="589"/>
      <c r="DL18" s="589"/>
      <c r="DM18" s="589"/>
      <c r="DN18" s="589"/>
      <c r="DO18" s="589"/>
      <c r="DP18" s="590"/>
      <c r="DQ18" s="594">
        <v>207834</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17525634</v>
      </c>
      <c r="S19" s="589"/>
      <c r="T19" s="589"/>
      <c r="U19" s="589"/>
      <c r="V19" s="589"/>
      <c r="W19" s="589"/>
      <c r="X19" s="589"/>
      <c r="Y19" s="590"/>
      <c r="Z19" s="641">
        <v>9</v>
      </c>
      <c r="AA19" s="641"/>
      <c r="AB19" s="641"/>
      <c r="AC19" s="641"/>
      <c r="AD19" s="642" t="s">
        <v>113</v>
      </c>
      <c r="AE19" s="642"/>
      <c r="AF19" s="642"/>
      <c r="AG19" s="642"/>
      <c r="AH19" s="642"/>
      <c r="AI19" s="642"/>
      <c r="AJ19" s="642"/>
      <c r="AK19" s="642"/>
      <c r="AL19" s="611" t="s">
        <v>113</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164167</v>
      </c>
      <c r="BH19" s="589"/>
      <c r="BI19" s="589"/>
      <c r="BJ19" s="589"/>
      <c r="BK19" s="589"/>
      <c r="BL19" s="589"/>
      <c r="BM19" s="589"/>
      <c r="BN19" s="590"/>
      <c r="BO19" s="641">
        <v>2.8</v>
      </c>
      <c r="BP19" s="641"/>
      <c r="BQ19" s="641"/>
      <c r="BR19" s="641"/>
      <c r="BS19" s="594" t="s">
        <v>113</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35519283</v>
      </c>
      <c r="S20" s="589"/>
      <c r="T20" s="589"/>
      <c r="U20" s="589"/>
      <c r="V20" s="589"/>
      <c r="W20" s="589"/>
      <c r="X20" s="589"/>
      <c r="Y20" s="590"/>
      <c r="Z20" s="641">
        <v>18.3</v>
      </c>
      <c r="AA20" s="641"/>
      <c r="AB20" s="641"/>
      <c r="AC20" s="641"/>
      <c r="AD20" s="642">
        <v>16878612</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164167</v>
      </c>
      <c r="BH20" s="589"/>
      <c r="BI20" s="589"/>
      <c r="BJ20" s="589"/>
      <c r="BK20" s="589"/>
      <c r="BL20" s="589"/>
      <c r="BM20" s="589"/>
      <c r="BN20" s="590"/>
      <c r="BO20" s="641">
        <v>2.8</v>
      </c>
      <c r="BP20" s="641"/>
      <c r="BQ20" s="641"/>
      <c r="BR20" s="641"/>
      <c r="BS20" s="594" t="s">
        <v>113</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137656343</v>
      </c>
      <c r="CS20" s="589"/>
      <c r="CT20" s="589"/>
      <c r="CU20" s="589"/>
      <c r="CV20" s="589"/>
      <c r="CW20" s="589"/>
      <c r="CX20" s="589"/>
      <c r="CY20" s="590"/>
      <c r="CZ20" s="641">
        <v>100</v>
      </c>
      <c r="DA20" s="641"/>
      <c r="DB20" s="641"/>
      <c r="DC20" s="641"/>
      <c r="DD20" s="594">
        <v>46065803</v>
      </c>
      <c r="DE20" s="589"/>
      <c r="DF20" s="589"/>
      <c r="DG20" s="589"/>
      <c r="DH20" s="589"/>
      <c r="DI20" s="589"/>
      <c r="DJ20" s="589"/>
      <c r="DK20" s="589"/>
      <c r="DL20" s="589"/>
      <c r="DM20" s="589"/>
      <c r="DN20" s="589"/>
      <c r="DO20" s="589"/>
      <c r="DP20" s="590"/>
      <c r="DQ20" s="594">
        <v>32078159</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8338</v>
      </c>
      <c r="S21" s="589"/>
      <c r="T21" s="589"/>
      <c r="U21" s="589"/>
      <c r="V21" s="589"/>
      <c r="W21" s="589"/>
      <c r="X21" s="589"/>
      <c r="Y21" s="590"/>
      <c r="Z21" s="641">
        <v>0</v>
      </c>
      <c r="AA21" s="641"/>
      <c r="AB21" s="641"/>
      <c r="AC21" s="641"/>
      <c r="AD21" s="642">
        <v>8338</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13485</v>
      </c>
      <c r="BH21" s="589"/>
      <c r="BI21" s="589"/>
      <c r="BJ21" s="589"/>
      <c r="BK21" s="589"/>
      <c r="BL21" s="589"/>
      <c r="BM21" s="589"/>
      <c r="BN21" s="590"/>
      <c r="BO21" s="641">
        <v>0.2</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70312</v>
      </c>
      <c r="S22" s="589"/>
      <c r="T22" s="589"/>
      <c r="U22" s="589"/>
      <c r="V22" s="589"/>
      <c r="W22" s="589"/>
      <c r="X22" s="589"/>
      <c r="Y22" s="590"/>
      <c r="Z22" s="641">
        <v>0</v>
      </c>
      <c r="AA22" s="641"/>
      <c r="AB22" s="641"/>
      <c r="AC22" s="641"/>
      <c r="AD22" s="642" t="s">
        <v>113</v>
      </c>
      <c r="AE22" s="642"/>
      <c r="AF22" s="642"/>
      <c r="AG22" s="642"/>
      <c r="AH22" s="642"/>
      <c r="AI22" s="642"/>
      <c r="AJ22" s="642"/>
      <c r="AK22" s="642"/>
      <c r="AL22" s="611" t="s">
        <v>113</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246311</v>
      </c>
      <c r="S23" s="589"/>
      <c r="T23" s="589"/>
      <c r="U23" s="589"/>
      <c r="V23" s="589"/>
      <c r="W23" s="589"/>
      <c r="X23" s="589"/>
      <c r="Y23" s="590"/>
      <c r="Z23" s="641">
        <v>0.1</v>
      </c>
      <c r="AA23" s="641"/>
      <c r="AB23" s="641"/>
      <c r="AC23" s="641"/>
      <c r="AD23" s="642">
        <v>21775</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150682</v>
      </c>
      <c r="BH23" s="589"/>
      <c r="BI23" s="589"/>
      <c r="BJ23" s="589"/>
      <c r="BK23" s="589"/>
      <c r="BL23" s="589"/>
      <c r="BM23" s="589"/>
      <c r="BN23" s="590"/>
      <c r="BO23" s="641">
        <v>2.6</v>
      </c>
      <c r="BP23" s="641"/>
      <c r="BQ23" s="641"/>
      <c r="BR23" s="641"/>
      <c r="BS23" s="594" t="s">
        <v>113</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252459</v>
      </c>
      <c r="S24" s="589"/>
      <c r="T24" s="589"/>
      <c r="U24" s="589"/>
      <c r="V24" s="589"/>
      <c r="W24" s="589"/>
      <c r="X24" s="589"/>
      <c r="Y24" s="590"/>
      <c r="Z24" s="641">
        <v>0.1</v>
      </c>
      <c r="AA24" s="641"/>
      <c r="AB24" s="641"/>
      <c r="AC24" s="641"/>
      <c r="AD24" s="642" t="s">
        <v>113</v>
      </c>
      <c r="AE24" s="642"/>
      <c r="AF24" s="642"/>
      <c r="AG24" s="642"/>
      <c r="AH24" s="642"/>
      <c r="AI24" s="642"/>
      <c r="AJ24" s="642"/>
      <c r="AK24" s="642"/>
      <c r="AL24" s="611" t="s">
        <v>113</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13023230</v>
      </c>
      <c r="CS24" s="639"/>
      <c r="CT24" s="639"/>
      <c r="CU24" s="639"/>
      <c r="CV24" s="639"/>
      <c r="CW24" s="639"/>
      <c r="CX24" s="639"/>
      <c r="CY24" s="686"/>
      <c r="CZ24" s="690">
        <v>9.5</v>
      </c>
      <c r="DA24" s="691"/>
      <c r="DB24" s="691"/>
      <c r="DC24" s="692"/>
      <c r="DD24" s="685">
        <v>9941391</v>
      </c>
      <c r="DE24" s="639"/>
      <c r="DF24" s="639"/>
      <c r="DG24" s="639"/>
      <c r="DH24" s="639"/>
      <c r="DI24" s="639"/>
      <c r="DJ24" s="639"/>
      <c r="DK24" s="686"/>
      <c r="DL24" s="685">
        <v>9646244</v>
      </c>
      <c r="DM24" s="639"/>
      <c r="DN24" s="639"/>
      <c r="DO24" s="639"/>
      <c r="DP24" s="639"/>
      <c r="DQ24" s="639"/>
      <c r="DR24" s="639"/>
      <c r="DS24" s="639"/>
      <c r="DT24" s="639"/>
      <c r="DU24" s="639"/>
      <c r="DV24" s="686"/>
      <c r="DW24" s="687">
        <v>53.1</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59478212</v>
      </c>
      <c r="S25" s="589"/>
      <c r="T25" s="589"/>
      <c r="U25" s="589"/>
      <c r="V25" s="589"/>
      <c r="W25" s="589"/>
      <c r="X25" s="589"/>
      <c r="Y25" s="590"/>
      <c r="Z25" s="641">
        <v>30.7</v>
      </c>
      <c r="AA25" s="641"/>
      <c r="AB25" s="641"/>
      <c r="AC25" s="641"/>
      <c r="AD25" s="642" t="s">
        <v>113</v>
      </c>
      <c r="AE25" s="642"/>
      <c r="AF25" s="642"/>
      <c r="AG25" s="642"/>
      <c r="AH25" s="642"/>
      <c r="AI25" s="642"/>
      <c r="AJ25" s="642"/>
      <c r="AK25" s="642"/>
      <c r="AL25" s="611" t="s">
        <v>113</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6043899</v>
      </c>
      <c r="CS25" s="607"/>
      <c r="CT25" s="607"/>
      <c r="CU25" s="607"/>
      <c r="CV25" s="607"/>
      <c r="CW25" s="607"/>
      <c r="CX25" s="607"/>
      <c r="CY25" s="608"/>
      <c r="CZ25" s="591">
        <v>4.4000000000000004</v>
      </c>
      <c r="DA25" s="609"/>
      <c r="DB25" s="609"/>
      <c r="DC25" s="610"/>
      <c r="DD25" s="594">
        <v>5748809</v>
      </c>
      <c r="DE25" s="607"/>
      <c r="DF25" s="607"/>
      <c r="DG25" s="607"/>
      <c r="DH25" s="607"/>
      <c r="DI25" s="607"/>
      <c r="DJ25" s="607"/>
      <c r="DK25" s="608"/>
      <c r="DL25" s="594">
        <v>5456786</v>
      </c>
      <c r="DM25" s="607"/>
      <c r="DN25" s="607"/>
      <c r="DO25" s="607"/>
      <c r="DP25" s="607"/>
      <c r="DQ25" s="607"/>
      <c r="DR25" s="607"/>
      <c r="DS25" s="607"/>
      <c r="DT25" s="607"/>
      <c r="DU25" s="607"/>
      <c r="DV25" s="608"/>
      <c r="DW25" s="611">
        <v>30</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3833828</v>
      </c>
      <c r="CS26" s="589"/>
      <c r="CT26" s="589"/>
      <c r="CU26" s="589"/>
      <c r="CV26" s="589"/>
      <c r="CW26" s="589"/>
      <c r="CX26" s="589"/>
      <c r="CY26" s="590"/>
      <c r="CZ26" s="591">
        <v>2.8</v>
      </c>
      <c r="DA26" s="609"/>
      <c r="DB26" s="609"/>
      <c r="DC26" s="610"/>
      <c r="DD26" s="594">
        <v>3680941</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4083710</v>
      </c>
      <c r="S27" s="589"/>
      <c r="T27" s="589"/>
      <c r="U27" s="589"/>
      <c r="V27" s="589"/>
      <c r="W27" s="589"/>
      <c r="X27" s="589"/>
      <c r="Y27" s="590"/>
      <c r="Z27" s="641">
        <v>2.1</v>
      </c>
      <c r="AA27" s="641"/>
      <c r="AB27" s="641"/>
      <c r="AC27" s="641"/>
      <c r="AD27" s="642" t="s">
        <v>113</v>
      </c>
      <c r="AE27" s="642"/>
      <c r="AF27" s="642"/>
      <c r="AG27" s="642"/>
      <c r="AH27" s="642"/>
      <c r="AI27" s="642"/>
      <c r="AJ27" s="642"/>
      <c r="AK27" s="642"/>
      <c r="AL27" s="611" t="s">
        <v>113</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5904642</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3770033</v>
      </c>
      <c r="CS27" s="607"/>
      <c r="CT27" s="607"/>
      <c r="CU27" s="607"/>
      <c r="CV27" s="607"/>
      <c r="CW27" s="607"/>
      <c r="CX27" s="607"/>
      <c r="CY27" s="608"/>
      <c r="CZ27" s="591">
        <v>2.7</v>
      </c>
      <c r="DA27" s="609"/>
      <c r="DB27" s="609"/>
      <c r="DC27" s="610"/>
      <c r="DD27" s="594">
        <v>1007754</v>
      </c>
      <c r="DE27" s="607"/>
      <c r="DF27" s="607"/>
      <c r="DG27" s="607"/>
      <c r="DH27" s="607"/>
      <c r="DI27" s="607"/>
      <c r="DJ27" s="607"/>
      <c r="DK27" s="608"/>
      <c r="DL27" s="594">
        <v>1004630</v>
      </c>
      <c r="DM27" s="607"/>
      <c r="DN27" s="607"/>
      <c r="DO27" s="607"/>
      <c r="DP27" s="607"/>
      <c r="DQ27" s="607"/>
      <c r="DR27" s="607"/>
      <c r="DS27" s="607"/>
      <c r="DT27" s="607"/>
      <c r="DU27" s="607"/>
      <c r="DV27" s="608"/>
      <c r="DW27" s="611">
        <v>5.5</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1117433</v>
      </c>
      <c r="S28" s="589"/>
      <c r="T28" s="589"/>
      <c r="U28" s="589"/>
      <c r="V28" s="589"/>
      <c r="W28" s="589"/>
      <c r="X28" s="589"/>
      <c r="Y28" s="590"/>
      <c r="Z28" s="641">
        <v>0.6</v>
      </c>
      <c r="AA28" s="641"/>
      <c r="AB28" s="641"/>
      <c r="AC28" s="641"/>
      <c r="AD28" s="642">
        <v>32034</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3209298</v>
      </c>
      <c r="CS28" s="589"/>
      <c r="CT28" s="589"/>
      <c r="CU28" s="589"/>
      <c r="CV28" s="589"/>
      <c r="CW28" s="589"/>
      <c r="CX28" s="589"/>
      <c r="CY28" s="590"/>
      <c r="CZ28" s="591">
        <v>2.2999999999999998</v>
      </c>
      <c r="DA28" s="609"/>
      <c r="DB28" s="609"/>
      <c r="DC28" s="610"/>
      <c r="DD28" s="594">
        <v>3184828</v>
      </c>
      <c r="DE28" s="589"/>
      <c r="DF28" s="589"/>
      <c r="DG28" s="589"/>
      <c r="DH28" s="589"/>
      <c r="DI28" s="589"/>
      <c r="DJ28" s="589"/>
      <c r="DK28" s="590"/>
      <c r="DL28" s="594">
        <v>3184828</v>
      </c>
      <c r="DM28" s="589"/>
      <c r="DN28" s="589"/>
      <c r="DO28" s="589"/>
      <c r="DP28" s="589"/>
      <c r="DQ28" s="589"/>
      <c r="DR28" s="589"/>
      <c r="DS28" s="589"/>
      <c r="DT28" s="589"/>
      <c r="DU28" s="589"/>
      <c r="DV28" s="590"/>
      <c r="DW28" s="611">
        <v>17.5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117646</v>
      </c>
      <c r="S29" s="589"/>
      <c r="T29" s="589"/>
      <c r="U29" s="589"/>
      <c r="V29" s="589"/>
      <c r="W29" s="589"/>
      <c r="X29" s="589"/>
      <c r="Y29" s="590"/>
      <c r="Z29" s="641">
        <v>0.1</v>
      </c>
      <c r="AA29" s="641"/>
      <c r="AB29" s="641"/>
      <c r="AC29" s="641"/>
      <c r="AD29" s="642" t="s">
        <v>113</v>
      </c>
      <c r="AE29" s="642"/>
      <c r="AF29" s="642"/>
      <c r="AG29" s="642"/>
      <c r="AH29" s="642"/>
      <c r="AI29" s="642"/>
      <c r="AJ29" s="642"/>
      <c r="AK29" s="642"/>
      <c r="AL29" s="611" t="s">
        <v>113</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3209298</v>
      </c>
      <c r="CS29" s="607"/>
      <c r="CT29" s="607"/>
      <c r="CU29" s="607"/>
      <c r="CV29" s="607"/>
      <c r="CW29" s="607"/>
      <c r="CX29" s="607"/>
      <c r="CY29" s="608"/>
      <c r="CZ29" s="591">
        <v>2.2999999999999998</v>
      </c>
      <c r="DA29" s="609"/>
      <c r="DB29" s="609"/>
      <c r="DC29" s="610"/>
      <c r="DD29" s="594">
        <v>3184828</v>
      </c>
      <c r="DE29" s="607"/>
      <c r="DF29" s="607"/>
      <c r="DG29" s="607"/>
      <c r="DH29" s="607"/>
      <c r="DI29" s="607"/>
      <c r="DJ29" s="607"/>
      <c r="DK29" s="608"/>
      <c r="DL29" s="594">
        <v>3184828</v>
      </c>
      <c r="DM29" s="607"/>
      <c r="DN29" s="607"/>
      <c r="DO29" s="607"/>
      <c r="DP29" s="607"/>
      <c r="DQ29" s="607"/>
      <c r="DR29" s="607"/>
      <c r="DS29" s="607"/>
      <c r="DT29" s="607"/>
      <c r="DU29" s="607"/>
      <c r="DV29" s="608"/>
      <c r="DW29" s="611">
        <v>17.5</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54518417</v>
      </c>
      <c r="S30" s="589"/>
      <c r="T30" s="589"/>
      <c r="U30" s="589"/>
      <c r="V30" s="589"/>
      <c r="W30" s="589"/>
      <c r="X30" s="589"/>
      <c r="Y30" s="590"/>
      <c r="Z30" s="641">
        <v>28.1</v>
      </c>
      <c r="AA30" s="641"/>
      <c r="AB30" s="641"/>
      <c r="AC30" s="641"/>
      <c r="AD30" s="642" t="s">
        <v>113</v>
      </c>
      <c r="AE30" s="642"/>
      <c r="AF30" s="642"/>
      <c r="AG30" s="642"/>
      <c r="AH30" s="642"/>
      <c r="AI30" s="642"/>
      <c r="AJ30" s="642"/>
      <c r="AK30" s="642"/>
      <c r="AL30" s="611" t="s">
        <v>113</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98.3</v>
      </c>
      <c r="BH30" s="655"/>
      <c r="BI30" s="655"/>
      <c r="BJ30" s="655"/>
      <c r="BK30" s="655"/>
      <c r="BL30" s="655"/>
      <c r="BM30" s="656">
        <v>89.9</v>
      </c>
      <c r="BN30" s="655"/>
      <c r="BO30" s="655"/>
      <c r="BP30" s="655"/>
      <c r="BQ30" s="657"/>
      <c r="BR30" s="654">
        <v>98.1</v>
      </c>
      <c r="BS30" s="655"/>
      <c r="BT30" s="655"/>
      <c r="BU30" s="655"/>
      <c r="BV30" s="655"/>
      <c r="BW30" s="655"/>
      <c r="BX30" s="656">
        <v>87.9</v>
      </c>
      <c r="BY30" s="655"/>
      <c r="BZ30" s="655"/>
      <c r="CA30" s="655"/>
      <c r="CB30" s="657"/>
      <c r="CD30" s="660"/>
      <c r="CE30" s="661"/>
      <c r="CF30" s="625" t="s">
        <v>292</v>
      </c>
      <c r="CG30" s="622"/>
      <c r="CH30" s="622"/>
      <c r="CI30" s="622"/>
      <c r="CJ30" s="622"/>
      <c r="CK30" s="622"/>
      <c r="CL30" s="622"/>
      <c r="CM30" s="622"/>
      <c r="CN30" s="622"/>
      <c r="CO30" s="622"/>
      <c r="CP30" s="622"/>
      <c r="CQ30" s="623"/>
      <c r="CR30" s="588">
        <v>2844520</v>
      </c>
      <c r="CS30" s="589"/>
      <c r="CT30" s="589"/>
      <c r="CU30" s="589"/>
      <c r="CV30" s="589"/>
      <c r="CW30" s="589"/>
      <c r="CX30" s="589"/>
      <c r="CY30" s="590"/>
      <c r="CZ30" s="591">
        <v>2.1</v>
      </c>
      <c r="DA30" s="609"/>
      <c r="DB30" s="609"/>
      <c r="DC30" s="610"/>
      <c r="DD30" s="594">
        <v>2823994</v>
      </c>
      <c r="DE30" s="589"/>
      <c r="DF30" s="589"/>
      <c r="DG30" s="589"/>
      <c r="DH30" s="589"/>
      <c r="DI30" s="589"/>
      <c r="DJ30" s="589"/>
      <c r="DK30" s="590"/>
      <c r="DL30" s="594">
        <v>2823994</v>
      </c>
      <c r="DM30" s="589"/>
      <c r="DN30" s="589"/>
      <c r="DO30" s="589"/>
      <c r="DP30" s="589"/>
      <c r="DQ30" s="589"/>
      <c r="DR30" s="589"/>
      <c r="DS30" s="589"/>
      <c r="DT30" s="589"/>
      <c r="DU30" s="589"/>
      <c r="DV30" s="590"/>
      <c r="DW30" s="611">
        <v>15.5</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32622310</v>
      </c>
      <c r="S31" s="589"/>
      <c r="T31" s="589"/>
      <c r="U31" s="589"/>
      <c r="V31" s="589"/>
      <c r="W31" s="589"/>
      <c r="X31" s="589"/>
      <c r="Y31" s="590"/>
      <c r="Z31" s="641">
        <v>16.8</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98.2</v>
      </c>
      <c r="BH31" s="607"/>
      <c r="BI31" s="607"/>
      <c r="BJ31" s="607"/>
      <c r="BK31" s="607"/>
      <c r="BL31" s="607"/>
      <c r="BM31" s="643">
        <v>92.4</v>
      </c>
      <c r="BN31" s="653"/>
      <c r="BO31" s="653"/>
      <c r="BP31" s="653"/>
      <c r="BQ31" s="617"/>
      <c r="BR31" s="652">
        <v>98.1</v>
      </c>
      <c r="BS31" s="607"/>
      <c r="BT31" s="607"/>
      <c r="BU31" s="607"/>
      <c r="BV31" s="607"/>
      <c r="BW31" s="607"/>
      <c r="BX31" s="643">
        <v>90.7</v>
      </c>
      <c r="BY31" s="653"/>
      <c r="BZ31" s="653"/>
      <c r="CA31" s="653"/>
      <c r="CB31" s="617"/>
      <c r="CD31" s="660"/>
      <c r="CE31" s="661"/>
      <c r="CF31" s="625" t="s">
        <v>296</v>
      </c>
      <c r="CG31" s="622"/>
      <c r="CH31" s="622"/>
      <c r="CI31" s="622"/>
      <c r="CJ31" s="622"/>
      <c r="CK31" s="622"/>
      <c r="CL31" s="622"/>
      <c r="CM31" s="622"/>
      <c r="CN31" s="622"/>
      <c r="CO31" s="622"/>
      <c r="CP31" s="622"/>
      <c r="CQ31" s="623"/>
      <c r="CR31" s="588">
        <v>364778</v>
      </c>
      <c r="CS31" s="607"/>
      <c r="CT31" s="607"/>
      <c r="CU31" s="607"/>
      <c r="CV31" s="607"/>
      <c r="CW31" s="607"/>
      <c r="CX31" s="607"/>
      <c r="CY31" s="608"/>
      <c r="CZ31" s="591">
        <v>0.3</v>
      </c>
      <c r="DA31" s="609"/>
      <c r="DB31" s="609"/>
      <c r="DC31" s="610"/>
      <c r="DD31" s="594">
        <v>360834</v>
      </c>
      <c r="DE31" s="607"/>
      <c r="DF31" s="607"/>
      <c r="DG31" s="607"/>
      <c r="DH31" s="607"/>
      <c r="DI31" s="607"/>
      <c r="DJ31" s="607"/>
      <c r="DK31" s="608"/>
      <c r="DL31" s="594">
        <v>360834</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1414815</v>
      </c>
      <c r="S32" s="589"/>
      <c r="T32" s="589"/>
      <c r="U32" s="589"/>
      <c r="V32" s="589"/>
      <c r="W32" s="589"/>
      <c r="X32" s="589"/>
      <c r="Y32" s="590"/>
      <c r="Z32" s="641">
        <v>0.7</v>
      </c>
      <c r="AA32" s="641"/>
      <c r="AB32" s="641"/>
      <c r="AC32" s="641"/>
      <c r="AD32" s="642">
        <v>6421</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97.9</v>
      </c>
      <c r="BH32" s="573"/>
      <c r="BI32" s="573"/>
      <c r="BJ32" s="573"/>
      <c r="BK32" s="573"/>
      <c r="BL32" s="573"/>
      <c r="BM32" s="636">
        <v>84.9</v>
      </c>
      <c r="BN32" s="573"/>
      <c r="BO32" s="573"/>
      <c r="BP32" s="573"/>
      <c r="BQ32" s="630"/>
      <c r="BR32" s="651">
        <v>97.7</v>
      </c>
      <c r="BS32" s="573"/>
      <c r="BT32" s="573"/>
      <c r="BU32" s="573"/>
      <c r="BV32" s="573"/>
      <c r="BW32" s="573"/>
      <c r="BX32" s="636">
        <v>82.2</v>
      </c>
      <c r="BY32" s="573"/>
      <c r="BZ32" s="573"/>
      <c r="CA32" s="573"/>
      <c r="CB32" s="630"/>
      <c r="CD32" s="662"/>
      <c r="CE32" s="663"/>
      <c r="CF32" s="625" t="s">
        <v>299</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4371555</v>
      </c>
      <c r="S33" s="589"/>
      <c r="T33" s="589"/>
      <c r="U33" s="589"/>
      <c r="V33" s="589"/>
      <c r="W33" s="589"/>
      <c r="X33" s="589"/>
      <c r="Y33" s="590"/>
      <c r="Z33" s="641">
        <v>2.2999999999999998</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72271843</v>
      </c>
      <c r="CS33" s="607"/>
      <c r="CT33" s="607"/>
      <c r="CU33" s="607"/>
      <c r="CV33" s="607"/>
      <c r="CW33" s="607"/>
      <c r="CX33" s="607"/>
      <c r="CY33" s="608"/>
      <c r="CZ33" s="591">
        <v>52.5</v>
      </c>
      <c r="DA33" s="609"/>
      <c r="DB33" s="609"/>
      <c r="DC33" s="610"/>
      <c r="DD33" s="594">
        <v>13210708</v>
      </c>
      <c r="DE33" s="607"/>
      <c r="DF33" s="607"/>
      <c r="DG33" s="607"/>
      <c r="DH33" s="607"/>
      <c r="DI33" s="607"/>
      <c r="DJ33" s="607"/>
      <c r="DK33" s="608"/>
      <c r="DL33" s="594">
        <v>7770554</v>
      </c>
      <c r="DM33" s="607"/>
      <c r="DN33" s="607"/>
      <c r="DO33" s="607"/>
      <c r="DP33" s="607"/>
      <c r="DQ33" s="607"/>
      <c r="DR33" s="607"/>
      <c r="DS33" s="607"/>
      <c r="DT33" s="607"/>
      <c r="DU33" s="607"/>
      <c r="DV33" s="608"/>
      <c r="DW33" s="611">
        <v>42.8</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7238857</v>
      </c>
      <c r="CS34" s="589"/>
      <c r="CT34" s="589"/>
      <c r="CU34" s="589"/>
      <c r="CV34" s="589"/>
      <c r="CW34" s="589"/>
      <c r="CX34" s="589"/>
      <c r="CY34" s="590"/>
      <c r="CZ34" s="591">
        <v>5.3</v>
      </c>
      <c r="DA34" s="609"/>
      <c r="DB34" s="609"/>
      <c r="DC34" s="610"/>
      <c r="DD34" s="594">
        <v>2793018</v>
      </c>
      <c r="DE34" s="589"/>
      <c r="DF34" s="589"/>
      <c r="DG34" s="589"/>
      <c r="DH34" s="589"/>
      <c r="DI34" s="589"/>
      <c r="DJ34" s="589"/>
      <c r="DK34" s="590"/>
      <c r="DL34" s="594">
        <v>2008256</v>
      </c>
      <c r="DM34" s="589"/>
      <c r="DN34" s="589"/>
      <c r="DO34" s="589"/>
      <c r="DP34" s="589"/>
      <c r="DQ34" s="589"/>
      <c r="DR34" s="589"/>
      <c r="DS34" s="589"/>
      <c r="DT34" s="589"/>
      <c r="DU34" s="589"/>
      <c r="DV34" s="590"/>
      <c r="DW34" s="611">
        <v>11.1</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1224405</v>
      </c>
      <c r="S35" s="589"/>
      <c r="T35" s="589"/>
      <c r="U35" s="589"/>
      <c r="V35" s="589"/>
      <c r="W35" s="589"/>
      <c r="X35" s="589"/>
      <c r="Y35" s="590"/>
      <c r="Z35" s="641">
        <v>0.6</v>
      </c>
      <c r="AA35" s="641"/>
      <c r="AB35" s="641"/>
      <c r="AC35" s="641"/>
      <c r="AD35" s="642" t="s">
        <v>113</v>
      </c>
      <c r="AE35" s="642"/>
      <c r="AF35" s="642"/>
      <c r="AG35" s="642"/>
      <c r="AH35" s="642"/>
      <c r="AI35" s="642"/>
      <c r="AJ35" s="642"/>
      <c r="AK35" s="642"/>
      <c r="AL35" s="611" t="s">
        <v>113</v>
      </c>
      <c r="AM35" s="643"/>
      <c r="AN35" s="643"/>
      <c r="AO35" s="644"/>
      <c r="AP35" s="186"/>
      <c r="AQ35" s="645" t="s">
        <v>307</v>
      </c>
      <c r="AR35" s="646"/>
      <c r="AS35" s="646"/>
      <c r="AT35" s="646"/>
      <c r="AU35" s="646"/>
      <c r="AV35" s="646"/>
      <c r="AW35" s="646"/>
      <c r="AX35" s="646"/>
      <c r="AY35" s="647"/>
      <c r="AZ35" s="638">
        <v>5987403</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362250</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211827</v>
      </c>
      <c r="CS35" s="607"/>
      <c r="CT35" s="607"/>
      <c r="CU35" s="607"/>
      <c r="CV35" s="607"/>
      <c r="CW35" s="607"/>
      <c r="CX35" s="607"/>
      <c r="CY35" s="608"/>
      <c r="CZ35" s="591">
        <v>0.2</v>
      </c>
      <c r="DA35" s="609"/>
      <c r="DB35" s="609"/>
      <c r="DC35" s="610"/>
      <c r="DD35" s="594">
        <v>192644</v>
      </c>
      <c r="DE35" s="607"/>
      <c r="DF35" s="607"/>
      <c r="DG35" s="607"/>
      <c r="DH35" s="607"/>
      <c r="DI35" s="607"/>
      <c r="DJ35" s="607"/>
      <c r="DK35" s="608"/>
      <c r="DL35" s="594">
        <v>191076</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193820801</v>
      </c>
      <c r="S36" s="629"/>
      <c r="T36" s="629"/>
      <c r="U36" s="629"/>
      <c r="V36" s="629"/>
      <c r="W36" s="629"/>
      <c r="X36" s="629"/>
      <c r="Y36" s="632"/>
      <c r="Z36" s="633">
        <v>100</v>
      </c>
      <c r="AA36" s="633"/>
      <c r="AB36" s="633"/>
      <c r="AC36" s="633"/>
      <c r="AD36" s="634">
        <v>16947180</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1732932</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182183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5749574</v>
      </c>
      <c r="CS36" s="589"/>
      <c r="CT36" s="589"/>
      <c r="CU36" s="589"/>
      <c r="CV36" s="589"/>
      <c r="CW36" s="589"/>
      <c r="CX36" s="589"/>
      <c r="CY36" s="590"/>
      <c r="CZ36" s="591">
        <v>4.2</v>
      </c>
      <c r="DA36" s="609"/>
      <c r="DB36" s="609"/>
      <c r="DC36" s="610"/>
      <c r="DD36" s="594">
        <v>4364588</v>
      </c>
      <c r="DE36" s="589"/>
      <c r="DF36" s="589"/>
      <c r="DG36" s="589"/>
      <c r="DH36" s="589"/>
      <c r="DI36" s="589"/>
      <c r="DJ36" s="589"/>
      <c r="DK36" s="590"/>
      <c r="DL36" s="594">
        <v>2305313</v>
      </c>
      <c r="DM36" s="589"/>
      <c r="DN36" s="589"/>
      <c r="DO36" s="589"/>
      <c r="DP36" s="589"/>
      <c r="DQ36" s="589"/>
      <c r="DR36" s="589"/>
      <c r="DS36" s="589"/>
      <c r="DT36" s="589"/>
      <c r="DU36" s="589"/>
      <c r="DV36" s="590"/>
      <c r="DW36" s="611">
        <v>12.7</v>
      </c>
      <c r="DX36" s="612"/>
      <c r="DY36" s="612"/>
      <c r="DZ36" s="612"/>
      <c r="EA36" s="612"/>
      <c r="EB36" s="612"/>
      <c r="EC36" s="613"/>
    </row>
    <row r="37" spans="2:133" ht="11.25" customHeight="1">
      <c r="AQ37" s="614" t="s">
        <v>314</v>
      </c>
      <c r="AR37" s="615"/>
      <c r="AS37" s="615"/>
      <c r="AT37" s="615"/>
      <c r="AU37" s="615"/>
      <c r="AV37" s="615"/>
      <c r="AW37" s="615"/>
      <c r="AX37" s="615"/>
      <c r="AY37" s="616"/>
      <c r="AZ37" s="588">
        <v>800500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11843</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1297739</v>
      </c>
      <c r="CS37" s="607"/>
      <c r="CT37" s="607"/>
      <c r="CU37" s="607"/>
      <c r="CV37" s="607"/>
      <c r="CW37" s="607"/>
      <c r="CX37" s="607"/>
      <c r="CY37" s="608"/>
      <c r="CZ37" s="591">
        <v>0.9</v>
      </c>
      <c r="DA37" s="609"/>
      <c r="DB37" s="609"/>
      <c r="DC37" s="610"/>
      <c r="DD37" s="594">
        <v>1297173</v>
      </c>
      <c r="DE37" s="607"/>
      <c r="DF37" s="607"/>
      <c r="DG37" s="607"/>
      <c r="DH37" s="607"/>
      <c r="DI37" s="607"/>
      <c r="DJ37" s="607"/>
      <c r="DK37" s="608"/>
      <c r="DL37" s="594">
        <v>1236775</v>
      </c>
      <c r="DM37" s="607"/>
      <c r="DN37" s="607"/>
      <c r="DO37" s="607"/>
      <c r="DP37" s="607"/>
      <c r="DQ37" s="607"/>
      <c r="DR37" s="607"/>
      <c r="DS37" s="607"/>
      <c r="DT37" s="607"/>
      <c r="DU37" s="607"/>
      <c r="DV37" s="608"/>
      <c r="DW37" s="611">
        <v>6.8</v>
      </c>
      <c r="DX37" s="612"/>
      <c r="DY37" s="612"/>
      <c r="DZ37" s="612"/>
      <c r="EA37" s="612"/>
      <c r="EB37" s="612"/>
      <c r="EC37" s="613"/>
    </row>
    <row r="38" spans="2:133" ht="11.25" customHeight="1">
      <c r="AQ38" s="614" t="s">
        <v>317</v>
      </c>
      <c r="AR38" s="615"/>
      <c r="AS38" s="615"/>
      <c r="AT38" s="615"/>
      <c r="AU38" s="615"/>
      <c r="AV38" s="615"/>
      <c r="AW38" s="615"/>
      <c r="AX38" s="615"/>
      <c r="AY38" s="616"/>
      <c r="AZ38" s="588">
        <v>366000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20175</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3915895</v>
      </c>
      <c r="CS38" s="589"/>
      <c r="CT38" s="589"/>
      <c r="CU38" s="589"/>
      <c r="CV38" s="589"/>
      <c r="CW38" s="589"/>
      <c r="CX38" s="589"/>
      <c r="CY38" s="590"/>
      <c r="CZ38" s="591">
        <v>2.8</v>
      </c>
      <c r="DA38" s="609"/>
      <c r="DB38" s="609"/>
      <c r="DC38" s="610"/>
      <c r="DD38" s="594">
        <v>3401679</v>
      </c>
      <c r="DE38" s="589"/>
      <c r="DF38" s="589"/>
      <c r="DG38" s="589"/>
      <c r="DH38" s="589"/>
      <c r="DI38" s="589"/>
      <c r="DJ38" s="589"/>
      <c r="DK38" s="590"/>
      <c r="DL38" s="594">
        <v>2878961</v>
      </c>
      <c r="DM38" s="589"/>
      <c r="DN38" s="589"/>
      <c r="DO38" s="589"/>
      <c r="DP38" s="589"/>
      <c r="DQ38" s="589"/>
      <c r="DR38" s="589"/>
      <c r="DS38" s="589"/>
      <c r="DT38" s="589"/>
      <c r="DU38" s="589"/>
      <c r="DV38" s="590"/>
      <c r="DW38" s="611">
        <v>15.8</v>
      </c>
      <c r="DX38" s="612"/>
      <c r="DY38" s="612"/>
      <c r="DZ38" s="612"/>
      <c r="EA38" s="612"/>
      <c r="EB38" s="612"/>
      <c r="EC38" s="613"/>
    </row>
    <row r="39" spans="2:133" ht="11.25" customHeight="1">
      <c r="AQ39" s="614" t="s">
        <v>320</v>
      </c>
      <c r="AR39" s="615"/>
      <c r="AS39" s="615"/>
      <c r="AT39" s="615"/>
      <c r="AU39" s="615"/>
      <c r="AV39" s="615"/>
      <c r="AW39" s="615"/>
      <c r="AX39" s="615"/>
      <c r="AY39" s="616"/>
      <c r="AZ39" s="588">
        <v>207834</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89</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53417580</v>
      </c>
      <c r="CS39" s="607"/>
      <c r="CT39" s="607"/>
      <c r="CU39" s="607"/>
      <c r="CV39" s="607"/>
      <c r="CW39" s="607"/>
      <c r="CX39" s="607"/>
      <c r="CY39" s="608"/>
      <c r="CZ39" s="591">
        <v>38.799999999999997</v>
      </c>
      <c r="DA39" s="609"/>
      <c r="DB39" s="609"/>
      <c r="DC39" s="610"/>
      <c r="DD39" s="594">
        <v>1776736</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692321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121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1738110</v>
      </c>
      <c r="CS40" s="589"/>
      <c r="CT40" s="589"/>
      <c r="CU40" s="589"/>
      <c r="CV40" s="589"/>
      <c r="CW40" s="589"/>
      <c r="CX40" s="589"/>
      <c r="CY40" s="590"/>
      <c r="CZ40" s="591">
        <v>1.3</v>
      </c>
      <c r="DA40" s="609"/>
      <c r="DB40" s="609"/>
      <c r="DC40" s="610"/>
      <c r="DD40" s="594">
        <v>682043</v>
      </c>
      <c r="DE40" s="589"/>
      <c r="DF40" s="589"/>
      <c r="DG40" s="589"/>
      <c r="DH40" s="589"/>
      <c r="DI40" s="589"/>
      <c r="DJ40" s="589"/>
      <c r="DK40" s="590"/>
      <c r="DL40" s="594">
        <v>386948</v>
      </c>
      <c r="DM40" s="589"/>
      <c r="DN40" s="589"/>
      <c r="DO40" s="589"/>
      <c r="DP40" s="589"/>
      <c r="DQ40" s="589"/>
      <c r="DR40" s="589"/>
      <c r="DS40" s="589"/>
      <c r="DT40" s="589"/>
      <c r="DU40" s="589"/>
      <c r="DV40" s="590"/>
      <c r="DW40" s="611">
        <v>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2187816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288</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52361270</v>
      </c>
      <c r="CS42" s="589"/>
      <c r="CT42" s="589"/>
      <c r="CU42" s="589"/>
      <c r="CV42" s="589"/>
      <c r="CW42" s="589"/>
      <c r="CX42" s="589"/>
      <c r="CY42" s="590"/>
      <c r="CZ42" s="591">
        <v>38</v>
      </c>
      <c r="DA42" s="592"/>
      <c r="DB42" s="592"/>
      <c r="DC42" s="593"/>
      <c r="DD42" s="594">
        <v>8926060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281858</v>
      </c>
      <c r="CS43" s="607"/>
      <c r="CT43" s="607"/>
      <c r="CU43" s="607"/>
      <c r="CV43" s="607"/>
      <c r="CW43" s="607"/>
      <c r="CX43" s="607"/>
      <c r="CY43" s="608"/>
      <c r="CZ43" s="591">
        <v>0.2</v>
      </c>
      <c r="DA43" s="609"/>
      <c r="DB43" s="609"/>
      <c r="DC43" s="610"/>
      <c r="DD43" s="594">
        <v>281858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46065803</v>
      </c>
      <c r="CS44" s="589"/>
      <c r="CT44" s="589"/>
      <c r="CU44" s="589"/>
      <c r="CV44" s="589"/>
      <c r="CW44" s="589"/>
      <c r="CX44" s="589"/>
      <c r="CY44" s="590"/>
      <c r="CZ44" s="591">
        <v>33.5</v>
      </c>
      <c r="DA44" s="592"/>
      <c r="DB44" s="592"/>
      <c r="DC44" s="593"/>
      <c r="DD44" s="594">
        <v>7028799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43599738</v>
      </c>
      <c r="CS45" s="607"/>
      <c r="CT45" s="607"/>
      <c r="CU45" s="607"/>
      <c r="CV45" s="607"/>
      <c r="CW45" s="607"/>
      <c r="CX45" s="607"/>
      <c r="CY45" s="608"/>
      <c r="CZ45" s="591">
        <v>31.7</v>
      </c>
      <c r="DA45" s="609"/>
      <c r="DB45" s="609"/>
      <c r="DC45" s="610"/>
      <c r="DD45" s="594">
        <v>6141340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2378037</v>
      </c>
      <c r="CS46" s="589"/>
      <c r="CT46" s="589"/>
      <c r="CU46" s="589"/>
      <c r="CV46" s="589"/>
      <c r="CW46" s="589"/>
      <c r="CX46" s="589"/>
      <c r="CY46" s="590"/>
      <c r="CZ46" s="591">
        <v>1.7</v>
      </c>
      <c r="DA46" s="592"/>
      <c r="DB46" s="592"/>
      <c r="DC46" s="593"/>
      <c r="DD46" s="594">
        <v>799572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6295467</v>
      </c>
      <c r="CS47" s="607"/>
      <c r="CT47" s="607"/>
      <c r="CU47" s="607"/>
      <c r="CV47" s="607"/>
      <c r="CW47" s="607"/>
      <c r="CX47" s="607"/>
      <c r="CY47" s="608"/>
      <c r="CZ47" s="591">
        <v>4.5999999999999996</v>
      </c>
      <c r="DA47" s="609"/>
      <c r="DB47" s="609"/>
      <c r="DC47" s="610"/>
      <c r="DD47" s="594">
        <v>1897261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137656343</v>
      </c>
      <c r="CS49" s="573"/>
      <c r="CT49" s="573"/>
      <c r="CU49" s="573"/>
      <c r="CV49" s="573"/>
      <c r="CW49" s="573"/>
      <c r="CX49" s="573"/>
      <c r="CY49" s="574"/>
      <c r="CZ49" s="575">
        <v>100</v>
      </c>
      <c r="DA49" s="576"/>
      <c r="DB49" s="576"/>
      <c r="DC49" s="577"/>
      <c r="DD49" s="578">
        <v>32078159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193858</v>
      </c>
      <c r="R7" s="1101"/>
      <c r="S7" s="1101"/>
      <c r="T7" s="1101"/>
      <c r="U7" s="1101"/>
      <c r="V7" s="1101">
        <v>137694</v>
      </c>
      <c r="W7" s="1101"/>
      <c r="X7" s="1101"/>
      <c r="Y7" s="1101"/>
      <c r="Z7" s="1101"/>
      <c r="AA7" s="1101">
        <v>56164</v>
      </c>
      <c r="AB7" s="1101"/>
      <c r="AC7" s="1101"/>
      <c r="AD7" s="1101"/>
      <c r="AE7" s="1102"/>
      <c r="AF7" s="1103">
        <v>10765</v>
      </c>
      <c r="AG7" s="1104"/>
      <c r="AH7" s="1104"/>
      <c r="AI7" s="1104"/>
      <c r="AJ7" s="1105"/>
      <c r="AK7" s="1087">
        <v>0</v>
      </c>
      <c r="AL7" s="1088"/>
      <c r="AM7" s="1088"/>
      <c r="AN7" s="1088"/>
      <c r="AO7" s="1088"/>
      <c r="AP7" s="1088">
        <v>31561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550</v>
      </c>
      <c r="BS7" s="1091" t="s">
        <v>547</v>
      </c>
      <c r="BT7" s="1092"/>
      <c r="BU7" s="1092"/>
      <c r="BV7" s="1092"/>
      <c r="BW7" s="1092"/>
      <c r="BX7" s="1092"/>
      <c r="BY7" s="1092"/>
      <c r="BZ7" s="1092"/>
      <c r="CA7" s="1092"/>
      <c r="CB7" s="1092"/>
      <c r="CC7" s="1092"/>
      <c r="CD7" s="1092"/>
      <c r="CE7" s="1092"/>
      <c r="CF7" s="1092"/>
      <c r="CG7" s="1093"/>
      <c r="CH7" s="1084">
        <v>0</v>
      </c>
      <c r="CI7" s="1085"/>
      <c r="CJ7" s="1085"/>
      <c r="CK7" s="1085"/>
      <c r="CL7" s="1086"/>
      <c r="CM7" s="1084">
        <v>38</v>
      </c>
      <c r="CN7" s="1085"/>
      <c r="CO7" s="1085"/>
      <c r="CP7" s="1085"/>
      <c r="CQ7" s="1086"/>
      <c r="CR7" s="1084">
        <v>8</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1</v>
      </c>
      <c r="R8" s="1040"/>
      <c r="S8" s="1040"/>
      <c r="T8" s="1040"/>
      <c r="U8" s="1040"/>
      <c r="V8" s="1040">
        <v>0</v>
      </c>
      <c r="W8" s="1040"/>
      <c r="X8" s="1040"/>
      <c r="Y8" s="1040"/>
      <c r="Z8" s="1040"/>
      <c r="AA8" s="1040">
        <v>1</v>
      </c>
      <c r="AB8" s="1040"/>
      <c r="AC8" s="1040"/>
      <c r="AD8" s="1040"/>
      <c r="AE8" s="1041"/>
      <c r="AF8" s="1015">
        <v>1</v>
      </c>
      <c r="AG8" s="1016"/>
      <c r="AH8" s="1016"/>
      <c r="AI8" s="1016"/>
      <c r="AJ8" s="1017"/>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548</v>
      </c>
      <c r="BT8" s="1011"/>
      <c r="BU8" s="1011"/>
      <c r="BV8" s="1011"/>
      <c r="BW8" s="1011"/>
      <c r="BX8" s="1011"/>
      <c r="BY8" s="1011"/>
      <c r="BZ8" s="1011"/>
      <c r="CA8" s="1011"/>
      <c r="CB8" s="1011"/>
      <c r="CC8" s="1011"/>
      <c r="CD8" s="1011"/>
      <c r="CE8" s="1011"/>
      <c r="CF8" s="1011"/>
      <c r="CG8" s="1012"/>
      <c r="CH8" s="985">
        <v>-38</v>
      </c>
      <c r="CI8" s="986"/>
      <c r="CJ8" s="986"/>
      <c r="CK8" s="986"/>
      <c r="CL8" s="987"/>
      <c r="CM8" s="985">
        <v>96</v>
      </c>
      <c r="CN8" s="986"/>
      <c r="CO8" s="986"/>
      <c r="CP8" s="986"/>
      <c r="CQ8" s="987"/>
      <c r="CR8" s="985">
        <v>300</v>
      </c>
      <c r="CS8" s="986"/>
      <c r="CT8" s="986"/>
      <c r="CU8" s="986"/>
      <c r="CV8" s="987"/>
      <c r="CW8" s="985">
        <v>20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549</v>
      </c>
      <c r="BT9" s="1011"/>
      <c r="BU9" s="1011"/>
      <c r="BV9" s="1011"/>
      <c r="BW9" s="1011"/>
      <c r="BX9" s="1011"/>
      <c r="BY9" s="1011"/>
      <c r="BZ9" s="1011"/>
      <c r="CA9" s="1011"/>
      <c r="CB9" s="1011"/>
      <c r="CC9" s="1011"/>
      <c r="CD9" s="1011"/>
      <c r="CE9" s="1011"/>
      <c r="CF9" s="1011"/>
      <c r="CG9" s="1012"/>
      <c r="CH9" s="985">
        <v>1</v>
      </c>
      <c r="CI9" s="986"/>
      <c r="CJ9" s="986"/>
      <c r="CK9" s="986"/>
      <c r="CL9" s="987"/>
      <c r="CM9" s="985">
        <v>14</v>
      </c>
      <c r="CN9" s="986"/>
      <c r="CO9" s="986"/>
      <c r="CP9" s="986"/>
      <c r="CQ9" s="987"/>
      <c r="CR9" s="985">
        <v>30</v>
      </c>
      <c r="CS9" s="986"/>
      <c r="CT9" s="986"/>
      <c r="CU9" s="986"/>
      <c r="CV9" s="987"/>
      <c r="CW9" s="985">
        <v>0</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f>SUM(Q7:U8)</f>
        <v>193859</v>
      </c>
      <c r="R23" s="1065"/>
      <c r="S23" s="1065"/>
      <c r="T23" s="1065"/>
      <c r="U23" s="1065"/>
      <c r="V23" s="1065">
        <f t="shared" ref="V23" si="0">SUM(V7:Z8)</f>
        <v>137694</v>
      </c>
      <c r="W23" s="1065"/>
      <c r="X23" s="1065"/>
      <c r="Y23" s="1065"/>
      <c r="Z23" s="1065"/>
      <c r="AA23" s="1065">
        <f t="shared" ref="AA23" si="1">SUM(AA7:AE8)</f>
        <v>56165</v>
      </c>
      <c r="AB23" s="1065"/>
      <c r="AC23" s="1065"/>
      <c r="AD23" s="1065"/>
      <c r="AE23" s="1066"/>
      <c r="AF23" s="1067">
        <v>10766</v>
      </c>
      <c r="AG23" s="1065"/>
      <c r="AH23" s="1065"/>
      <c r="AI23" s="1065"/>
      <c r="AJ23" s="1068"/>
      <c r="AK23" s="1069"/>
      <c r="AL23" s="1070"/>
      <c r="AM23" s="1070"/>
      <c r="AN23" s="1070"/>
      <c r="AO23" s="1070"/>
      <c r="AP23" s="1065">
        <v>193859</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9172</v>
      </c>
      <c r="R28" s="1050"/>
      <c r="S28" s="1050"/>
      <c r="T28" s="1050"/>
      <c r="U28" s="1050"/>
      <c r="V28" s="1050">
        <v>8810</v>
      </c>
      <c r="W28" s="1050"/>
      <c r="X28" s="1050"/>
      <c r="Y28" s="1050"/>
      <c r="Z28" s="1050"/>
      <c r="AA28" s="1050">
        <v>362</v>
      </c>
      <c r="AB28" s="1050"/>
      <c r="AC28" s="1050"/>
      <c r="AD28" s="1050"/>
      <c r="AE28" s="1051"/>
      <c r="AF28" s="1052">
        <v>362</v>
      </c>
      <c r="AG28" s="1050"/>
      <c r="AH28" s="1050"/>
      <c r="AI28" s="1050"/>
      <c r="AJ28" s="1053"/>
      <c r="AK28" s="1054">
        <v>563</v>
      </c>
      <c r="AL28" s="1042"/>
      <c r="AM28" s="1042"/>
      <c r="AN28" s="1042"/>
      <c r="AO28" s="1042"/>
      <c r="AP28" s="1042" t="s">
        <v>536</v>
      </c>
      <c r="AQ28" s="1042"/>
      <c r="AR28" s="1042"/>
      <c r="AS28" s="1042"/>
      <c r="AT28" s="1042"/>
      <c r="AU28" s="1042" t="s">
        <v>537</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6585</v>
      </c>
      <c r="R29" s="1040"/>
      <c r="S29" s="1040"/>
      <c r="T29" s="1040"/>
      <c r="U29" s="1040"/>
      <c r="V29" s="1040">
        <v>6359</v>
      </c>
      <c r="W29" s="1040"/>
      <c r="X29" s="1040"/>
      <c r="Y29" s="1040"/>
      <c r="Z29" s="1040"/>
      <c r="AA29" s="1040">
        <v>226</v>
      </c>
      <c r="AB29" s="1040"/>
      <c r="AC29" s="1040"/>
      <c r="AD29" s="1040"/>
      <c r="AE29" s="1041"/>
      <c r="AF29" s="1015">
        <v>226</v>
      </c>
      <c r="AG29" s="1016"/>
      <c r="AH29" s="1016"/>
      <c r="AI29" s="1016"/>
      <c r="AJ29" s="1017"/>
      <c r="AK29" s="976">
        <v>906</v>
      </c>
      <c r="AL29" s="967"/>
      <c r="AM29" s="967"/>
      <c r="AN29" s="967"/>
      <c r="AO29" s="967"/>
      <c r="AP29" s="967" t="s">
        <v>537</v>
      </c>
      <c r="AQ29" s="967"/>
      <c r="AR29" s="967"/>
      <c r="AS29" s="967"/>
      <c r="AT29" s="967"/>
      <c r="AU29" s="967" t="s">
        <v>537</v>
      </c>
      <c r="AV29" s="967"/>
      <c r="AW29" s="967"/>
      <c r="AX29" s="967"/>
      <c r="AY29" s="967"/>
      <c r="AZ29" s="1038" t="s">
        <v>537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826</v>
      </c>
      <c r="R30" s="1040"/>
      <c r="S30" s="1040"/>
      <c r="T30" s="1040"/>
      <c r="U30" s="1040"/>
      <c r="V30" s="1040">
        <v>823</v>
      </c>
      <c r="W30" s="1040"/>
      <c r="X30" s="1040"/>
      <c r="Y30" s="1040"/>
      <c r="Z30" s="1040"/>
      <c r="AA30" s="1040">
        <v>3</v>
      </c>
      <c r="AB30" s="1040"/>
      <c r="AC30" s="1040"/>
      <c r="AD30" s="1040"/>
      <c r="AE30" s="1041"/>
      <c r="AF30" s="1015">
        <v>3</v>
      </c>
      <c r="AG30" s="1016"/>
      <c r="AH30" s="1016"/>
      <c r="AI30" s="1016"/>
      <c r="AJ30" s="1017"/>
      <c r="AK30" s="976">
        <v>238</v>
      </c>
      <c r="AL30" s="967"/>
      <c r="AM30" s="967"/>
      <c r="AN30" s="967"/>
      <c r="AO30" s="967"/>
      <c r="AP30" s="967" t="s">
        <v>537</v>
      </c>
      <c r="AQ30" s="967"/>
      <c r="AR30" s="967"/>
      <c r="AS30" s="967"/>
      <c r="AT30" s="967"/>
      <c r="AU30" s="967" t="s">
        <v>537</v>
      </c>
      <c r="AV30" s="967"/>
      <c r="AW30" s="967"/>
      <c r="AX30" s="967"/>
      <c r="AY30" s="967"/>
      <c r="AZ30" s="1038" t="s">
        <v>537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1585</v>
      </c>
      <c r="R31" s="1040"/>
      <c r="S31" s="1040"/>
      <c r="T31" s="1040"/>
      <c r="U31" s="1040"/>
      <c r="V31" s="1040">
        <v>1707</v>
      </c>
      <c r="W31" s="1040"/>
      <c r="X31" s="1040"/>
      <c r="Y31" s="1040"/>
      <c r="Z31" s="1040"/>
      <c r="AA31" s="1040">
        <v>-123</v>
      </c>
      <c r="AB31" s="1040"/>
      <c r="AC31" s="1040"/>
      <c r="AD31" s="1040"/>
      <c r="AE31" s="1041"/>
      <c r="AF31" s="1015">
        <v>1843</v>
      </c>
      <c r="AG31" s="1016"/>
      <c r="AH31" s="1016"/>
      <c r="AI31" s="1016"/>
      <c r="AJ31" s="1017"/>
      <c r="AK31" s="976">
        <v>131</v>
      </c>
      <c r="AL31" s="967"/>
      <c r="AM31" s="967"/>
      <c r="AN31" s="967"/>
      <c r="AO31" s="967"/>
      <c r="AP31" s="967">
        <v>7364</v>
      </c>
      <c r="AQ31" s="967"/>
      <c r="AR31" s="967"/>
      <c r="AS31" s="967"/>
      <c r="AT31" s="967"/>
      <c r="AU31" s="967">
        <v>627</v>
      </c>
      <c r="AV31" s="967"/>
      <c r="AW31" s="967"/>
      <c r="AX31" s="967"/>
      <c r="AY31" s="967"/>
      <c r="AZ31" s="1038"/>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265</v>
      </c>
      <c r="R32" s="1040"/>
      <c r="S32" s="1040"/>
      <c r="T32" s="1040"/>
      <c r="U32" s="1040"/>
      <c r="V32" s="1040">
        <v>259</v>
      </c>
      <c r="W32" s="1040"/>
      <c r="X32" s="1040"/>
      <c r="Y32" s="1040"/>
      <c r="Z32" s="1040"/>
      <c r="AA32" s="1040">
        <v>6</v>
      </c>
      <c r="AB32" s="1040"/>
      <c r="AC32" s="1040"/>
      <c r="AD32" s="1040"/>
      <c r="AE32" s="1041"/>
      <c r="AF32" s="1015">
        <v>157</v>
      </c>
      <c r="AG32" s="1016"/>
      <c r="AH32" s="1016"/>
      <c r="AI32" s="1016"/>
      <c r="AJ32" s="1017"/>
      <c r="AK32" s="976">
        <v>208</v>
      </c>
      <c r="AL32" s="967"/>
      <c r="AM32" s="967"/>
      <c r="AN32" s="967"/>
      <c r="AO32" s="967"/>
      <c r="AP32" s="967">
        <v>683</v>
      </c>
      <c r="AQ32" s="967"/>
      <c r="AR32" s="967"/>
      <c r="AS32" s="967"/>
      <c r="AT32" s="967"/>
      <c r="AU32" s="967">
        <v>561</v>
      </c>
      <c r="AV32" s="967"/>
      <c r="AW32" s="967"/>
      <c r="AX32" s="967"/>
      <c r="AY32" s="967"/>
      <c r="AZ32" s="1038"/>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8442</v>
      </c>
      <c r="R33" s="1040"/>
      <c r="S33" s="1040"/>
      <c r="T33" s="1040"/>
      <c r="U33" s="1040"/>
      <c r="V33" s="1040">
        <v>9538</v>
      </c>
      <c r="W33" s="1040"/>
      <c r="X33" s="1040"/>
      <c r="Y33" s="1040"/>
      <c r="Z33" s="1040"/>
      <c r="AA33" s="1040">
        <v>-1096</v>
      </c>
      <c r="AB33" s="1040"/>
      <c r="AC33" s="1040"/>
      <c r="AD33" s="1040"/>
      <c r="AE33" s="1041"/>
      <c r="AF33" s="1015">
        <v>1585</v>
      </c>
      <c r="AG33" s="1016"/>
      <c r="AH33" s="1016"/>
      <c r="AI33" s="1016"/>
      <c r="AJ33" s="1017"/>
      <c r="AK33" s="976">
        <v>1733</v>
      </c>
      <c r="AL33" s="967"/>
      <c r="AM33" s="967"/>
      <c r="AN33" s="967"/>
      <c r="AO33" s="967"/>
      <c r="AP33" s="967">
        <v>4541</v>
      </c>
      <c r="AQ33" s="967"/>
      <c r="AR33" s="967"/>
      <c r="AS33" s="967"/>
      <c r="AT33" s="967"/>
      <c r="AU33" s="967">
        <v>2870</v>
      </c>
      <c r="AV33" s="967"/>
      <c r="AW33" s="967"/>
      <c r="AX33" s="967"/>
      <c r="AY33" s="967"/>
      <c r="AZ33" s="1038"/>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472</v>
      </c>
      <c r="R34" s="1040"/>
      <c r="S34" s="1040"/>
      <c r="T34" s="1040"/>
      <c r="U34" s="1040"/>
      <c r="V34" s="1040">
        <v>472</v>
      </c>
      <c r="W34" s="1040"/>
      <c r="X34" s="1040"/>
      <c r="Y34" s="1040"/>
      <c r="Z34" s="1040"/>
      <c r="AA34" s="1040">
        <v>0</v>
      </c>
      <c r="AB34" s="1040"/>
      <c r="AC34" s="1040"/>
      <c r="AD34" s="1040"/>
      <c r="AE34" s="1041"/>
      <c r="AF34" s="1015">
        <v>0</v>
      </c>
      <c r="AG34" s="1016"/>
      <c r="AH34" s="1016"/>
      <c r="AI34" s="1016"/>
      <c r="AJ34" s="1017"/>
      <c r="AK34" s="976">
        <v>366</v>
      </c>
      <c r="AL34" s="967"/>
      <c r="AM34" s="967"/>
      <c r="AN34" s="967"/>
      <c r="AO34" s="967"/>
      <c r="AP34" s="967">
        <v>1889</v>
      </c>
      <c r="AQ34" s="967"/>
      <c r="AR34" s="967"/>
      <c r="AS34" s="967"/>
      <c r="AT34" s="967"/>
      <c r="AU34" s="967">
        <v>1617</v>
      </c>
      <c r="AV34" s="967"/>
      <c r="AW34" s="967"/>
      <c r="AX34" s="967"/>
      <c r="AY34" s="967"/>
      <c r="AZ34" s="1038" t="s">
        <v>539</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389</v>
      </c>
      <c r="C35" s="1034"/>
      <c r="D35" s="1034"/>
      <c r="E35" s="1034"/>
      <c r="F35" s="1034"/>
      <c r="G35" s="1034"/>
      <c r="H35" s="1034"/>
      <c r="I35" s="1034"/>
      <c r="J35" s="1034"/>
      <c r="K35" s="1034"/>
      <c r="L35" s="1034"/>
      <c r="M35" s="1034"/>
      <c r="N35" s="1034"/>
      <c r="O35" s="1034"/>
      <c r="P35" s="1035"/>
      <c r="Q35" s="1039">
        <v>5</v>
      </c>
      <c r="R35" s="1040"/>
      <c r="S35" s="1040"/>
      <c r="T35" s="1040"/>
      <c r="U35" s="1040"/>
      <c r="V35" s="1040">
        <v>5</v>
      </c>
      <c r="W35" s="1040"/>
      <c r="X35" s="1040"/>
      <c r="Y35" s="1040"/>
      <c r="Z35" s="1040"/>
      <c r="AA35" s="1040">
        <v>0</v>
      </c>
      <c r="AB35" s="1040"/>
      <c r="AC35" s="1040"/>
      <c r="AD35" s="1040"/>
      <c r="AE35" s="1041"/>
      <c r="AF35" s="1015" t="s">
        <v>113</v>
      </c>
      <c r="AG35" s="1016"/>
      <c r="AH35" s="1016"/>
      <c r="AI35" s="1016"/>
      <c r="AJ35" s="1017"/>
      <c r="AK35" s="976">
        <v>2</v>
      </c>
      <c r="AL35" s="967"/>
      <c r="AM35" s="967"/>
      <c r="AN35" s="967"/>
      <c r="AO35" s="967"/>
      <c r="AP35" s="967" t="s">
        <v>538</v>
      </c>
      <c r="AQ35" s="967"/>
      <c r="AR35" s="967"/>
      <c r="AS35" s="967"/>
      <c r="AT35" s="967"/>
      <c r="AU35" s="967" t="s">
        <v>538</v>
      </c>
      <c r="AV35" s="967"/>
      <c r="AW35" s="967"/>
      <c r="AX35" s="967"/>
      <c r="AY35" s="967"/>
      <c r="AZ35" s="1038" t="s">
        <v>538</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390</v>
      </c>
      <c r="C36" s="1034"/>
      <c r="D36" s="1034"/>
      <c r="E36" s="1034"/>
      <c r="F36" s="1034"/>
      <c r="G36" s="1034"/>
      <c r="H36" s="1034"/>
      <c r="I36" s="1034"/>
      <c r="J36" s="1034"/>
      <c r="K36" s="1034"/>
      <c r="L36" s="1034"/>
      <c r="M36" s="1034"/>
      <c r="N36" s="1034"/>
      <c r="O36" s="1034"/>
      <c r="P36" s="1035"/>
      <c r="Q36" s="1039">
        <v>5099</v>
      </c>
      <c r="R36" s="1040"/>
      <c r="S36" s="1040"/>
      <c r="T36" s="1040"/>
      <c r="U36" s="1040"/>
      <c r="V36" s="1040">
        <v>4975</v>
      </c>
      <c r="W36" s="1040"/>
      <c r="X36" s="1040"/>
      <c r="Y36" s="1040"/>
      <c r="Z36" s="1040"/>
      <c r="AA36" s="1040">
        <v>124</v>
      </c>
      <c r="AB36" s="1040"/>
      <c r="AC36" s="1040"/>
      <c r="AD36" s="1040"/>
      <c r="AE36" s="1041"/>
      <c r="AF36" s="1015" t="s">
        <v>113</v>
      </c>
      <c r="AG36" s="1016"/>
      <c r="AH36" s="1016"/>
      <c r="AI36" s="1016"/>
      <c r="AJ36" s="1017"/>
      <c r="AK36" s="976">
        <v>744</v>
      </c>
      <c r="AL36" s="967"/>
      <c r="AM36" s="967"/>
      <c r="AN36" s="967"/>
      <c r="AO36" s="967"/>
      <c r="AP36" s="967">
        <v>8853</v>
      </c>
      <c r="AQ36" s="967"/>
      <c r="AR36" s="967"/>
      <c r="AS36" s="967"/>
      <c r="AT36" s="967"/>
      <c r="AU36" s="967">
        <v>7357</v>
      </c>
      <c r="AV36" s="967"/>
      <c r="AW36" s="967"/>
      <c r="AX36" s="967"/>
      <c r="AY36" s="967"/>
      <c r="AZ36" s="1038" t="s">
        <v>538</v>
      </c>
      <c r="BA36" s="1038"/>
      <c r="BB36" s="1038"/>
      <c r="BC36" s="1038"/>
      <c r="BD36" s="1038"/>
      <c r="BE36" s="1028" t="s">
        <v>388</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391</v>
      </c>
      <c r="C37" s="1034"/>
      <c r="D37" s="1034"/>
      <c r="E37" s="1034"/>
      <c r="F37" s="1034"/>
      <c r="G37" s="1034"/>
      <c r="H37" s="1034"/>
      <c r="I37" s="1034"/>
      <c r="J37" s="1034"/>
      <c r="K37" s="1034"/>
      <c r="L37" s="1034"/>
      <c r="M37" s="1034"/>
      <c r="N37" s="1034"/>
      <c r="O37" s="1034"/>
      <c r="P37" s="1035"/>
      <c r="Q37" s="1039">
        <v>68</v>
      </c>
      <c r="R37" s="1040"/>
      <c r="S37" s="1040"/>
      <c r="T37" s="1040"/>
      <c r="U37" s="1040"/>
      <c r="V37" s="1040">
        <v>67</v>
      </c>
      <c r="W37" s="1040"/>
      <c r="X37" s="1040"/>
      <c r="Y37" s="1040"/>
      <c r="Z37" s="1040"/>
      <c r="AA37" s="1040">
        <v>1</v>
      </c>
      <c r="AB37" s="1040"/>
      <c r="AC37" s="1040"/>
      <c r="AD37" s="1040"/>
      <c r="AE37" s="1041"/>
      <c r="AF37" s="1015">
        <v>1</v>
      </c>
      <c r="AG37" s="1016"/>
      <c r="AH37" s="1016"/>
      <c r="AI37" s="1016"/>
      <c r="AJ37" s="1017"/>
      <c r="AK37" s="976">
        <v>57</v>
      </c>
      <c r="AL37" s="967"/>
      <c r="AM37" s="967"/>
      <c r="AN37" s="967"/>
      <c r="AO37" s="967"/>
      <c r="AP37" s="967">
        <v>412</v>
      </c>
      <c r="AQ37" s="967"/>
      <c r="AR37" s="967"/>
      <c r="AS37" s="967"/>
      <c r="AT37" s="967"/>
      <c r="AU37" s="967">
        <v>352</v>
      </c>
      <c r="AV37" s="967"/>
      <c r="AW37" s="967"/>
      <c r="AX37" s="967"/>
      <c r="AY37" s="967"/>
      <c r="AZ37" s="1038" t="s">
        <v>538</v>
      </c>
      <c r="BA37" s="1038"/>
      <c r="BB37" s="1038"/>
      <c r="BC37" s="1038"/>
      <c r="BD37" s="1038"/>
      <c r="BE37" s="1028" t="s">
        <v>388</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392</v>
      </c>
      <c r="C38" s="1034"/>
      <c r="D38" s="1034"/>
      <c r="E38" s="1034"/>
      <c r="F38" s="1034"/>
      <c r="G38" s="1034"/>
      <c r="H38" s="1034"/>
      <c r="I38" s="1034"/>
      <c r="J38" s="1034"/>
      <c r="K38" s="1034"/>
      <c r="L38" s="1034"/>
      <c r="M38" s="1034"/>
      <c r="N38" s="1034"/>
      <c r="O38" s="1034"/>
      <c r="P38" s="1035"/>
      <c r="Q38" s="1039">
        <v>72</v>
      </c>
      <c r="R38" s="1040"/>
      <c r="S38" s="1040"/>
      <c r="T38" s="1040"/>
      <c r="U38" s="1040"/>
      <c r="V38" s="1040">
        <v>71</v>
      </c>
      <c r="W38" s="1040"/>
      <c r="X38" s="1040"/>
      <c r="Y38" s="1040"/>
      <c r="Z38" s="1040"/>
      <c r="AA38" s="1040">
        <v>1</v>
      </c>
      <c r="AB38" s="1040"/>
      <c r="AC38" s="1040"/>
      <c r="AD38" s="1040"/>
      <c r="AE38" s="1041"/>
      <c r="AF38" s="1015">
        <v>1</v>
      </c>
      <c r="AG38" s="1016"/>
      <c r="AH38" s="1016"/>
      <c r="AI38" s="1016"/>
      <c r="AJ38" s="1017"/>
      <c r="AK38" s="976">
        <v>49</v>
      </c>
      <c r="AL38" s="967"/>
      <c r="AM38" s="967"/>
      <c r="AN38" s="967"/>
      <c r="AO38" s="967"/>
      <c r="AP38" s="967">
        <v>249</v>
      </c>
      <c r="AQ38" s="967"/>
      <c r="AR38" s="967"/>
      <c r="AS38" s="967"/>
      <c r="AT38" s="967"/>
      <c r="AU38" s="967">
        <v>221</v>
      </c>
      <c r="AV38" s="967"/>
      <c r="AW38" s="967"/>
      <c r="AX38" s="967"/>
      <c r="AY38" s="967"/>
      <c r="AZ38" s="1038" t="s">
        <v>538</v>
      </c>
      <c r="BA38" s="1038"/>
      <c r="BB38" s="1038"/>
      <c r="BC38" s="1038"/>
      <c r="BD38" s="1038"/>
      <c r="BE38" s="1028" t="s">
        <v>388</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4179</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396</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397</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17181</v>
      </c>
      <c r="R68" s="978"/>
      <c r="S68" s="978"/>
      <c r="T68" s="978"/>
      <c r="U68" s="978"/>
      <c r="V68" s="978">
        <v>16405</v>
      </c>
      <c r="W68" s="978"/>
      <c r="X68" s="978"/>
      <c r="Y68" s="978"/>
      <c r="Z68" s="978"/>
      <c r="AA68" s="978">
        <v>776</v>
      </c>
      <c r="AB68" s="978"/>
      <c r="AC68" s="978"/>
      <c r="AD68" s="978"/>
      <c r="AE68" s="978"/>
      <c r="AF68" s="978">
        <v>776</v>
      </c>
      <c r="AG68" s="978"/>
      <c r="AH68" s="978"/>
      <c r="AI68" s="978"/>
      <c r="AJ68" s="978"/>
      <c r="AK68" s="978">
        <v>1960</v>
      </c>
      <c r="AL68" s="978"/>
      <c r="AM68" s="978"/>
      <c r="AN68" s="978"/>
      <c r="AO68" s="978"/>
      <c r="AP68" s="978" t="s">
        <v>546</v>
      </c>
      <c r="AQ68" s="978"/>
      <c r="AR68" s="978"/>
      <c r="AS68" s="978"/>
      <c r="AT68" s="978"/>
      <c r="AU68" s="978" t="s">
        <v>538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952</v>
      </c>
      <c r="R69" s="967"/>
      <c r="S69" s="967"/>
      <c r="T69" s="967"/>
      <c r="U69" s="967"/>
      <c r="V69" s="967">
        <v>950</v>
      </c>
      <c r="W69" s="967"/>
      <c r="X69" s="967"/>
      <c r="Y69" s="967"/>
      <c r="Z69" s="967"/>
      <c r="AA69" s="967">
        <v>2</v>
      </c>
      <c r="AB69" s="967"/>
      <c r="AC69" s="967"/>
      <c r="AD69" s="967"/>
      <c r="AE69" s="967"/>
      <c r="AF69" s="967">
        <v>2</v>
      </c>
      <c r="AG69" s="967"/>
      <c r="AH69" s="967"/>
      <c r="AI69" s="967"/>
      <c r="AJ69" s="967"/>
      <c r="AK69" s="967">
        <v>0</v>
      </c>
      <c r="AL69" s="967"/>
      <c r="AM69" s="967"/>
      <c r="AN69" s="967"/>
      <c r="AO69" s="967"/>
      <c r="AP69" s="967" t="s">
        <v>538</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2047</v>
      </c>
      <c r="R70" s="967"/>
      <c r="S70" s="967"/>
      <c r="T70" s="967"/>
      <c r="U70" s="967"/>
      <c r="V70" s="967">
        <v>1860</v>
      </c>
      <c r="W70" s="967"/>
      <c r="X70" s="967"/>
      <c r="Y70" s="967"/>
      <c r="Z70" s="967"/>
      <c r="AA70" s="967">
        <v>187</v>
      </c>
      <c r="AB70" s="967"/>
      <c r="AC70" s="967"/>
      <c r="AD70" s="967"/>
      <c r="AE70" s="967"/>
      <c r="AF70" s="967">
        <v>62</v>
      </c>
      <c r="AG70" s="967"/>
      <c r="AH70" s="967"/>
      <c r="AI70" s="967"/>
      <c r="AJ70" s="967"/>
      <c r="AK70" s="967">
        <v>83</v>
      </c>
      <c r="AL70" s="967"/>
      <c r="AM70" s="967"/>
      <c r="AN70" s="967"/>
      <c r="AO70" s="967"/>
      <c r="AP70" s="967">
        <v>296</v>
      </c>
      <c r="AQ70" s="967"/>
      <c r="AR70" s="967"/>
      <c r="AS70" s="967"/>
      <c r="AT70" s="967"/>
      <c r="AU70" s="967">
        <v>225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141</v>
      </c>
      <c r="R71" s="967"/>
      <c r="S71" s="967"/>
      <c r="T71" s="967"/>
      <c r="U71" s="967"/>
      <c r="V71" s="967">
        <v>136</v>
      </c>
      <c r="W71" s="967"/>
      <c r="X71" s="967"/>
      <c r="Y71" s="967"/>
      <c r="Z71" s="967"/>
      <c r="AA71" s="967">
        <v>5</v>
      </c>
      <c r="AB71" s="967"/>
      <c r="AC71" s="967"/>
      <c r="AD71" s="967"/>
      <c r="AE71" s="967"/>
      <c r="AF71" s="967">
        <v>5</v>
      </c>
      <c r="AG71" s="967"/>
      <c r="AH71" s="967"/>
      <c r="AI71" s="967"/>
      <c r="AJ71" s="967"/>
      <c r="AK71" s="967" t="s">
        <v>539</v>
      </c>
      <c r="AL71" s="967"/>
      <c r="AM71" s="967"/>
      <c r="AN71" s="967"/>
      <c r="AO71" s="967"/>
      <c r="AP71" s="967" t="s">
        <v>538</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198</v>
      </c>
      <c r="R72" s="967"/>
      <c r="S72" s="967"/>
      <c r="T72" s="967"/>
      <c r="U72" s="967"/>
      <c r="V72" s="967">
        <v>148</v>
      </c>
      <c r="W72" s="967"/>
      <c r="X72" s="967"/>
      <c r="Y72" s="967"/>
      <c r="Z72" s="967"/>
      <c r="AA72" s="967">
        <v>50</v>
      </c>
      <c r="AB72" s="967"/>
      <c r="AC72" s="967"/>
      <c r="AD72" s="967"/>
      <c r="AE72" s="967"/>
      <c r="AF72" s="967">
        <v>50</v>
      </c>
      <c r="AG72" s="967"/>
      <c r="AH72" s="967"/>
      <c r="AI72" s="967"/>
      <c r="AJ72" s="967"/>
      <c r="AK72" s="967">
        <v>8</v>
      </c>
      <c r="AL72" s="967"/>
      <c r="AM72" s="967"/>
      <c r="AN72" s="967"/>
      <c r="AO72" s="967"/>
      <c r="AP72" s="967" t="s">
        <v>538</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244301</v>
      </c>
      <c r="R73" s="967"/>
      <c r="S73" s="967"/>
      <c r="T73" s="967"/>
      <c r="U73" s="967"/>
      <c r="V73" s="967">
        <v>236368</v>
      </c>
      <c r="W73" s="967"/>
      <c r="X73" s="967"/>
      <c r="Y73" s="967"/>
      <c r="Z73" s="967"/>
      <c r="AA73" s="967">
        <v>7933</v>
      </c>
      <c r="AB73" s="967"/>
      <c r="AC73" s="967"/>
      <c r="AD73" s="967"/>
      <c r="AE73" s="967"/>
      <c r="AF73" s="967">
        <v>7933</v>
      </c>
      <c r="AG73" s="967"/>
      <c r="AH73" s="967"/>
      <c r="AI73" s="967"/>
      <c r="AJ73" s="967"/>
      <c r="AK73" s="967">
        <v>10112</v>
      </c>
      <c r="AL73" s="967"/>
      <c r="AM73" s="967"/>
      <c r="AN73" s="967"/>
      <c r="AO73" s="967"/>
      <c r="AP73" s="967" t="s">
        <v>538</v>
      </c>
      <c r="AQ73" s="967"/>
      <c r="AR73" s="967"/>
      <c r="AS73" s="967"/>
      <c r="AT73" s="967"/>
      <c r="AU73" s="967" t="s">
        <v>538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SUM(CR7:CR101)</f>
        <v>338</v>
      </c>
      <c r="CS102" s="947"/>
      <c r="CT102" s="947"/>
      <c r="CU102" s="947"/>
      <c r="CV102" s="948"/>
      <c r="CW102" s="946">
        <f t="shared" ref="CW102" si="2">SUM(CW7:CW101)</f>
        <v>20</v>
      </c>
      <c r="CX102" s="947"/>
      <c r="CY102" s="947"/>
      <c r="CZ102" s="947"/>
      <c r="DA102" s="948"/>
      <c r="DB102" s="946">
        <f t="shared" ref="DB102" si="3">SUM(DB7:DB101)</f>
        <v>0</v>
      </c>
      <c r="DC102" s="947"/>
      <c r="DD102" s="947"/>
      <c r="DE102" s="947"/>
      <c r="DF102" s="948"/>
      <c r="DG102" s="946">
        <f t="shared" ref="DG102" si="4">SUM(DG7:DG101)</f>
        <v>0</v>
      </c>
      <c r="DH102" s="947"/>
      <c r="DI102" s="947"/>
      <c r="DJ102" s="947"/>
      <c r="DK102" s="948"/>
      <c r="DL102" s="946">
        <f t="shared" ref="DL102" si="5">SUM(DL7:DL101)</f>
        <v>0</v>
      </c>
      <c r="DM102" s="947"/>
      <c r="DN102" s="947"/>
      <c r="DO102" s="947"/>
      <c r="DP102" s="948"/>
      <c r="DQ102" s="946">
        <f t="shared" ref="DQ102" si="6">SUM(DQ7:DQ101)</f>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286</v>
      </c>
      <c r="AG109" s="888"/>
      <c r="AH109" s="888"/>
      <c r="AI109" s="888"/>
      <c r="AJ109" s="889"/>
      <c r="AK109" s="890" t="s">
        <v>285</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286</v>
      </c>
      <c r="BW109" s="888"/>
      <c r="BX109" s="888"/>
      <c r="BY109" s="888"/>
      <c r="BZ109" s="889"/>
      <c r="CA109" s="890" t="s">
        <v>285</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286</v>
      </c>
      <c r="DM109" s="888"/>
      <c r="DN109" s="888"/>
      <c r="DO109" s="888"/>
      <c r="DP109" s="889"/>
      <c r="DQ109" s="890" t="s">
        <v>285</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3483691</v>
      </c>
      <c r="AB110" s="873"/>
      <c r="AC110" s="873"/>
      <c r="AD110" s="873"/>
      <c r="AE110" s="874"/>
      <c r="AF110" s="875">
        <v>3483894</v>
      </c>
      <c r="AG110" s="873"/>
      <c r="AH110" s="873"/>
      <c r="AI110" s="873"/>
      <c r="AJ110" s="874"/>
      <c r="AK110" s="875">
        <v>3231151</v>
      </c>
      <c r="AL110" s="873"/>
      <c r="AM110" s="873"/>
      <c r="AN110" s="873"/>
      <c r="AO110" s="874"/>
      <c r="AP110" s="876">
        <v>20.3</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30569547</v>
      </c>
      <c r="BR110" s="800"/>
      <c r="BS110" s="800"/>
      <c r="BT110" s="800"/>
      <c r="BU110" s="800"/>
      <c r="BV110" s="800">
        <v>29946915</v>
      </c>
      <c r="BW110" s="800"/>
      <c r="BX110" s="800"/>
      <c r="BY110" s="800"/>
      <c r="BZ110" s="800"/>
      <c r="CA110" s="800">
        <v>31560580</v>
      </c>
      <c r="CB110" s="800"/>
      <c r="CC110" s="800"/>
      <c r="CD110" s="800"/>
      <c r="CE110" s="800"/>
      <c r="CF110" s="861">
        <v>198.5</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99809</v>
      </c>
      <c r="BR111" s="771"/>
      <c r="BS111" s="771"/>
      <c r="BT111" s="771"/>
      <c r="BU111" s="771"/>
      <c r="BV111" s="771">
        <v>262923</v>
      </c>
      <c r="BW111" s="771"/>
      <c r="BX111" s="771"/>
      <c r="BY111" s="771"/>
      <c r="BZ111" s="771"/>
      <c r="CA111" s="771">
        <v>226338</v>
      </c>
      <c r="CB111" s="771"/>
      <c r="CC111" s="771"/>
      <c r="CD111" s="771"/>
      <c r="CE111" s="771"/>
      <c r="CF111" s="848">
        <v>1.4</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13805104</v>
      </c>
      <c r="BR112" s="771"/>
      <c r="BS112" s="771"/>
      <c r="BT112" s="771"/>
      <c r="BU112" s="771"/>
      <c r="BV112" s="771">
        <v>13359052</v>
      </c>
      <c r="BW112" s="771"/>
      <c r="BX112" s="771"/>
      <c r="BY112" s="771"/>
      <c r="BZ112" s="771"/>
      <c r="CA112" s="771">
        <v>13604574</v>
      </c>
      <c r="CB112" s="771"/>
      <c r="CC112" s="771"/>
      <c r="CD112" s="771"/>
      <c r="CE112" s="771"/>
      <c r="CF112" s="848">
        <v>85.6</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1229574</v>
      </c>
      <c r="AB113" s="909"/>
      <c r="AC113" s="909"/>
      <c r="AD113" s="909"/>
      <c r="AE113" s="910"/>
      <c r="AF113" s="911">
        <v>1188148</v>
      </c>
      <c r="AG113" s="909"/>
      <c r="AH113" s="909"/>
      <c r="AI113" s="909"/>
      <c r="AJ113" s="910"/>
      <c r="AK113" s="911">
        <v>1362420</v>
      </c>
      <c r="AL113" s="909"/>
      <c r="AM113" s="909"/>
      <c r="AN113" s="909"/>
      <c r="AO113" s="910"/>
      <c r="AP113" s="912">
        <v>8.6</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170829</v>
      </c>
      <c r="BR113" s="771"/>
      <c r="BS113" s="771"/>
      <c r="BT113" s="771"/>
      <c r="BU113" s="771"/>
      <c r="BV113" s="771">
        <v>231413</v>
      </c>
      <c r="BW113" s="771"/>
      <c r="BX113" s="771"/>
      <c r="BY113" s="771"/>
      <c r="BZ113" s="771"/>
      <c r="CA113" s="771">
        <v>225409</v>
      </c>
      <c r="CB113" s="771"/>
      <c r="CC113" s="771"/>
      <c r="CD113" s="771"/>
      <c r="CE113" s="771"/>
      <c r="CF113" s="848">
        <v>1.4</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44690</v>
      </c>
      <c r="AB114" s="784"/>
      <c r="AC114" s="784"/>
      <c r="AD114" s="784"/>
      <c r="AE114" s="785"/>
      <c r="AF114" s="786">
        <v>40062</v>
      </c>
      <c r="AG114" s="784"/>
      <c r="AH114" s="784"/>
      <c r="AI114" s="784"/>
      <c r="AJ114" s="785"/>
      <c r="AK114" s="786">
        <v>35430</v>
      </c>
      <c r="AL114" s="784"/>
      <c r="AM114" s="784"/>
      <c r="AN114" s="784"/>
      <c r="AO114" s="785"/>
      <c r="AP114" s="754">
        <v>0.2</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6486199</v>
      </c>
      <c r="BR114" s="771"/>
      <c r="BS114" s="771"/>
      <c r="BT114" s="771"/>
      <c r="BU114" s="771"/>
      <c r="BV114" s="771">
        <v>6015835</v>
      </c>
      <c r="BW114" s="771"/>
      <c r="BX114" s="771"/>
      <c r="BY114" s="771"/>
      <c r="BZ114" s="771"/>
      <c r="CA114" s="771">
        <v>5475262</v>
      </c>
      <c r="CB114" s="771"/>
      <c r="CC114" s="771"/>
      <c r="CD114" s="771"/>
      <c r="CE114" s="771"/>
      <c r="CF114" s="848">
        <v>34.4</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166122</v>
      </c>
      <c r="AB115" s="909"/>
      <c r="AC115" s="909"/>
      <c r="AD115" s="909"/>
      <c r="AE115" s="910"/>
      <c r="AF115" s="911">
        <v>17334</v>
      </c>
      <c r="AG115" s="909"/>
      <c r="AH115" s="909"/>
      <c r="AI115" s="909"/>
      <c r="AJ115" s="910"/>
      <c r="AK115" s="911">
        <v>16930</v>
      </c>
      <c r="AL115" s="909"/>
      <c r="AM115" s="909"/>
      <c r="AN115" s="909"/>
      <c r="AO115" s="910"/>
      <c r="AP115" s="912">
        <v>0.1</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v>54860</v>
      </c>
      <c r="BR115" s="771"/>
      <c r="BS115" s="771"/>
      <c r="BT115" s="771"/>
      <c r="BU115" s="771"/>
      <c r="BV115" s="771">
        <v>71897</v>
      </c>
      <c r="BW115" s="771"/>
      <c r="BX115" s="771"/>
      <c r="BY115" s="771"/>
      <c r="BZ115" s="771"/>
      <c r="CA115" s="771">
        <v>29085</v>
      </c>
      <c r="CB115" s="771"/>
      <c r="CC115" s="771"/>
      <c r="CD115" s="771"/>
      <c r="CE115" s="771"/>
      <c r="CF115" s="848">
        <v>0.2</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4924077</v>
      </c>
      <c r="AB117" s="895"/>
      <c r="AC117" s="895"/>
      <c r="AD117" s="895"/>
      <c r="AE117" s="896"/>
      <c r="AF117" s="898">
        <v>4729438</v>
      </c>
      <c r="AG117" s="895"/>
      <c r="AH117" s="895"/>
      <c r="AI117" s="895"/>
      <c r="AJ117" s="896"/>
      <c r="AK117" s="898">
        <v>4645931</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286</v>
      </c>
      <c r="AG118" s="888"/>
      <c r="AH118" s="888"/>
      <c r="AI118" s="888"/>
      <c r="AJ118" s="889"/>
      <c r="AK118" s="890" t="s">
        <v>285</v>
      </c>
      <c r="AL118" s="888"/>
      <c r="AM118" s="888"/>
      <c r="AN118" s="888"/>
      <c r="AO118" s="889"/>
      <c r="AP118" s="891" t="s">
        <v>408</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436</v>
      </c>
      <c r="BP118" s="838"/>
      <c r="BQ118" s="857">
        <v>51186348</v>
      </c>
      <c r="BR118" s="858"/>
      <c r="BS118" s="858"/>
      <c r="BT118" s="858"/>
      <c r="BU118" s="858"/>
      <c r="BV118" s="858">
        <v>49888035</v>
      </c>
      <c r="BW118" s="858"/>
      <c r="BX118" s="858"/>
      <c r="BY118" s="858"/>
      <c r="BZ118" s="858"/>
      <c r="CA118" s="858">
        <v>51121248</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15417389</v>
      </c>
      <c r="BR119" s="800"/>
      <c r="BS119" s="800"/>
      <c r="BT119" s="800"/>
      <c r="BU119" s="800"/>
      <c r="BV119" s="800">
        <v>13194182</v>
      </c>
      <c r="BW119" s="800"/>
      <c r="BX119" s="800"/>
      <c r="BY119" s="800"/>
      <c r="BZ119" s="800"/>
      <c r="CA119" s="800">
        <v>16988450</v>
      </c>
      <c r="CB119" s="800"/>
      <c r="CC119" s="800"/>
      <c r="CD119" s="800"/>
      <c r="CE119" s="800"/>
      <c r="CF119" s="861">
        <v>106.9</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99809</v>
      </c>
      <c r="DH119" s="717"/>
      <c r="DI119" s="717"/>
      <c r="DJ119" s="717"/>
      <c r="DK119" s="718"/>
      <c r="DL119" s="719">
        <v>262923</v>
      </c>
      <c r="DM119" s="717"/>
      <c r="DN119" s="717"/>
      <c r="DO119" s="717"/>
      <c r="DP119" s="718"/>
      <c r="DQ119" s="719">
        <v>226338</v>
      </c>
      <c r="DR119" s="717"/>
      <c r="DS119" s="717"/>
      <c r="DT119" s="717"/>
      <c r="DU119" s="718"/>
      <c r="DV119" s="807">
        <v>1.4</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3197262</v>
      </c>
      <c r="BR120" s="771"/>
      <c r="BS120" s="771"/>
      <c r="BT120" s="771"/>
      <c r="BU120" s="771"/>
      <c r="BV120" s="771">
        <v>3088745</v>
      </c>
      <c r="BW120" s="771"/>
      <c r="BX120" s="771"/>
      <c r="BY120" s="771"/>
      <c r="BZ120" s="771"/>
      <c r="CA120" s="771">
        <v>3133863</v>
      </c>
      <c r="CB120" s="771"/>
      <c r="CC120" s="771"/>
      <c r="CD120" s="771"/>
      <c r="CE120" s="771"/>
      <c r="CF120" s="848">
        <v>19.7</v>
      </c>
      <c r="CG120" s="849"/>
      <c r="CH120" s="849"/>
      <c r="CI120" s="849"/>
      <c r="CJ120" s="849"/>
      <c r="CK120" s="850" t="s">
        <v>442</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7852096</v>
      </c>
      <c r="DH120" s="800"/>
      <c r="DI120" s="800"/>
      <c r="DJ120" s="800"/>
      <c r="DK120" s="800"/>
      <c r="DL120" s="800">
        <v>6859027</v>
      </c>
      <c r="DM120" s="800"/>
      <c r="DN120" s="800"/>
      <c r="DO120" s="800"/>
      <c r="DP120" s="800"/>
      <c r="DQ120" s="800">
        <v>7356618</v>
      </c>
      <c r="DR120" s="800"/>
      <c r="DS120" s="800"/>
      <c r="DT120" s="800"/>
      <c r="DU120" s="800"/>
      <c r="DV120" s="801">
        <v>46.3</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27395633</v>
      </c>
      <c r="BR121" s="858"/>
      <c r="BS121" s="858"/>
      <c r="BT121" s="858"/>
      <c r="BU121" s="858"/>
      <c r="BV121" s="858">
        <v>27897057</v>
      </c>
      <c r="BW121" s="858"/>
      <c r="BX121" s="858"/>
      <c r="BY121" s="858"/>
      <c r="BZ121" s="858"/>
      <c r="CA121" s="858">
        <v>28736613</v>
      </c>
      <c r="CB121" s="858"/>
      <c r="CC121" s="858"/>
      <c r="CD121" s="858"/>
      <c r="CE121" s="858"/>
      <c r="CF121" s="859">
        <v>180.8</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2361089</v>
      </c>
      <c r="DH121" s="771"/>
      <c r="DI121" s="771"/>
      <c r="DJ121" s="771"/>
      <c r="DK121" s="771"/>
      <c r="DL121" s="771">
        <v>2750458</v>
      </c>
      <c r="DM121" s="771"/>
      <c r="DN121" s="771"/>
      <c r="DO121" s="771"/>
      <c r="DP121" s="771"/>
      <c r="DQ121" s="771">
        <v>2870003</v>
      </c>
      <c r="DR121" s="771"/>
      <c r="DS121" s="771"/>
      <c r="DT121" s="771"/>
      <c r="DU121" s="771"/>
      <c r="DV121" s="823">
        <v>18.100000000000001</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445</v>
      </c>
      <c r="BP122" s="838"/>
      <c r="BQ122" s="839">
        <v>46010284</v>
      </c>
      <c r="BR122" s="840"/>
      <c r="BS122" s="840"/>
      <c r="BT122" s="840"/>
      <c r="BU122" s="840"/>
      <c r="BV122" s="840">
        <v>44179984</v>
      </c>
      <c r="BW122" s="840"/>
      <c r="BX122" s="840"/>
      <c r="BY122" s="840"/>
      <c r="BZ122" s="840"/>
      <c r="CA122" s="840">
        <v>48858926</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1958451</v>
      </c>
      <c r="DH122" s="771"/>
      <c r="DI122" s="771"/>
      <c r="DJ122" s="771"/>
      <c r="DK122" s="771"/>
      <c r="DL122" s="771">
        <v>1902978</v>
      </c>
      <c r="DM122" s="771"/>
      <c r="DN122" s="771"/>
      <c r="DO122" s="771"/>
      <c r="DP122" s="771"/>
      <c r="DQ122" s="771">
        <v>1617112</v>
      </c>
      <c r="DR122" s="771"/>
      <c r="DS122" s="771"/>
      <c r="DT122" s="771"/>
      <c r="DU122" s="771"/>
      <c r="DV122" s="823">
        <v>10.199999999999999</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32.700000000000003</v>
      </c>
      <c r="BR123" s="832"/>
      <c r="BS123" s="832"/>
      <c r="BT123" s="832"/>
      <c r="BU123" s="832"/>
      <c r="BV123" s="832">
        <v>35.5</v>
      </c>
      <c r="BW123" s="832"/>
      <c r="BX123" s="832"/>
      <c r="BY123" s="832"/>
      <c r="BZ123" s="832"/>
      <c r="CA123" s="832">
        <v>14.2</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729766</v>
      </c>
      <c r="DH123" s="784"/>
      <c r="DI123" s="784"/>
      <c r="DJ123" s="784"/>
      <c r="DK123" s="785"/>
      <c r="DL123" s="786">
        <v>758612</v>
      </c>
      <c r="DM123" s="784"/>
      <c r="DN123" s="784"/>
      <c r="DO123" s="784"/>
      <c r="DP123" s="785"/>
      <c r="DQ123" s="786">
        <v>627428</v>
      </c>
      <c r="DR123" s="784"/>
      <c r="DS123" s="784"/>
      <c r="DT123" s="784"/>
      <c r="DU123" s="785"/>
      <c r="DV123" s="754">
        <v>3.9</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903702</v>
      </c>
      <c r="DH124" s="717"/>
      <c r="DI124" s="717"/>
      <c r="DJ124" s="717"/>
      <c r="DK124" s="718"/>
      <c r="DL124" s="719">
        <v>1087977</v>
      </c>
      <c r="DM124" s="717"/>
      <c r="DN124" s="717"/>
      <c r="DO124" s="717"/>
      <c r="DP124" s="718"/>
      <c r="DQ124" s="719">
        <v>1133413</v>
      </c>
      <c r="DR124" s="717"/>
      <c r="DS124" s="717"/>
      <c r="DT124" s="717"/>
      <c r="DU124" s="718"/>
      <c r="DV124" s="807">
        <v>7.1</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164410</v>
      </c>
      <c r="AB126" s="784"/>
      <c r="AC126" s="784"/>
      <c r="AD126" s="784"/>
      <c r="AE126" s="785"/>
      <c r="AF126" s="786">
        <v>16886</v>
      </c>
      <c r="AG126" s="784"/>
      <c r="AH126" s="784"/>
      <c r="AI126" s="784"/>
      <c r="AJ126" s="785"/>
      <c r="AK126" s="786">
        <v>16585</v>
      </c>
      <c r="AL126" s="784"/>
      <c r="AM126" s="784"/>
      <c r="AN126" s="784"/>
      <c r="AO126" s="785"/>
      <c r="AP126" s="754">
        <v>0.1</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1712</v>
      </c>
      <c r="AB127" s="784"/>
      <c r="AC127" s="784"/>
      <c r="AD127" s="784"/>
      <c r="AE127" s="785"/>
      <c r="AF127" s="786">
        <v>448</v>
      </c>
      <c r="AG127" s="784"/>
      <c r="AH127" s="784"/>
      <c r="AI127" s="784"/>
      <c r="AJ127" s="785"/>
      <c r="AK127" s="786">
        <v>345</v>
      </c>
      <c r="AL127" s="784"/>
      <c r="AM127" s="784"/>
      <c r="AN127" s="784"/>
      <c r="AO127" s="785"/>
      <c r="AP127" s="754">
        <v>0</v>
      </c>
      <c r="AQ127" s="755"/>
      <c r="AR127" s="755"/>
      <c r="AS127" s="755"/>
      <c r="AT127" s="756"/>
      <c r="AU127" s="233"/>
      <c r="AV127" s="233"/>
      <c r="AW127" s="233"/>
      <c r="AX127" s="757" t="s">
        <v>456</v>
      </c>
      <c r="AY127" s="758"/>
      <c r="AZ127" s="758"/>
      <c r="BA127" s="758"/>
      <c r="BB127" s="758"/>
      <c r="BC127" s="758"/>
      <c r="BD127" s="758"/>
      <c r="BE127" s="759"/>
      <c r="BF127" s="760" t="s">
        <v>113</v>
      </c>
      <c r="BG127" s="761"/>
      <c r="BH127" s="761"/>
      <c r="BI127" s="761"/>
      <c r="BJ127" s="761"/>
      <c r="BK127" s="761"/>
      <c r="BL127" s="762"/>
      <c r="BM127" s="760">
        <v>12.57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54860</v>
      </c>
      <c r="DH127" s="820"/>
      <c r="DI127" s="820"/>
      <c r="DJ127" s="820"/>
      <c r="DK127" s="820"/>
      <c r="DL127" s="820">
        <v>71897</v>
      </c>
      <c r="DM127" s="820"/>
      <c r="DN127" s="820"/>
      <c r="DO127" s="820"/>
      <c r="DP127" s="820"/>
      <c r="DQ127" s="820">
        <v>29085</v>
      </c>
      <c r="DR127" s="820"/>
      <c r="DS127" s="820"/>
      <c r="DT127" s="820"/>
      <c r="DU127" s="820"/>
      <c r="DV127" s="821">
        <v>0.2</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106784</v>
      </c>
      <c r="AB128" s="724"/>
      <c r="AC128" s="724"/>
      <c r="AD128" s="724"/>
      <c r="AE128" s="725"/>
      <c r="AF128" s="726">
        <v>163566</v>
      </c>
      <c r="AG128" s="724"/>
      <c r="AH128" s="724"/>
      <c r="AI128" s="724"/>
      <c r="AJ128" s="725"/>
      <c r="AK128" s="726">
        <v>146090</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113</v>
      </c>
      <c r="BG128" s="791"/>
      <c r="BH128" s="791"/>
      <c r="BI128" s="791"/>
      <c r="BJ128" s="791"/>
      <c r="BK128" s="791"/>
      <c r="BL128" s="792"/>
      <c r="BM128" s="790">
        <v>17.57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18177902</v>
      </c>
      <c r="AB129" s="784"/>
      <c r="AC129" s="784"/>
      <c r="AD129" s="784"/>
      <c r="AE129" s="785"/>
      <c r="AF129" s="786">
        <v>18536359</v>
      </c>
      <c r="AG129" s="784"/>
      <c r="AH129" s="784"/>
      <c r="AI129" s="784"/>
      <c r="AJ129" s="785"/>
      <c r="AK129" s="786">
        <v>18521227</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13.3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2378601</v>
      </c>
      <c r="AB130" s="784"/>
      <c r="AC130" s="784"/>
      <c r="AD130" s="784"/>
      <c r="AE130" s="785"/>
      <c r="AF130" s="786">
        <v>2496409</v>
      </c>
      <c r="AG130" s="784"/>
      <c r="AH130" s="784"/>
      <c r="AI130" s="784"/>
      <c r="AJ130" s="785"/>
      <c r="AK130" s="786">
        <v>2624036</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14.2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15799301</v>
      </c>
      <c r="AB131" s="717"/>
      <c r="AC131" s="717"/>
      <c r="AD131" s="717"/>
      <c r="AE131" s="718"/>
      <c r="AF131" s="719">
        <v>16039950</v>
      </c>
      <c r="AG131" s="717"/>
      <c r="AH131" s="717"/>
      <c r="AI131" s="717"/>
      <c r="AJ131" s="718"/>
      <c r="AK131" s="719">
        <v>15897191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15.43544533</v>
      </c>
      <c r="AB132" s="740"/>
      <c r="AC132" s="740"/>
      <c r="AD132" s="740"/>
      <c r="AE132" s="741"/>
      <c r="AF132" s="742">
        <v>12.90192925</v>
      </c>
      <c r="AG132" s="740"/>
      <c r="AH132" s="740"/>
      <c r="AI132" s="740"/>
      <c r="AJ132" s="741"/>
      <c r="AK132" s="742">
        <v>11.79960032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15</v>
      </c>
      <c r="AB133" s="749"/>
      <c r="AC133" s="749"/>
      <c r="AD133" s="749"/>
      <c r="AE133" s="750"/>
      <c r="AF133" s="748">
        <v>14</v>
      </c>
      <c r="AG133" s="749"/>
      <c r="AH133" s="749"/>
      <c r="AI133" s="749"/>
      <c r="AJ133" s="750"/>
      <c r="AK133" s="748">
        <v>13.3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1" zoomScaleNormal="85" zoomScaleSheetLayoutView="100" workbookViewId="0">
      <selection activeCell="B1" sqref="B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6043899</v>
      </c>
      <c r="L9" s="264">
        <v>89331</v>
      </c>
      <c r="M9" s="265">
        <v>65114</v>
      </c>
      <c r="N9" s="266">
        <v>37.200000000000003</v>
      </c>
    </row>
    <row r="10" spans="1:16">
      <c r="A10" s="248"/>
      <c r="B10" s="244"/>
      <c r="C10" s="244"/>
      <c r="D10" s="244"/>
      <c r="E10" s="244"/>
      <c r="F10" s="244"/>
      <c r="G10" s="1133" t="s">
        <v>478</v>
      </c>
      <c r="H10" s="1134"/>
      <c r="I10" s="1134"/>
      <c r="J10" s="1135"/>
      <c r="K10" s="267">
        <v>309735</v>
      </c>
      <c r="L10" s="268">
        <v>4578</v>
      </c>
      <c r="M10" s="269">
        <v>4538</v>
      </c>
      <c r="N10" s="270">
        <v>0.9</v>
      </c>
    </row>
    <row r="11" spans="1:16" ht="13.5" customHeight="1">
      <c r="A11" s="248"/>
      <c r="B11" s="244"/>
      <c r="C11" s="244"/>
      <c r="D11" s="244"/>
      <c r="E11" s="244"/>
      <c r="F11" s="244"/>
      <c r="G11" s="1133" t="s">
        <v>479</v>
      </c>
      <c r="H11" s="1134"/>
      <c r="I11" s="1134"/>
      <c r="J11" s="1135"/>
      <c r="K11" s="267">
        <v>1014814</v>
      </c>
      <c r="L11" s="268">
        <v>14999</v>
      </c>
      <c r="M11" s="269">
        <v>5513</v>
      </c>
      <c r="N11" s="270">
        <v>172.1</v>
      </c>
    </row>
    <row r="12" spans="1:16" ht="13.5" customHeight="1">
      <c r="A12" s="248"/>
      <c r="B12" s="244"/>
      <c r="C12" s="244"/>
      <c r="D12" s="244"/>
      <c r="E12" s="244"/>
      <c r="F12" s="244"/>
      <c r="G12" s="1133" t="s">
        <v>480</v>
      </c>
      <c r="H12" s="1134"/>
      <c r="I12" s="1134"/>
      <c r="J12" s="1135"/>
      <c r="K12" s="267">
        <v>216457</v>
      </c>
      <c r="L12" s="268">
        <v>3199</v>
      </c>
      <c r="M12" s="269">
        <v>953</v>
      </c>
      <c r="N12" s="270">
        <v>235.7</v>
      </c>
    </row>
    <row r="13" spans="1:16" ht="13.5" customHeight="1">
      <c r="A13" s="248"/>
      <c r="B13" s="244"/>
      <c r="C13" s="244"/>
      <c r="D13" s="244"/>
      <c r="E13" s="244"/>
      <c r="F13" s="244"/>
      <c r="G13" s="1133" t="s">
        <v>481</v>
      </c>
      <c r="H13" s="1134"/>
      <c r="I13" s="1134"/>
      <c r="J13" s="1135"/>
      <c r="K13" s="267" t="s">
        <v>482</v>
      </c>
      <c r="L13" s="268" t="s">
        <v>482</v>
      </c>
      <c r="M13" s="269">
        <v>2</v>
      </c>
      <c r="N13" s="270" t="s">
        <v>482</v>
      </c>
    </row>
    <row r="14" spans="1:16" ht="13.5" customHeight="1">
      <c r="A14" s="248"/>
      <c r="B14" s="244"/>
      <c r="C14" s="244"/>
      <c r="D14" s="244"/>
      <c r="E14" s="244"/>
      <c r="F14" s="244"/>
      <c r="G14" s="1133" t="s">
        <v>483</v>
      </c>
      <c r="H14" s="1134"/>
      <c r="I14" s="1134"/>
      <c r="J14" s="1135"/>
      <c r="K14" s="267">
        <v>445351</v>
      </c>
      <c r="L14" s="268">
        <v>6582</v>
      </c>
      <c r="M14" s="269">
        <v>2887</v>
      </c>
      <c r="N14" s="270">
        <v>128</v>
      </c>
    </row>
    <row r="15" spans="1:16" ht="13.5" customHeight="1">
      <c r="A15" s="248"/>
      <c r="B15" s="244"/>
      <c r="C15" s="244"/>
      <c r="D15" s="244"/>
      <c r="E15" s="244"/>
      <c r="F15" s="244"/>
      <c r="G15" s="1133" t="s">
        <v>484</v>
      </c>
      <c r="H15" s="1134"/>
      <c r="I15" s="1134"/>
      <c r="J15" s="1135"/>
      <c r="K15" s="267">
        <v>281858</v>
      </c>
      <c r="L15" s="268">
        <v>4166</v>
      </c>
      <c r="M15" s="269">
        <v>1642</v>
      </c>
      <c r="N15" s="270">
        <v>153.69999999999999</v>
      </c>
    </row>
    <row r="16" spans="1:16">
      <c r="A16" s="248"/>
      <c r="B16" s="244"/>
      <c r="C16" s="244"/>
      <c r="D16" s="244"/>
      <c r="E16" s="244"/>
      <c r="F16" s="244"/>
      <c r="G16" s="1136" t="s">
        <v>485</v>
      </c>
      <c r="H16" s="1137"/>
      <c r="I16" s="1137"/>
      <c r="J16" s="1138"/>
      <c r="K16" s="268">
        <v>-563821</v>
      </c>
      <c r="L16" s="268">
        <v>-8334</v>
      </c>
      <c r="M16" s="269">
        <v>-6965</v>
      </c>
      <c r="N16" s="270">
        <v>19.7</v>
      </c>
    </row>
    <row r="17" spans="1:16">
      <c r="A17" s="248"/>
      <c r="B17" s="244"/>
      <c r="C17" s="244"/>
      <c r="D17" s="244"/>
      <c r="E17" s="244"/>
      <c r="F17" s="244"/>
      <c r="G17" s="1136" t="s">
        <v>170</v>
      </c>
      <c r="H17" s="1137"/>
      <c r="I17" s="1137"/>
      <c r="J17" s="1138"/>
      <c r="K17" s="268">
        <v>7748293</v>
      </c>
      <c r="L17" s="268">
        <v>114523</v>
      </c>
      <c r="M17" s="269">
        <v>73685</v>
      </c>
      <c r="N17" s="270">
        <v>55.4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10.119999999999999</v>
      </c>
      <c r="L21" s="281">
        <v>7.13</v>
      </c>
      <c r="M21" s="282">
        <v>2.99</v>
      </c>
      <c r="N21" s="249"/>
      <c r="O21" s="283"/>
      <c r="P21" s="279"/>
    </row>
    <row r="22" spans="1:16" s="284" customFormat="1">
      <c r="A22" s="279"/>
      <c r="B22" s="249"/>
      <c r="C22" s="249"/>
      <c r="D22" s="249"/>
      <c r="E22" s="249"/>
      <c r="F22" s="249"/>
      <c r="G22" s="1130" t="s">
        <v>491</v>
      </c>
      <c r="H22" s="1131"/>
      <c r="I22" s="1131"/>
      <c r="J22" s="1132"/>
      <c r="K22" s="285">
        <v>94.7</v>
      </c>
      <c r="L22" s="286">
        <v>98.1</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3231151</v>
      </c>
      <c r="L32" s="294">
        <v>47758</v>
      </c>
      <c r="M32" s="295">
        <v>43359</v>
      </c>
      <c r="N32" s="296">
        <v>10.1</v>
      </c>
    </row>
    <row r="33" spans="1:16" ht="13.5" customHeight="1">
      <c r="A33" s="248"/>
      <c r="B33" s="244"/>
      <c r="C33" s="244"/>
      <c r="D33" s="244"/>
      <c r="E33" s="244"/>
      <c r="F33" s="244"/>
      <c r="G33" s="1121" t="s">
        <v>495</v>
      </c>
      <c r="H33" s="1122"/>
      <c r="I33" s="1122"/>
      <c r="J33" s="1123"/>
      <c r="K33" s="294" t="s">
        <v>482</v>
      </c>
      <c r="L33" s="294" t="s">
        <v>482</v>
      </c>
      <c r="M33" s="295">
        <v>0</v>
      </c>
      <c r="N33" s="296" t="s">
        <v>482</v>
      </c>
    </row>
    <row r="34" spans="1:16" ht="27" customHeight="1">
      <c r="A34" s="248"/>
      <c r="B34" s="244"/>
      <c r="C34" s="244"/>
      <c r="D34" s="244"/>
      <c r="E34" s="244"/>
      <c r="F34" s="244"/>
      <c r="G34" s="1121" t="s">
        <v>496</v>
      </c>
      <c r="H34" s="1122"/>
      <c r="I34" s="1122"/>
      <c r="J34" s="1123"/>
      <c r="K34" s="294" t="s">
        <v>482</v>
      </c>
      <c r="L34" s="294" t="s">
        <v>482</v>
      </c>
      <c r="M34" s="295">
        <v>39</v>
      </c>
      <c r="N34" s="296" t="s">
        <v>482</v>
      </c>
    </row>
    <row r="35" spans="1:16" ht="27" customHeight="1">
      <c r="A35" s="248"/>
      <c r="B35" s="244"/>
      <c r="C35" s="244"/>
      <c r="D35" s="244"/>
      <c r="E35" s="244"/>
      <c r="F35" s="244"/>
      <c r="G35" s="1121" t="s">
        <v>497</v>
      </c>
      <c r="H35" s="1122"/>
      <c r="I35" s="1122"/>
      <c r="J35" s="1123"/>
      <c r="K35" s="294">
        <v>1362420</v>
      </c>
      <c r="L35" s="294">
        <v>20137</v>
      </c>
      <c r="M35" s="295">
        <v>11806</v>
      </c>
      <c r="N35" s="296">
        <v>70.599999999999994</v>
      </c>
    </row>
    <row r="36" spans="1:16" ht="27" customHeight="1">
      <c r="A36" s="248"/>
      <c r="B36" s="244"/>
      <c r="C36" s="244"/>
      <c r="D36" s="244"/>
      <c r="E36" s="244"/>
      <c r="F36" s="244"/>
      <c r="G36" s="1121" t="s">
        <v>498</v>
      </c>
      <c r="H36" s="1122"/>
      <c r="I36" s="1122"/>
      <c r="J36" s="1123"/>
      <c r="K36" s="294">
        <v>35430</v>
      </c>
      <c r="L36" s="294">
        <v>524</v>
      </c>
      <c r="M36" s="295">
        <v>1910</v>
      </c>
      <c r="N36" s="296">
        <v>-72.599999999999994</v>
      </c>
    </row>
    <row r="37" spans="1:16" ht="13.5" customHeight="1">
      <c r="A37" s="248"/>
      <c r="B37" s="244"/>
      <c r="C37" s="244"/>
      <c r="D37" s="244"/>
      <c r="E37" s="244"/>
      <c r="F37" s="244"/>
      <c r="G37" s="1121" t="s">
        <v>499</v>
      </c>
      <c r="H37" s="1122"/>
      <c r="I37" s="1122"/>
      <c r="J37" s="1123"/>
      <c r="K37" s="294">
        <v>16930</v>
      </c>
      <c r="L37" s="294">
        <v>250</v>
      </c>
      <c r="M37" s="295">
        <v>1129</v>
      </c>
      <c r="N37" s="296">
        <v>-77.900000000000006</v>
      </c>
    </row>
    <row r="38" spans="1:16" ht="27" customHeight="1">
      <c r="A38" s="248"/>
      <c r="B38" s="244"/>
      <c r="C38" s="244"/>
      <c r="D38" s="244"/>
      <c r="E38" s="244"/>
      <c r="F38" s="244"/>
      <c r="G38" s="1124" t="s">
        <v>500</v>
      </c>
      <c r="H38" s="1125"/>
      <c r="I38" s="1125"/>
      <c r="J38" s="1126"/>
      <c r="K38" s="297" t="s">
        <v>482</v>
      </c>
      <c r="L38" s="297" t="s">
        <v>482</v>
      </c>
      <c r="M38" s="298">
        <v>5</v>
      </c>
      <c r="N38" s="299" t="s">
        <v>482</v>
      </c>
      <c r="O38" s="293"/>
    </row>
    <row r="39" spans="1:16">
      <c r="A39" s="248"/>
      <c r="B39" s="244"/>
      <c r="C39" s="244"/>
      <c r="D39" s="244"/>
      <c r="E39" s="244"/>
      <c r="F39" s="244"/>
      <c r="G39" s="1124" t="s">
        <v>501</v>
      </c>
      <c r="H39" s="1125"/>
      <c r="I39" s="1125"/>
      <c r="J39" s="1126"/>
      <c r="K39" s="300">
        <v>-146090</v>
      </c>
      <c r="L39" s="300">
        <v>-2159</v>
      </c>
      <c r="M39" s="301">
        <v>-5126</v>
      </c>
      <c r="N39" s="302">
        <v>-57.9</v>
      </c>
      <c r="O39" s="293"/>
    </row>
    <row r="40" spans="1:16" ht="27" customHeight="1">
      <c r="A40" s="248"/>
      <c r="B40" s="244"/>
      <c r="C40" s="244"/>
      <c r="D40" s="244"/>
      <c r="E40" s="244"/>
      <c r="F40" s="244"/>
      <c r="G40" s="1121" t="s">
        <v>502</v>
      </c>
      <c r="H40" s="1122"/>
      <c r="I40" s="1122"/>
      <c r="J40" s="1123"/>
      <c r="K40" s="300">
        <v>-2624036</v>
      </c>
      <c r="L40" s="300">
        <v>-38784</v>
      </c>
      <c r="M40" s="301">
        <v>-37205</v>
      </c>
      <c r="N40" s="302">
        <v>4.2</v>
      </c>
      <c r="O40" s="293"/>
    </row>
    <row r="41" spans="1:16">
      <c r="A41" s="248"/>
      <c r="B41" s="244"/>
      <c r="C41" s="244"/>
      <c r="D41" s="244"/>
      <c r="E41" s="244"/>
      <c r="F41" s="244"/>
      <c r="G41" s="1127" t="s">
        <v>280</v>
      </c>
      <c r="H41" s="1128"/>
      <c r="I41" s="1128"/>
      <c r="J41" s="1129"/>
      <c r="K41" s="294">
        <v>1875805</v>
      </c>
      <c r="L41" s="300">
        <v>27725</v>
      </c>
      <c r="M41" s="301">
        <v>15917</v>
      </c>
      <c r="N41" s="302">
        <v>74.2</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3374653</v>
      </c>
      <c r="J51" s="320">
        <v>45999</v>
      </c>
      <c r="K51" s="321">
        <v>-22.7</v>
      </c>
      <c r="L51" s="322">
        <v>61882</v>
      </c>
      <c r="M51" s="323">
        <v>6.7</v>
      </c>
      <c r="N51" s="324">
        <v>-29.4</v>
      </c>
    </row>
    <row r="52" spans="1:14">
      <c r="A52" s="248"/>
      <c r="B52" s="244"/>
      <c r="C52" s="244"/>
      <c r="D52" s="244"/>
      <c r="E52" s="244"/>
      <c r="F52" s="244"/>
      <c r="G52" s="325"/>
      <c r="H52" s="326" t="s">
        <v>513</v>
      </c>
      <c r="I52" s="327">
        <v>1813225</v>
      </c>
      <c r="J52" s="328">
        <v>24716</v>
      </c>
      <c r="K52" s="329">
        <v>-27.4</v>
      </c>
      <c r="L52" s="330">
        <v>32175</v>
      </c>
      <c r="M52" s="331">
        <v>0</v>
      </c>
      <c r="N52" s="332">
        <v>-27.4</v>
      </c>
    </row>
    <row r="53" spans="1:14">
      <c r="A53" s="248"/>
      <c r="B53" s="244"/>
      <c r="C53" s="244"/>
      <c r="D53" s="244"/>
      <c r="E53" s="244"/>
      <c r="F53" s="244"/>
      <c r="G53" s="310" t="s">
        <v>514</v>
      </c>
      <c r="H53" s="311"/>
      <c r="I53" s="319">
        <v>3470285</v>
      </c>
      <c r="J53" s="320">
        <v>49846</v>
      </c>
      <c r="K53" s="321">
        <v>8.4</v>
      </c>
      <c r="L53" s="322">
        <v>47569</v>
      </c>
      <c r="M53" s="323">
        <v>-23.1</v>
      </c>
      <c r="N53" s="324">
        <v>31.5</v>
      </c>
    </row>
    <row r="54" spans="1:14">
      <c r="A54" s="248"/>
      <c r="B54" s="244"/>
      <c r="C54" s="244"/>
      <c r="D54" s="244"/>
      <c r="E54" s="244"/>
      <c r="F54" s="244"/>
      <c r="G54" s="325"/>
      <c r="H54" s="326" t="s">
        <v>513</v>
      </c>
      <c r="I54" s="327">
        <v>1668808</v>
      </c>
      <c r="J54" s="328">
        <v>23970</v>
      </c>
      <c r="K54" s="329">
        <v>-3</v>
      </c>
      <c r="L54" s="330">
        <v>26255</v>
      </c>
      <c r="M54" s="331">
        <v>-18.399999999999999</v>
      </c>
      <c r="N54" s="332">
        <v>15.4</v>
      </c>
    </row>
    <row r="55" spans="1:14">
      <c r="A55" s="248"/>
      <c r="B55" s="244"/>
      <c r="C55" s="244"/>
      <c r="D55" s="244"/>
      <c r="E55" s="244"/>
      <c r="F55" s="244"/>
      <c r="G55" s="310" t="s">
        <v>515</v>
      </c>
      <c r="H55" s="311"/>
      <c r="I55" s="319">
        <v>4751309</v>
      </c>
      <c r="J55" s="320">
        <v>69108</v>
      </c>
      <c r="K55" s="321">
        <v>38.6</v>
      </c>
      <c r="L55" s="322">
        <v>50880</v>
      </c>
      <c r="M55" s="323">
        <v>7</v>
      </c>
      <c r="N55" s="324">
        <v>31.6</v>
      </c>
    </row>
    <row r="56" spans="1:14">
      <c r="A56" s="248"/>
      <c r="B56" s="244"/>
      <c r="C56" s="244"/>
      <c r="D56" s="244"/>
      <c r="E56" s="244"/>
      <c r="F56" s="244"/>
      <c r="G56" s="325"/>
      <c r="H56" s="326" t="s">
        <v>513</v>
      </c>
      <c r="I56" s="327">
        <v>1385607</v>
      </c>
      <c r="J56" s="328">
        <v>20154</v>
      </c>
      <c r="K56" s="329">
        <v>-15.9</v>
      </c>
      <c r="L56" s="330">
        <v>26879</v>
      </c>
      <c r="M56" s="331">
        <v>2.4</v>
      </c>
      <c r="N56" s="332">
        <v>-18.3</v>
      </c>
    </row>
    <row r="57" spans="1:14">
      <c r="A57" s="248"/>
      <c r="B57" s="244"/>
      <c r="C57" s="244"/>
      <c r="D57" s="244"/>
      <c r="E57" s="244"/>
      <c r="F57" s="244"/>
      <c r="G57" s="310" t="s">
        <v>516</v>
      </c>
      <c r="H57" s="311"/>
      <c r="I57" s="319">
        <v>34424545</v>
      </c>
      <c r="J57" s="320">
        <v>502805</v>
      </c>
      <c r="K57" s="321">
        <v>627.6</v>
      </c>
      <c r="L57" s="322">
        <v>63956</v>
      </c>
      <c r="M57" s="323">
        <v>25.7</v>
      </c>
      <c r="N57" s="324">
        <v>601.9</v>
      </c>
    </row>
    <row r="58" spans="1:14">
      <c r="A58" s="248"/>
      <c r="B58" s="244"/>
      <c r="C58" s="244"/>
      <c r="D58" s="244"/>
      <c r="E58" s="244"/>
      <c r="F58" s="244"/>
      <c r="G58" s="325"/>
      <c r="H58" s="326" t="s">
        <v>513</v>
      </c>
      <c r="I58" s="327">
        <v>3085020</v>
      </c>
      <c r="J58" s="328">
        <v>45060</v>
      </c>
      <c r="K58" s="329">
        <v>123.6</v>
      </c>
      <c r="L58" s="330">
        <v>29239</v>
      </c>
      <c r="M58" s="331">
        <v>8.8000000000000007</v>
      </c>
      <c r="N58" s="332">
        <v>114.8</v>
      </c>
    </row>
    <row r="59" spans="1:14">
      <c r="A59" s="248"/>
      <c r="B59" s="244"/>
      <c r="C59" s="244"/>
      <c r="D59" s="244"/>
      <c r="E59" s="244"/>
      <c r="F59" s="244"/>
      <c r="G59" s="310" t="s">
        <v>517</v>
      </c>
      <c r="H59" s="311"/>
      <c r="I59" s="319">
        <v>46065803</v>
      </c>
      <c r="J59" s="320">
        <v>680873</v>
      </c>
      <c r="K59" s="321">
        <v>35.4</v>
      </c>
      <c r="L59" s="322">
        <v>66255</v>
      </c>
      <c r="M59" s="323">
        <v>3.6</v>
      </c>
      <c r="N59" s="324">
        <v>31.8</v>
      </c>
    </row>
    <row r="60" spans="1:14">
      <c r="A60" s="248"/>
      <c r="B60" s="244"/>
      <c r="C60" s="244"/>
      <c r="D60" s="244"/>
      <c r="E60" s="244"/>
      <c r="F60" s="244"/>
      <c r="G60" s="325"/>
      <c r="H60" s="326" t="s">
        <v>513</v>
      </c>
      <c r="I60" s="333">
        <v>2378037</v>
      </c>
      <c r="J60" s="328">
        <v>35148</v>
      </c>
      <c r="K60" s="329">
        <v>-22</v>
      </c>
      <c r="L60" s="330">
        <v>31822</v>
      </c>
      <c r="M60" s="331">
        <v>8.8000000000000007</v>
      </c>
      <c r="N60" s="332">
        <v>-30.8</v>
      </c>
    </row>
    <row r="61" spans="1:14">
      <c r="A61" s="248"/>
      <c r="B61" s="244"/>
      <c r="C61" s="244"/>
      <c r="D61" s="244"/>
      <c r="E61" s="244"/>
      <c r="F61" s="244"/>
      <c r="G61" s="310" t="s">
        <v>518</v>
      </c>
      <c r="H61" s="334"/>
      <c r="I61" s="335">
        <v>18417319</v>
      </c>
      <c r="J61" s="336">
        <v>269726</v>
      </c>
      <c r="K61" s="337">
        <v>137.5</v>
      </c>
      <c r="L61" s="338">
        <v>58108</v>
      </c>
      <c r="M61" s="339">
        <v>4</v>
      </c>
      <c r="N61" s="324">
        <v>133.5</v>
      </c>
    </row>
    <row r="62" spans="1:14">
      <c r="A62" s="248"/>
      <c r="B62" s="244"/>
      <c r="C62" s="244"/>
      <c r="D62" s="244"/>
      <c r="E62" s="244"/>
      <c r="F62" s="244"/>
      <c r="G62" s="325"/>
      <c r="H62" s="326" t="s">
        <v>513</v>
      </c>
      <c r="I62" s="327">
        <v>2066139</v>
      </c>
      <c r="J62" s="328">
        <v>29810</v>
      </c>
      <c r="K62" s="329">
        <v>11.1</v>
      </c>
      <c r="L62" s="330">
        <v>29274</v>
      </c>
      <c r="M62" s="331">
        <v>0.3</v>
      </c>
      <c r="N62" s="332">
        <v>10.8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6.65</v>
      </c>
      <c r="G47" s="12">
        <v>12.63</v>
      </c>
      <c r="H47" s="12">
        <v>71.28</v>
      </c>
      <c r="I47" s="12">
        <v>56.11</v>
      </c>
      <c r="J47" s="13">
        <v>75.069999999999993</v>
      </c>
    </row>
    <row r="48" spans="2:10" ht="57.75" customHeight="1">
      <c r="B48" s="14"/>
      <c r="C48" s="1141" t="s">
        <v>4</v>
      </c>
      <c r="D48" s="1141"/>
      <c r="E48" s="1142"/>
      <c r="F48" s="15">
        <v>7.76</v>
      </c>
      <c r="G48" s="16">
        <v>25.08</v>
      </c>
      <c r="H48" s="16">
        <v>21.2</v>
      </c>
      <c r="I48" s="16">
        <v>37.31</v>
      </c>
      <c r="J48" s="17">
        <v>58.13</v>
      </c>
    </row>
    <row r="49" spans="2:10" ht="57.75" customHeight="1" thickBot="1">
      <c r="B49" s="18"/>
      <c r="C49" s="1143" t="s">
        <v>5</v>
      </c>
      <c r="D49" s="1143"/>
      <c r="E49" s="1144"/>
      <c r="F49" s="19">
        <v>1.45</v>
      </c>
      <c r="G49" s="20">
        <v>18.649999999999999</v>
      </c>
      <c r="H49" s="20">
        <v>37.36</v>
      </c>
      <c r="I49" s="20" t="s">
        <v>525</v>
      </c>
      <c r="J49" s="21">
        <v>20.8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526</v>
      </c>
      <c r="D34" s="1151"/>
      <c r="E34" s="1152"/>
      <c r="F34" s="32">
        <v>7.75</v>
      </c>
      <c r="G34" s="33">
        <v>30.62</v>
      </c>
      <c r="H34" s="33">
        <v>21.19</v>
      </c>
      <c r="I34" s="33">
        <v>37.299999999999997</v>
      </c>
      <c r="J34" s="34">
        <v>58.12</v>
      </c>
      <c r="K34" s="22"/>
      <c r="L34" s="22"/>
      <c r="M34" s="22"/>
      <c r="N34" s="22"/>
      <c r="O34" s="22"/>
      <c r="P34" s="22"/>
    </row>
    <row r="35" spans="1:16" ht="39" customHeight="1">
      <c r="A35" s="22"/>
      <c r="B35" s="35"/>
      <c r="C35" s="1145" t="s">
        <v>527</v>
      </c>
      <c r="D35" s="1146"/>
      <c r="E35" s="1147"/>
      <c r="F35" s="36">
        <v>13</v>
      </c>
      <c r="G35" s="37">
        <v>10.38</v>
      </c>
      <c r="H35" s="37">
        <v>10.67</v>
      </c>
      <c r="I35" s="37">
        <v>11.1</v>
      </c>
      <c r="J35" s="38">
        <v>9.9499999999999993</v>
      </c>
      <c r="K35" s="22"/>
      <c r="L35" s="22"/>
      <c r="M35" s="22"/>
      <c r="N35" s="22"/>
      <c r="O35" s="22"/>
      <c r="P35" s="22"/>
    </row>
    <row r="36" spans="1:16" ht="39" customHeight="1">
      <c r="A36" s="22"/>
      <c r="B36" s="35"/>
      <c r="C36" s="1145" t="s">
        <v>528</v>
      </c>
      <c r="D36" s="1146"/>
      <c r="E36" s="1147"/>
      <c r="F36" s="36">
        <v>10.52</v>
      </c>
      <c r="G36" s="37">
        <v>10.97</v>
      </c>
      <c r="H36" s="37">
        <v>10.42</v>
      </c>
      <c r="I36" s="37">
        <v>10.039999999999999</v>
      </c>
      <c r="J36" s="38">
        <v>8.5500000000000007</v>
      </c>
      <c r="K36" s="22"/>
      <c r="L36" s="22"/>
      <c r="M36" s="22"/>
      <c r="N36" s="22"/>
      <c r="O36" s="22"/>
      <c r="P36" s="22"/>
    </row>
    <row r="37" spans="1:16" ht="39" customHeight="1">
      <c r="A37" s="22"/>
      <c r="B37" s="35"/>
      <c r="C37" s="1145" t="s">
        <v>529</v>
      </c>
      <c r="D37" s="1146"/>
      <c r="E37" s="1147"/>
      <c r="F37" s="36">
        <v>1.56</v>
      </c>
      <c r="G37" s="37">
        <v>4.49</v>
      </c>
      <c r="H37" s="37">
        <v>3.95</v>
      </c>
      <c r="I37" s="37">
        <v>1.6</v>
      </c>
      <c r="J37" s="38">
        <v>1.95</v>
      </c>
      <c r="K37" s="22"/>
      <c r="L37" s="22"/>
      <c r="M37" s="22"/>
      <c r="N37" s="22"/>
      <c r="O37" s="22"/>
      <c r="P37" s="22"/>
    </row>
    <row r="38" spans="1:16" ht="39" customHeight="1">
      <c r="A38" s="22"/>
      <c r="B38" s="35"/>
      <c r="C38" s="1145" t="s">
        <v>530</v>
      </c>
      <c r="D38" s="1146"/>
      <c r="E38" s="1147"/>
      <c r="F38" s="36">
        <v>0.61</v>
      </c>
      <c r="G38" s="37">
        <v>1.34</v>
      </c>
      <c r="H38" s="37">
        <v>1.98</v>
      </c>
      <c r="I38" s="37">
        <v>2.46</v>
      </c>
      <c r="J38" s="38">
        <v>1.22</v>
      </c>
      <c r="K38" s="22"/>
      <c r="L38" s="22"/>
      <c r="M38" s="22"/>
      <c r="N38" s="22"/>
      <c r="O38" s="22"/>
      <c r="P38" s="22"/>
    </row>
    <row r="39" spans="1:16" ht="39" customHeight="1">
      <c r="A39" s="22"/>
      <c r="B39" s="35"/>
      <c r="C39" s="1145" t="s">
        <v>531</v>
      </c>
      <c r="D39" s="1146"/>
      <c r="E39" s="1147"/>
      <c r="F39" s="36">
        <v>0.52</v>
      </c>
      <c r="G39" s="37">
        <v>0.81</v>
      </c>
      <c r="H39" s="37">
        <v>0.89</v>
      </c>
      <c r="I39" s="37">
        <v>0.94</v>
      </c>
      <c r="J39" s="38">
        <v>0.84</v>
      </c>
      <c r="K39" s="22"/>
      <c r="L39" s="22"/>
      <c r="M39" s="22"/>
      <c r="N39" s="22"/>
      <c r="O39" s="22"/>
      <c r="P39" s="22"/>
    </row>
    <row r="40" spans="1:16" ht="39" customHeight="1">
      <c r="A40" s="22"/>
      <c r="B40" s="35"/>
      <c r="C40" s="1145" t="s">
        <v>532</v>
      </c>
      <c r="D40" s="1146"/>
      <c r="E40" s="1147"/>
      <c r="F40" s="36">
        <v>0.05</v>
      </c>
      <c r="G40" s="37">
        <v>0.12</v>
      </c>
      <c r="H40" s="37">
        <v>0.03</v>
      </c>
      <c r="I40" s="37">
        <v>0</v>
      </c>
      <c r="J40" s="38">
        <v>0.01</v>
      </c>
      <c r="K40" s="22"/>
      <c r="L40" s="22"/>
      <c r="M40" s="22"/>
      <c r="N40" s="22"/>
      <c r="O40" s="22"/>
      <c r="P40" s="22"/>
    </row>
    <row r="41" spans="1:16" ht="39" customHeight="1">
      <c r="A41" s="22"/>
      <c r="B41" s="35"/>
      <c r="C41" s="1145" t="s">
        <v>533</v>
      </c>
      <c r="D41" s="1146"/>
      <c r="E41" s="1147"/>
      <c r="F41" s="36">
        <v>0</v>
      </c>
      <c r="G41" s="37">
        <v>0</v>
      </c>
      <c r="H41" s="37">
        <v>0</v>
      </c>
      <c r="I41" s="37">
        <v>0</v>
      </c>
      <c r="J41" s="38">
        <v>0</v>
      </c>
      <c r="K41" s="22"/>
      <c r="L41" s="22"/>
      <c r="M41" s="22"/>
      <c r="N41" s="22"/>
      <c r="O41" s="22"/>
      <c r="P41" s="22"/>
    </row>
    <row r="42" spans="1:16" ht="39" customHeight="1">
      <c r="A42" s="22"/>
      <c r="B42" s="39"/>
      <c r="C42" s="1145" t="s">
        <v>534</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535</v>
      </c>
      <c r="D43" s="1149"/>
      <c r="E43" s="1150"/>
      <c r="F43" s="41">
        <v>0.05</v>
      </c>
      <c r="G43" s="42">
        <v>0.61</v>
      </c>
      <c r="H43" s="42">
        <v>3.78</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3420</v>
      </c>
      <c r="L45" s="60">
        <v>3381</v>
      </c>
      <c r="M45" s="60">
        <v>3484</v>
      </c>
      <c r="N45" s="60">
        <v>3484</v>
      </c>
      <c r="O45" s="61">
        <v>3231</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1174</v>
      </c>
      <c r="L48" s="64">
        <v>1111</v>
      </c>
      <c r="M48" s="64">
        <v>1230</v>
      </c>
      <c r="N48" s="64">
        <v>1188</v>
      </c>
      <c r="O48" s="65">
        <v>1362</v>
      </c>
      <c r="P48" s="48"/>
      <c r="Q48" s="48"/>
      <c r="R48" s="48"/>
      <c r="S48" s="48"/>
      <c r="T48" s="48"/>
      <c r="U48" s="48"/>
    </row>
    <row r="49" spans="1:21" ht="30.75" customHeight="1">
      <c r="A49" s="48"/>
      <c r="B49" s="1163"/>
      <c r="C49" s="1164"/>
      <c r="D49" s="62"/>
      <c r="E49" s="1155" t="s">
        <v>16</v>
      </c>
      <c r="F49" s="1155"/>
      <c r="G49" s="1155"/>
      <c r="H49" s="1155"/>
      <c r="I49" s="1155"/>
      <c r="J49" s="1156"/>
      <c r="K49" s="63">
        <v>35</v>
      </c>
      <c r="L49" s="64">
        <v>39</v>
      </c>
      <c r="M49" s="64">
        <v>45</v>
      </c>
      <c r="N49" s="64">
        <v>40</v>
      </c>
      <c r="O49" s="65">
        <v>35</v>
      </c>
      <c r="P49" s="48"/>
      <c r="Q49" s="48"/>
      <c r="R49" s="48"/>
      <c r="S49" s="48"/>
      <c r="T49" s="48"/>
      <c r="U49" s="48"/>
    </row>
    <row r="50" spans="1:21" ht="30.75" customHeight="1">
      <c r="A50" s="48"/>
      <c r="B50" s="1163"/>
      <c r="C50" s="1164"/>
      <c r="D50" s="62"/>
      <c r="E50" s="1155" t="s">
        <v>17</v>
      </c>
      <c r="F50" s="1155"/>
      <c r="G50" s="1155"/>
      <c r="H50" s="1155"/>
      <c r="I50" s="1155"/>
      <c r="J50" s="1156"/>
      <c r="K50" s="63">
        <v>562</v>
      </c>
      <c r="L50" s="64">
        <v>126</v>
      </c>
      <c r="M50" s="64">
        <v>166</v>
      </c>
      <c r="N50" s="64">
        <v>17</v>
      </c>
      <c r="O50" s="65">
        <v>17</v>
      </c>
      <c r="P50" s="48"/>
      <c r="Q50" s="48"/>
      <c r="R50" s="48"/>
      <c r="S50" s="48"/>
      <c r="T50" s="48"/>
      <c r="U50" s="48"/>
    </row>
    <row r="51" spans="1:21" ht="30.75" customHeight="1">
      <c r="A51" s="48"/>
      <c r="B51" s="1165"/>
      <c r="C51" s="1166"/>
      <c r="D51" s="66"/>
      <c r="E51" s="1155" t="s">
        <v>18</v>
      </c>
      <c r="F51" s="1155"/>
      <c r="G51" s="1155"/>
      <c r="H51" s="1155"/>
      <c r="I51" s="1155"/>
      <c r="J51" s="1156"/>
      <c r="K51" s="63">
        <v>1</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2525</v>
      </c>
      <c r="L52" s="64">
        <v>2403</v>
      </c>
      <c r="M52" s="64">
        <v>2486</v>
      </c>
      <c r="N52" s="64">
        <v>2661</v>
      </c>
      <c r="O52" s="65">
        <v>2770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2667</v>
      </c>
      <c r="L53" s="69">
        <v>2254</v>
      </c>
      <c r="M53" s="69">
        <v>2439</v>
      </c>
      <c r="N53" s="69">
        <v>2068</v>
      </c>
      <c r="O53" s="70">
        <v>1875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2016-04-22T01:30:15Z</cp:lastPrinted>
  <dcterms:created xsi:type="dcterms:W3CDTF">2016-02-15T00:37:03Z</dcterms:created>
  <dcterms:modified xsi:type="dcterms:W3CDTF">2016-04-26T00:01:28Z</dcterms:modified>
  <cp:category/>
</cp:coreProperties>
</file>