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33美里町○▲\04_再チェック\"/>
    </mc:Choice>
  </mc:AlternateContent>
  <xr:revisionPtr revIDLastSave="0" documentId="13_ncr:1_{5848DDD4-1BB4-4BBE-9574-20F95FEAA4F4}" xr6:coauthVersionLast="47" xr6:coauthVersionMax="47" xr10:uidLastSave="{00000000-0000-0000-0000-000000000000}"/>
  <bookViews>
    <workbookView xWindow="20610" yWindow="-7185" windowWidth="29040" windowHeight="15720"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alcChain>
</file>

<file path=xl/sharedStrings.xml><?xml version="1.0" encoding="utf-8"?>
<sst xmlns="http://schemas.openxmlformats.org/spreadsheetml/2006/main" count="1065" uniqueCount="560">
  <si>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</si>
  <si>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</si>
  <si>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</si>
  <si>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</si>
  <si>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</si>
  <si>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</si>
  <si>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</si>
  <si>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</si>
  <si>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</si>
  <si>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</si>
  <si>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</si>
  <si>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</si>
  <si>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</si>
  <si>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</si>
  <si>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</si>
  <si>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</si>
  <si>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</si>
  <si>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</si>
  <si>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</si>
  <si>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</si>
  <si>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</si>
  <si>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</si>
  <si>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</si>
  <si>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</si>
  <si>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</si>
  <si>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</si>
  <si>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</si>
  <si>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</si>
  <si>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</si>
  <si>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</si>
  <si>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</si>
  <si>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</si>
  <si>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</si>
  <si>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</si>
  <si>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</si>
  <si>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</si>
  <si>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</si>
  <si>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</si>
  <si>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</si>
  <si>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</si>
  <si>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</si>
  <si>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</si>
  <si>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</si>
  <si>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</si>
  <si>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</si>
  <si>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</si>
  <si>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</si>
  <si>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</si>
  <si>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</si>
  <si>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</si>
  <si>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</si>
  <si>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</si>
  <si>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</si>
  <si>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</si>
  <si>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</si>
  <si>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</si>
  <si>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</si>
  <si>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</si>
  <si>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</si>
  <si>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</si>
  <si>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</si>
  <si>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</si>
  <si>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</si>
  <si>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</si>
  <si>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</si>
  <si>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</si>
  <si>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</si>
  <si>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</si>
  <si>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</si>
  <si>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</si>
  <si>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</si>
  <si>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</si>
  <si>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</si>
  <si>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</si>
  <si>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</si>
  <si>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</si>
  <si>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</si>
  <si>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</si>
  <si>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</si>
  <si>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</si>
  <si>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</si>
  <si>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</si>
  <si>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</si>
  <si>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</si>
  <si>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</si>
  <si>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</si>
  <si>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</si>
  <si>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</si>
  <si>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</si>
  <si>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</si>
  <si>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</si>
  <si>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</si>
  <si>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</si>
  <si>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</si>
  <si>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</si>
  <si>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</si>
  <si>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</si>
  <si>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</si>
  <si>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</si>
  <si>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</si>
  <si>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</si>
  <si>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</si>
  <si>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</si>
  <si>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</si>
  <si>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</si>
  <si>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</si>
  <si>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</si>
  <si>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</si>
  <si>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</si>
  <si>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</si>
  <si>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</si>
  <si>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</si>
  <si>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</si>
  <si>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</si>
  <si>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</si>
  <si>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</si>
  <si>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</si>
  <si>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</si>
  <si>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</si>
  <si>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</si>
  <si>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</si>
  <si>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</si>
  <si>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</si>
  <si>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</si>
  <si>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</si>
  <si>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</si>
  <si>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</si>
  <si>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</si>
  <si>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</si>
  <si>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</si>
  <si>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</si>
  <si>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</si>
  <si>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</si>
  <si>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</si>
  <si>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</si>
  <si>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</si>
  <si>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</si>
  <si>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</si>
  <si>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</si>
  <si>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</si>
  <si>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</si>
  <si>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</si>
  <si>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</si>
  <si>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</si>
  <si>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</si>
  <si>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</si>
  <si>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</si>
  <si>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</si>
  <si>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</si>
  <si>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</si>
  <si>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</si>
  <si>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</si>
  <si>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</si>
  <si>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</si>
  <si>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</si>
  <si>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</si>
  <si>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</si>
  <si>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</si>
  <si>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</si>
  <si>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</si>
  <si>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</si>
  <si>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</si>
  <si>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</si>
  <si>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</si>
  <si>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</si>
  <si>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</si>
  <si>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</si>
  <si>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</si>
  <si>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</si>
  <si>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</si>
  <si>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</si>
  <si>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</si>
  <si>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</si>
  <si>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</si>
  <si>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</si>
  <si>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</si>
  <si>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</si>
  <si>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</si>
  <si>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</si>
  <si>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</si>
  <si>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</si>
  <si>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</si>
  <si>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</si>
  <si>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</si>
  <si>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</si>
  <si>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</si>
  <si>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</si>
  <si>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</si>
  <si>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</si>
  <si>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</si>
  <si>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</si>
  <si>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</si>
  <si>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</si>
  <si>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</si>
  <si>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</si>
  <si>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</si>
  <si>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</si>
  <si>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</si>
  <si>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</si>
  <si>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</si>
  <si>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</si>
  <si>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</si>
  <si>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</si>
  <si>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</si>
  <si>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</si>
  <si>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</si>
  <si>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</si>
  <si>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</si>
  <si>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</si>
  <si>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</si>
  <si>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</si>
  <si>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</si>
  <si>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</si>
  <si>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</si>
  <si>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</si>
  <si>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</si>
  <si>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</si>
  <si>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</si>
  <si>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</si>
  <si>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</si>
  <si>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</si>
  <si>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</si>
  <si>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</si>
  <si>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</si>
  <si>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</si>
  <si>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</si>
  <si>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</si>
  <si>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</si>
  <si>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</si>
  <si>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</si>
  <si>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</si>
  <si>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</si>
  <si>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</si>
  <si>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</si>
  <si>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</si>
  <si>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</si>
  <si>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</si>
  <si>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</si>
  <si>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</si>
  <si>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</si>
  <si>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</si>
  <si>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</si>
  <si>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</si>
  <si>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</si>
  <si>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</si>
  <si>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</si>
  <si>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</si>
  <si>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</si>
  <si>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</si>
  <si>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</si>
  <si>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</si>
  <si>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</si>
  <si>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</si>
  <si>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</si>
  <si>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</si>
  <si>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</si>
  <si>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</si>
  <si>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</si>
  <si>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</si>
  <si>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</si>
  <si>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</si>
  <si>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</si>
  <si>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</si>
  <si>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</si>
  <si>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</si>
  <si>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</si>
  <si>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</si>
  <si>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</si>
  <si>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</si>
  <si>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</si>
  <si>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</si>
  <si>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</si>
  <si>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</si>
  <si>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</si>
  <si>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</si>
  <si>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</si>
  <si>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</si>
  <si>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</si>
  <si>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</si>
  <si>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</si>
  <si>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</si>
  <si>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</si>
  <si>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</si>
  <si>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</si>
  <si>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</si>
  <si>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</si>
  <si>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</si>
  <si>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</si>
  <si>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</si>
  <si>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</si>
  <si>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</si>
  <si>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</si>
  <si>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</si>
  <si>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</si>
  <si>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</si>
  <si>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</si>
  <si>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</si>
  <si>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</si>
  <si>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</si>
  <si>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</si>
  <si>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</si>
  <si>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</si>
  <si>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</si>
  <si>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</si>
  <si>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</si>
  <si>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</si>
  <si>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</si>
  <si>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</si>
  <si>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</si>
  <si>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</si>
  <si>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</si>
  <si>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</si>
  <si>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</si>
  <si>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</si>
  <si>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</si>
  <si>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</si>
  <si>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</si>
  <si>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</si>
  <si>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</si>
  <si>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</si>
  <si>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</si>
  <si>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</si>
  <si>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</si>
  <si>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</si>
  <si>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</si>
  <si>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</si>
  <si>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</si>
  <si>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</si>
  <si>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</si>
  <si>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</si>
  <si>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</si>
  <si>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</si>
  <si>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</si>
  <si>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</si>
  <si>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</si>
  <si>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</si>
  <si>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</si>
  <si>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</si>
  <si>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</si>
  <si>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</si>
  <si>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</si>
  <si>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</si>
  <si>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</si>
  <si>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</si>
  <si>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</si>
  <si>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</si>
  <si>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</si>
  <si>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</si>
  <si>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</si>
  <si>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</si>
  <si>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</si>
  <si>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</si>
  <si>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</si>
  <si>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</si>
  <si>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</si>
  <si>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</si>
  <si>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</si>
  <si>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</si>
  <si>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</si>
  <si>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</si>
  <si>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</si>
  <si>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</si>
  <si>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</si>
  <si>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</si>
  <si>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</si>
  <si>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</si>
  <si>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</si>
  <si>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</si>
  <si>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</si>
  <si>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</si>
  <si>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</si>
  <si>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</si>
  <si>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</si>
  <si>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</si>
  <si>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</si>
  <si>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</si>
  <si>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</si>
  <si>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</si>
  <si>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</si>
  <si>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</si>
  <si>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</si>
  <si>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</si>
  <si>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</si>
  <si>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</si>
  <si>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</si>
  <si>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</si>
  <si>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</si>
  <si>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</si>
  <si>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</si>
  <si>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</si>
  <si>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</si>
  <si>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美里町水道事業会計</t>
    <phoneticPr fontId="5"/>
  </si>
  <si>
    <t>法適用企業</t>
    <phoneticPr fontId="5"/>
  </si>
  <si>
    <t>美里町病院事業会計</t>
    <phoneticPr fontId="5"/>
  </si>
  <si>
    <t>美里町下水道事業会計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</si>
  <si>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</si>
  <si>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</si>
  <si>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</si>
  <si>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</si>
  <si>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</si>
  <si>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</si>
  <si>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</si>
  <si>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</si>
  <si>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</si>
  <si>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</si>
  <si>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</si>
  <si>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</si>
  <si>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</si>
  <si>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</si>
  <si>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</si>
  <si>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</si>
  <si>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</si>
  <si>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</si>
  <si>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</si>
  <si>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</si>
  <si>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</si>
  <si>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</si>
  <si>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</si>
  <si>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</si>
  <si>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</si>
  <si>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</si>
  <si>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</si>
  <si>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</si>
  <si>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</si>
  <si>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</si>
  <si>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</si>
  <si>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</si>
  <si>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</si>
  <si>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</si>
  <si>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</si>
  <si>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</si>
  <si>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</si>
  <si>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</si>
  <si>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</si>
  <si>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</si>
  <si>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</si>
  <si>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</si>
  <si>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</si>
  <si>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</si>
  <si>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</si>
  <si>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</si>
  <si>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</si>
  <si>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</si>
  <si>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</si>
  <si>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</si>
  <si>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</si>
  <si>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</si>
  <si>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</si>
  <si>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</si>
  <si>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</si>
  <si>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</si>
  <si>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</si>
  <si>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</si>
  <si>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</si>
  <si>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</si>
  <si>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</si>
  <si>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</si>
  <si>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</si>
  <si>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</si>
  <si>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</si>
  <si>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</si>
  <si>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</si>
  <si>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</si>
  <si>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</si>
  <si>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</si>
  <si>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</si>
  <si>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</si>
  <si>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</si>
  <si>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</si>
  <si>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</si>
  <si>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</si>
  <si>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</si>
  <si>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</si>
  <si>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</si>
  <si>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</si>
  <si>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</si>
  <si>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</si>
  <si>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</si>
  <si>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</si>
  <si>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</si>
  <si>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</si>
  <si>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</si>
  <si>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</si>
  <si>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</si>
  <si>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</si>
  <si>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</si>
  <si>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</si>
  <si>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</si>
  <si>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</si>
  <si>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</si>
  <si>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</si>
  <si>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</si>
  <si>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</si>
  <si>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</si>
  <si>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</si>
  <si>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</si>
  <si>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</si>
  <si>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</si>
  <si>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</si>
  <si>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</si>
  <si>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</si>
  <si>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</si>
  <si>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</si>
  <si>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</si>
  <si>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</si>
  <si>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</si>
  <si>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</si>
  <si>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</si>
  <si>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</si>
  <si>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</si>
  <si>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</si>
  <si>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</si>
  <si>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</si>
  <si>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</si>
  <si>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</si>
  <si>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</si>
  <si>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</si>
  <si>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</si>
  <si>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</si>
  <si>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</si>
  <si>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</si>
  <si>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</si>
  <si>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</si>
  <si>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</si>
  <si>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</si>
  <si>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</si>
  <si>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</si>
  <si>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</si>
  <si>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</si>
  <si>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</si>
  <si>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2.40</t>
  </si>
  <si>
    <t>▲ 1.70</t>
  </si>
  <si>
    <t>▲ 3.55</t>
  </si>
  <si>
    <t>一般会計</t>
  </si>
  <si>
    <t>美里町水道事業会計</t>
  </si>
  <si>
    <t>美里町下水道事業会計</t>
  </si>
  <si>
    <t>美里町病院事業会計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</si>
  <si>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</si>
  <si>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</si>
  <si>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</si>
  <si>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</si>
  <si>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</si>
  <si>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</si>
  <si>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</si>
  <si>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</si>
  <si>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</si>
  <si>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</si>
  <si>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宮城県市町村職員退職手当組合</t>
  </si>
  <si>
    <t>宮城県市町村非常勤消防団員補償報償組合</t>
  </si>
  <si>
    <t>大崎地域広域行政事務組合</t>
  </si>
  <si>
    <t>宮城県市町村自治振興センター</t>
  </si>
  <si>
    <t>宮城県後期高齢者医療広域連合</t>
  </si>
  <si>
    <t>宮城県後期高齢者医療事業会計</t>
    <rPh sb="0" eb="3">
      <t>ミヤギケン</t>
    </rPh>
    <rPh sb="3" eb="8">
      <t>コウキコウレイシャ</t>
    </rPh>
    <rPh sb="8" eb="10">
      <t>イリョウ</t>
    </rPh>
    <rPh sb="10" eb="12">
      <t>ジギョウ</t>
    </rPh>
    <rPh sb="12" eb="14">
      <t>カイケイ</t>
    </rPh>
    <phoneticPr fontId="2"/>
  </si>
  <si>
    <t>-</t>
    <phoneticPr fontId="2"/>
  </si>
  <si>
    <t>ふるさと応援基金</t>
    <rPh sb="4" eb="6">
      <t>オウエン</t>
    </rPh>
    <rPh sb="6" eb="8">
      <t>キキン</t>
    </rPh>
    <phoneticPr fontId="5"/>
  </si>
  <si>
    <t>福祉基金</t>
    <rPh sb="0" eb="2">
      <t>フクシ</t>
    </rPh>
    <rPh sb="2" eb="4">
      <t>キキン</t>
    </rPh>
    <phoneticPr fontId="2"/>
  </si>
  <si>
    <t>町営住宅整備基金</t>
    <rPh sb="3" eb="5">
      <t>チョウエイ</t>
    </rPh>
    <rPh sb="5" eb="7">
      <t>ジュウタクセイビキキン</t>
    </rPh>
    <phoneticPr fontId="2"/>
  </si>
  <si>
    <t>公共施設整備基金</t>
    <rPh sb="0" eb="4">
      <t>コウキョウシセツ</t>
    </rPh>
    <rPh sb="4" eb="6">
      <t>セイビ</t>
    </rPh>
    <rPh sb="6" eb="8">
      <t>キキン</t>
    </rPh>
    <phoneticPr fontId="5"/>
  </si>
  <si>
    <t>合併振興基金</t>
    <rPh sb="0" eb="2">
      <t>ガッペイ</t>
    </rPh>
    <rPh sb="2" eb="4">
      <t>シンコウ</t>
    </rPh>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</si>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</sst>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7C72-4691-B3ED-663C67E581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65374</c:v>
                </c:pt>
                <c:pt idx="1">
                  <c:v>37879</c:v>
                </c:pt>
                <c:pt idx="2">
                  <c:v>48679</c:v>
                </c:pt>
                <c:pt idx="3">
                  <c:v>39992</c:v>
                </c:pt>
                <c:pt idx="4">
                  <c:v>214767</c:v>
                </c:pt>
              </c:numCache>
            </c:numRef>
          </c:val>
          <c:smooth val="0"/>
          <c:extLst>
            <c:ext xmlns:c16="http://schemas.microsoft.com/office/drawing/2014/chart" uri="{C3380CC4-5D6E-409C-BE32-E72D297353CC}">
              <c16:uniqueId val="{00000001-7C72-4691-B3ED-663C67E581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2.78</c:v>
                </c:pt>
                <c:pt idx="1">
                  <c:v>4.3899999999999997</c:v>
                </c:pt>
                <c:pt idx="2">
                  <c:v>4.92</c:v>
                </c:pt>
                <c:pt idx="3">
                  <c:v>3.67</c:v>
                </c:pt>
                <c:pt idx="4">
                  <c:v>4.96</c:v>
                </c:pt>
              </c:numCache>
            </c:numRef>
          </c:val>
          <c:extLst>
            <c:ext xmlns:c16="http://schemas.microsoft.com/office/drawing/2014/chart" uri="{C3380CC4-5D6E-409C-BE32-E72D297353CC}">
              <c16:uniqueId val="{00000000-8430-445D-B3C7-C8699C893B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22.21</c:v>
                </c:pt>
                <c:pt idx="1">
                  <c:v>22.53</c:v>
                </c:pt>
                <c:pt idx="2">
                  <c:v>23.04</c:v>
                </c:pt>
                <c:pt idx="3">
                  <c:v>24.68</c:v>
                </c:pt>
                <c:pt idx="4">
                  <c:v>21.28</c:v>
                </c:pt>
              </c:numCache>
            </c:numRef>
          </c:val>
          <c:extLst>
            <c:ext xmlns:c16="http://schemas.microsoft.com/office/drawing/2014/chart" uri="{C3380CC4-5D6E-409C-BE32-E72D297353CC}">
              <c16:uniqueId val="{00000001-8430-445D-B3C7-C8699C893B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0.25</c:v>
                </c:pt>
                <c:pt idx="1">
                  <c:v>1.44</c:v>
                </c:pt>
                <c:pt idx="2">
                  <c:v>-2.4</c:v>
                </c:pt>
                <c:pt idx="3">
                  <c:v>-1.7</c:v>
                </c:pt>
                <c:pt idx="4">
                  <c:v>-3.55</c:v>
                </c:pt>
              </c:numCache>
            </c:numRef>
          </c:val>
          <c:smooth val="0"/>
          <c:extLst>
            <c:ext xmlns:c16="http://schemas.microsoft.com/office/drawing/2014/chart" uri="{C3380CC4-5D6E-409C-BE32-E72D297353CC}">
              <c16:uniqueId val="{00000002-8430-445D-B3C7-C8699C893B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BD-4B9E-A527-EAB9E4C224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BD-4B9E-A527-EAB9E4C224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BD-4B9E-A527-EAB9E4C2245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A3BD-4B9E-A527-EAB9E4C2245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0.28999999999999998</c:v>
                </c:pt>
                <c:pt idx="4">
                  <c:v>#N/A</c:v>
                </c:pt>
                <c:pt idx="5">
                  <c:v>0.14000000000000001</c:v>
                </c:pt>
                <c:pt idx="6">
                  <c:v>#N/A</c:v>
                </c:pt>
                <c:pt idx="7">
                  <c:v>0.41</c:v>
                </c:pt>
                <c:pt idx="8">
                  <c:v>#N/A</c:v>
                </c:pt>
                <c:pt idx="9">
                  <c:v>0.63</c:v>
                </c:pt>
              </c:numCache>
            </c:numRef>
          </c:val>
          <c:extLst>
            <c:ext xmlns:c16="http://schemas.microsoft.com/office/drawing/2014/chart" uri="{C3380CC4-5D6E-409C-BE32-E72D297353CC}">
              <c16:uniqueId val="{00000004-A3BD-4B9E-A527-EAB9E4C2245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1.78</c:v>
                </c:pt>
                <c:pt idx="2">
                  <c:v>#N/A</c:v>
                </c:pt>
                <c:pt idx="3">
                  <c:v>0.89</c:v>
                </c:pt>
                <c:pt idx="4">
                  <c:v>#N/A</c:v>
                </c:pt>
                <c:pt idx="5">
                  <c:v>1.2</c:v>
                </c:pt>
                <c:pt idx="6">
                  <c:v>#N/A</c:v>
                </c:pt>
                <c:pt idx="7">
                  <c:v>0.85</c:v>
                </c:pt>
                <c:pt idx="8">
                  <c:v>#N/A</c:v>
                </c:pt>
                <c:pt idx="9">
                  <c:v>1.1399999999999999</c:v>
                </c:pt>
              </c:numCache>
            </c:numRef>
          </c:val>
          <c:extLst>
            <c:ext xmlns:c16="http://schemas.microsoft.com/office/drawing/2014/chart" uri="{C3380CC4-5D6E-409C-BE32-E72D297353CC}">
              <c16:uniqueId val="{00000005-A3BD-4B9E-A527-EAB9E4C2245D}"/>
            </c:ext>
          </c:extLst>
        </c:ser>
        <c:ser>
          <c:idx val="6"/>
          <c:order val="6"/>
          <c:tx>
            <c:strRef>
              <c:f>データシート!$A$33</c:f>
              <c:strCache>
                <c:ptCount val="1"/>
                <c:pt idx="0">
                  <c:v>美里町病院事業会計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1.47</c:v>
                </c:pt>
                <c:pt idx="2">
                  <c:v>#N/A</c:v>
                </c:pt>
                <c:pt idx="3">
                  <c:v>1.9</c:v>
                </c:pt>
                <c:pt idx="4">
                  <c:v>#N/A</c:v>
                </c:pt>
                <c:pt idx="5">
                  <c:v>2.31</c:v>
                </c:pt>
                <c:pt idx="6">
                  <c:v>#N/A</c:v>
                </c:pt>
                <c:pt idx="7">
                  <c:v>2.0699999999999998</c:v>
                </c:pt>
                <c:pt idx="8">
                  <c:v>#N/A</c:v>
                </c:pt>
                <c:pt idx="9">
                  <c:v>1.25</c:v>
                </c:pt>
              </c:numCache>
            </c:numRef>
          </c:val>
          <c:extLst>
            <c:ext xmlns:c16="http://schemas.microsoft.com/office/drawing/2014/chart" uri="{C3380CC4-5D6E-409C-BE32-E72D297353CC}">
              <c16:uniqueId val="{00000006-A3BD-4B9E-A527-EAB9E4C2245D}"/>
            </c:ext>
          </c:extLst>
        </c:ser>
        <c:ser>
          <c:idx val="7"/>
          <c:order val="7"/>
          <c:tx>
            <c:strRef>
              <c:f>データシート!$A$34</c:f>
              <c:strCache>
                <c:ptCount val="1"/>
                <c:pt idx="0">
                  <c:v>美里町下水道事業会計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0.95</c:v>
                </c:pt>
                <c:pt idx="2">
                  <c:v>#N/A</c:v>
                </c:pt>
                <c:pt idx="3">
                  <c:v>5.19</c:v>
                </c:pt>
                <c:pt idx="4">
                  <c:v>#N/A</c:v>
                </c:pt>
                <c:pt idx="5">
                  <c:v>2.48</c:v>
                </c:pt>
                <c:pt idx="6">
                  <c:v>#N/A</c:v>
                </c:pt>
                <c:pt idx="7">
                  <c:v>1.56</c:v>
                </c:pt>
                <c:pt idx="8">
                  <c:v>#N/A</c:v>
                </c:pt>
                <c:pt idx="9">
                  <c:v>2.17</c:v>
                </c:pt>
              </c:numCache>
            </c:numRef>
          </c:val>
          <c:extLst>
            <c:ext xmlns:c16="http://schemas.microsoft.com/office/drawing/2014/chart" uri="{C3380CC4-5D6E-409C-BE32-E72D297353CC}">
              <c16:uniqueId val="{00000007-A3BD-4B9E-A527-EAB9E4C2245D}"/>
            </c:ext>
          </c:extLst>
        </c:ser>
        <c:ser>
          <c:idx val="8"/>
          <c:order val="8"/>
          <c:tx>
            <c:strRef>
              <c:f>データシート!$A$35</c:f>
              <c:strCache>
                <c:ptCount val="1"/>
                <c:pt idx="0">
                  <c:v>美里町水道事業会計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4.4000000000000004</c:v>
                </c:pt>
                <c:pt idx="2">
                  <c:v>#N/A</c:v>
                </c:pt>
                <c:pt idx="3">
                  <c:v>3.75</c:v>
                </c:pt>
                <c:pt idx="4">
                  <c:v>#N/A</c:v>
                </c:pt>
                <c:pt idx="5">
                  <c:v>3.12</c:v>
                </c:pt>
                <c:pt idx="6">
                  <c:v>#N/A</c:v>
                </c:pt>
                <c:pt idx="7">
                  <c:v>2.2999999999999998</c:v>
                </c:pt>
                <c:pt idx="8">
                  <c:v>#N/A</c:v>
                </c:pt>
                <c:pt idx="9">
                  <c:v>3.23</c:v>
                </c:pt>
              </c:numCache>
            </c:numRef>
          </c:val>
          <c:extLst>
            <c:ext xmlns:c16="http://schemas.microsoft.com/office/drawing/2014/chart" uri="{C3380CC4-5D6E-409C-BE32-E72D297353CC}">
              <c16:uniqueId val="{00000008-A3BD-4B9E-A527-EAB9E4C224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2.78</c:v>
                </c:pt>
                <c:pt idx="2">
                  <c:v>#N/A</c:v>
                </c:pt>
                <c:pt idx="3">
                  <c:v>4.38</c:v>
                </c:pt>
                <c:pt idx="4">
                  <c:v>#N/A</c:v>
                </c:pt>
                <c:pt idx="5">
                  <c:v>4.92</c:v>
                </c:pt>
                <c:pt idx="6">
                  <c:v>#N/A</c:v>
                </c:pt>
                <c:pt idx="7">
                  <c:v>3.66</c:v>
                </c:pt>
                <c:pt idx="8">
                  <c:v>#N/A</c:v>
                </c:pt>
                <c:pt idx="9">
                  <c:v>4.95</c:v>
                </c:pt>
              </c:numCache>
            </c:numRef>
          </c:val>
          <c:extLst>
            <c:ext xmlns:c16="http://schemas.microsoft.com/office/drawing/2014/chart" uri="{C3380CC4-5D6E-409C-BE32-E72D297353CC}">
              <c16:uniqueId val="{00000009-A3BD-4B9E-A527-EAB9E4C224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1235</c:v>
                </c:pt>
                <c:pt idx="5">
                  <c:v>1163</c:v>
                </c:pt>
                <c:pt idx="8">
                  <c:v>1092</c:v>
                </c:pt>
                <c:pt idx="11">
                  <c:v>1104</c:v>
                </c:pt>
                <c:pt idx="14">
                  <c:v>1075</c:v>
                </c:pt>
              </c:numCache>
            </c:numRef>
          </c:val>
          <c:extLst>
            <c:ext xmlns:c16="http://schemas.microsoft.com/office/drawing/2014/chart" uri="{C3380CC4-5D6E-409C-BE32-E72D297353CC}">
              <c16:uniqueId val="{00000000-978A-4786-A805-C36B07D3B2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8A-4786-A805-C36B07D3B2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2</c:v>
                </c:pt>
                <c:pt idx="6">
                  <c:v>1</c:v>
                </c:pt>
                <c:pt idx="9">
                  <c:v>1</c:v>
                </c:pt>
                <c:pt idx="12">
                  <c:v>1</c:v>
                </c:pt>
              </c:numCache>
            </c:numRef>
          </c:val>
          <c:extLst>
            <c:ext xmlns:c16="http://schemas.microsoft.com/office/drawing/2014/chart" uri="{C3380CC4-5D6E-409C-BE32-E72D297353CC}">
              <c16:uniqueId val="{00000002-978A-4786-A805-C36B07D3B2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40</c:v>
                </c:pt>
                <c:pt idx="6">
                  <c:v>47</c:v>
                </c:pt>
                <c:pt idx="9">
                  <c:v>47</c:v>
                </c:pt>
                <c:pt idx="12">
                  <c:v>48</c:v>
                </c:pt>
              </c:numCache>
            </c:numRef>
          </c:val>
          <c:extLst>
            <c:ext xmlns:c16="http://schemas.microsoft.com/office/drawing/2014/chart" uri="{C3380CC4-5D6E-409C-BE32-E72D297353CC}">
              <c16:uniqueId val="{00000003-978A-4786-A805-C36B07D3B2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415</c:v>
                </c:pt>
                <c:pt idx="3">
                  <c:v>402</c:v>
                </c:pt>
                <c:pt idx="6">
                  <c:v>424</c:v>
                </c:pt>
                <c:pt idx="9">
                  <c:v>418</c:v>
                </c:pt>
                <c:pt idx="12">
                  <c:v>388</c:v>
                </c:pt>
              </c:numCache>
            </c:numRef>
          </c:val>
          <c:extLst>
            <c:ext xmlns:c16="http://schemas.microsoft.com/office/drawing/2014/chart" uri="{C3380CC4-5D6E-409C-BE32-E72D297353CC}">
              <c16:uniqueId val="{00000004-978A-4786-A805-C36B07D3B2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8A-4786-A805-C36B07D3B2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8A-4786-A805-C36B07D3B2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1184</c:v>
                </c:pt>
                <c:pt idx="3">
                  <c:v>1090</c:v>
                </c:pt>
                <c:pt idx="6">
                  <c:v>1148</c:v>
                </c:pt>
                <c:pt idx="9">
                  <c:v>1119</c:v>
                </c:pt>
                <c:pt idx="12">
                  <c:v>1110</c:v>
                </c:pt>
              </c:numCache>
            </c:numRef>
          </c:val>
          <c:extLst>
            <c:ext xmlns:c16="http://schemas.microsoft.com/office/drawing/2014/chart" uri="{C3380CC4-5D6E-409C-BE32-E72D297353CC}">
              <c16:uniqueId val="{00000007-978A-4786-A805-C36B07D3B2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413</c:v>
                </c:pt>
                <c:pt idx="2">
                  <c:v>#N/A</c:v>
                </c:pt>
                <c:pt idx="3">
                  <c:v>#N/A</c:v>
                </c:pt>
                <c:pt idx="4">
                  <c:v>371</c:v>
                </c:pt>
                <c:pt idx="5">
                  <c:v>#N/A</c:v>
                </c:pt>
                <c:pt idx="6">
                  <c:v>#N/A</c:v>
                </c:pt>
                <c:pt idx="7">
                  <c:v>528</c:v>
                </c:pt>
                <c:pt idx="8">
                  <c:v>#N/A</c:v>
                </c:pt>
                <c:pt idx="9">
                  <c:v>#N/A</c:v>
                </c:pt>
                <c:pt idx="10">
                  <c:v>481</c:v>
                </c:pt>
                <c:pt idx="11">
                  <c:v>#N/A</c:v>
                </c:pt>
                <c:pt idx="12">
                  <c:v>#N/A</c:v>
                </c:pt>
                <c:pt idx="13">
                  <c:v>472</c:v>
                </c:pt>
                <c:pt idx="14">
                  <c:v>#N/A</c:v>
                </c:pt>
              </c:numCache>
            </c:numRef>
          </c:val>
          <c:smooth val="0"/>
          <c:extLst>
            <c:ext xmlns:c16="http://schemas.microsoft.com/office/drawing/2014/chart" uri="{C3380CC4-5D6E-409C-BE32-E72D297353CC}">
              <c16:uniqueId val="{00000008-978A-4786-A805-C36B07D3B2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11615</c:v>
                </c:pt>
                <c:pt idx="5">
                  <c:v>11335</c:v>
                </c:pt>
                <c:pt idx="8">
                  <c:v>10850</c:v>
                </c:pt>
                <c:pt idx="11">
                  <c:v>10289</c:v>
                </c:pt>
                <c:pt idx="14">
                  <c:v>11631</c:v>
                </c:pt>
              </c:numCache>
            </c:numRef>
          </c:val>
          <c:extLst>
            <c:ext xmlns:c16="http://schemas.microsoft.com/office/drawing/2014/chart" uri="{C3380CC4-5D6E-409C-BE32-E72D297353CC}">
              <c16:uniqueId val="{00000000-4FED-4E58-A2F5-799940F0CD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2067</c:v>
                </c:pt>
                <c:pt idx="5">
                  <c:v>1991</c:v>
                </c:pt>
                <c:pt idx="8">
                  <c:v>2034</c:v>
                </c:pt>
                <c:pt idx="11">
                  <c:v>2047</c:v>
                </c:pt>
                <c:pt idx="14">
                  <c:v>2077</c:v>
                </c:pt>
              </c:numCache>
            </c:numRef>
          </c:val>
          <c:extLst>
            <c:ext xmlns:c16="http://schemas.microsoft.com/office/drawing/2014/chart" uri="{C3380CC4-5D6E-409C-BE32-E72D297353CC}">
              <c16:uniqueId val="{00000001-4FED-4E58-A2F5-799940F0CD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3637</c:v>
                </c:pt>
                <c:pt idx="5">
                  <c:v>4164</c:v>
                </c:pt>
                <c:pt idx="8">
                  <c:v>4280</c:v>
                </c:pt>
                <c:pt idx="11">
                  <c:v>4437</c:v>
                </c:pt>
                <c:pt idx="14">
                  <c:v>3867</c:v>
                </c:pt>
              </c:numCache>
            </c:numRef>
          </c:val>
          <c:extLst>
            <c:ext xmlns:c16="http://schemas.microsoft.com/office/drawing/2014/chart" uri="{C3380CC4-5D6E-409C-BE32-E72D297353CC}">
              <c16:uniqueId val="{00000002-4FED-4E58-A2F5-799940F0CD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ED-4E58-A2F5-799940F0CD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ED-4E58-A2F5-799940F0CD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4FED-4E58-A2F5-799940F0CD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1904</c:v>
                </c:pt>
                <c:pt idx="3">
                  <c:v>1838</c:v>
                </c:pt>
                <c:pt idx="6">
                  <c:v>1778</c:v>
                </c:pt>
                <c:pt idx="9">
                  <c:v>1705</c:v>
                </c:pt>
                <c:pt idx="12">
                  <c:v>1621</c:v>
                </c:pt>
              </c:numCache>
            </c:numRef>
          </c:val>
          <c:extLst>
            <c:ext xmlns:c16="http://schemas.microsoft.com/office/drawing/2014/chart" uri="{C3380CC4-5D6E-409C-BE32-E72D297353CC}">
              <c16:uniqueId val="{00000006-4FED-4E58-A2F5-799940F0CD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250</c:v>
                </c:pt>
                <c:pt idx="3">
                  <c:v>288</c:v>
                </c:pt>
                <c:pt idx="6">
                  <c:v>290</c:v>
                </c:pt>
                <c:pt idx="9">
                  <c:v>463</c:v>
                </c:pt>
                <c:pt idx="12">
                  <c:v>490</c:v>
                </c:pt>
              </c:numCache>
            </c:numRef>
          </c:val>
          <c:extLst>
            <c:ext xmlns:c16="http://schemas.microsoft.com/office/drawing/2014/chart" uri="{C3380CC4-5D6E-409C-BE32-E72D297353CC}">
              <c16:uniqueId val="{00000007-4FED-4E58-A2F5-799940F0CD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6031</c:v>
                </c:pt>
                <c:pt idx="3">
                  <c:v>5775</c:v>
                </c:pt>
                <c:pt idx="6">
                  <c:v>6163</c:v>
                </c:pt>
                <c:pt idx="9">
                  <c:v>6456</c:v>
                </c:pt>
                <c:pt idx="12">
                  <c:v>6680</c:v>
                </c:pt>
              </c:numCache>
            </c:numRef>
          </c:val>
          <c:extLst>
            <c:ext xmlns:c16="http://schemas.microsoft.com/office/drawing/2014/chart" uri="{C3380CC4-5D6E-409C-BE32-E72D297353CC}">
              <c16:uniqueId val="{00000008-4FED-4E58-A2F5-799940F0CD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FED-4E58-A2F5-799940F0CD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10727</c:v>
                </c:pt>
                <c:pt idx="3">
                  <c:v>10488</c:v>
                </c:pt>
                <c:pt idx="6">
                  <c:v>10149</c:v>
                </c:pt>
                <c:pt idx="9">
                  <c:v>9760</c:v>
                </c:pt>
                <c:pt idx="12">
                  <c:v>11722</c:v>
                </c:pt>
              </c:numCache>
            </c:numRef>
          </c:val>
          <c:extLst>
            <c:ext xmlns:c16="http://schemas.microsoft.com/office/drawing/2014/chart" uri="{C3380CC4-5D6E-409C-BE32-E72D297353CC}">
              <c16:uniqueId val="{0000000A-4FED-4E58-A2F5-799940F0CD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1593</c:v>
                </c:pt>
                <c:pt idx="2">
                  <c:v>#N/A</c:v>
                </c:pt>
                <c:pt idx="3">
                  <c:v>#N/A</c:v>
                </c:pt>
                <c:pt idx="4">
                  <c:v>899</c:v>
                </c:pt>
                <c:pt idx="5">
                  <c:v>#N/A</c:v>
                </c:pt>
                <c:pt idx="6">
                  <c:v>#N/A</c:v>
                </c:pt>
                <c:pt idx="7">
                  <c:v>1215</c:v>
                </c:pt>
                <c:pt idx="8">
                  <c:v>#N/A</c:v>
                </c:pt>
                <c:pt idx="9">
                  <c:v>#N/A</c:v>
                </c:pt>
                <c:pt idx="10">
                  <c:v>1614</c:v>
                </c:pt>
                <c:pt idx="11">
                  <c:v>#N/A</c:v>
                </c:pt>
                <c:pt idx="12">
                  <c:v>#N/A</c:v>
                </c:pt>
                <c:pt idx="13">
                  <c:v>2940</c:v>
                </c:pt>
                <c:pt idx="14">
                  <c:v>#N/A</c:v>
                </c:pt>
              </c:numCache>
            </c:numRef>
          </c:val>
          <c:smooth val="0"/>
          <c:extLst>
            <c:ext xmlns:c16="http://schemas.microsoft.com/office/drawing/2014/chart" uri="{C3380CC4-5D6E-409C-BE32-E72D297353CC}">
              <c16:uniqueId val="{0000000B-4FED-4E58-A2F5-799940F0CD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1633</c:v>
                </c:pt>
                <c:pt idx="1">
                  <c:v>1775</c:v>
                </c:pt>
                <c:pt idx="2">
                  <c:v>1554</c:v>
                </c:pt>
              </c:numCache>
            </c:numRef>
          </c:val>
          <c:extLst>
            <c:ext xmlns:c16="http://schemas.microsoft.com/office/drawing/2014/chart" uri="{C3380CC4-5D6E-409C-BE32-E72D297353CC}">
              <c16:uniqueId val="{00000000-6A76-418F-84A5-02BB477AC4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276</c:v>
                </c:pt>
                <c:pt idx="1">
                  <c:v>326</c:v>
                </c:pt>
                <c:pt idx="2">
                  <c:v>367</c:v>
                </c:pt>
              </c:numCache>
            </c:numRef>
          </c:val>
          <c:extLst>
            <c:ext xmlns:c16="http://schemas.microsoft.com/office/drawing/2014/chart" uri="{C3380CC4-5D6E-409C-BE32-E72D297353CC}">
              <c16:uniqueId val="{00000001-6A76-418F-84A5-02BB477AC4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1637</c:v>
                </c:pt>
                <c:pt idx="1">
                  <c:v>1691</c:v>
                </c:pt>
                <c:pt idx="2">
                  <c:v>1361</c:v>
                </c:pt>
              </c:numCache>
            </c:numRef>
          </c:val>
          <c:extLst>
            <c:ext xmlns:c16="http://schemas.microsoft.com/office/drawing/2014/chart" uri="{C3380CC4-5D6E-409C-BE32-E72D297353CC}">
              <c16:uniqueId val="{00000002-6A76-418F-84A5-02BB477AC4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実質公債費比率算定の分子である地方債元利償還金は、前年度と比べて</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百万円減少した。これまで元金ベースのプライマリーバランスの黒字化に努めてきた効果が表れたものである。</a:t>
          </a:r>
        </a:p>
        <a:p>
          <a:r>
            <a:rPr kumimoji="1" lang="ja-JP" altLang="en-US" sz="1400">
              <a:latin typeface="ＭＳ ゴシック" pitchFamily="49" charset="-128"/>
              <a:ea typeface="ＭＳ ゴシック" pitchFamily="49" charset="-128"/>
            </a:rPr>
            <a:t>　算入公債費等については、平成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年の市町村合併後に発行してきた合併特例事業債の償還終了の影響により減少傾向が続いている。</a:t>
          </a:r>
        </a:p>
        <a:p>
          <a:r>
            <a:rPr kumimoji="1" lang="ja-JP" altLang="en-US" sz="1400">
              <a:latin typeface="ＭＳ ゴシック" pitchFamily="49" charset="-128"/>
              <a:ea typeface="ＭＳ ゴシック" pitchFamily="49" charset="-128"/>
            </a:rPr>
            <a:t>　今後は、新中学校建設で発行した多額の地方債により公債費の増加が見込まれるが、必要な投資を見極め、財政措置のある地方債を活用することで負担の平準化を図り、安定と機動性を兼ね備えた財政運営を推進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一般会計等に係る地方債の現在高は、これまで元金ベースのプライマリーバランスの黒字化に努めてきたが、新中学校建設で多額の地方債を発行したため、減少傾向から大幅増加に転じた。</a:t>
          </a:r>
        </a:p>
        <a:p>
          <a:r>
            <a:rPr kumimoji="1" lang="ja-JP" altLang="en-US" sz="1400">
              <a:latin typeface="ＭＳ ゴシック" pitchFamily="49" charset="-128"/>
              <a:ea typeface="ＭＳ ゴシック" pitchFamily="49" charset="-128"/>
            </a:rPr>
            <a:t>　組合等負担等見込額は、一部事務組合で大規模施設整備事業を絶え間なく実施しているため、前年度と比べて</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百万円増加し、起債償還により今後更なる負担増加が懸念されている。</a:t>
          </a:r>
        </a:p>
        <a:p>
          <a:r>
            <a:rPr kumimoji="1" lang="ja-JP" altLang="en-US" sz="1400">
              <a:latin typeface="ＭＳ ゴシック" pitchFamily="49" charset="-128"/>
              <a:ea typeface="ＭＳ ゴシック" pitchFamily="49" charset="-128"/>
            </a:rPr>
            <a:t>　充当可能財源等は、新中学校建設により基準財政需要額算入見込が一時的に増加したものの、今後は減少傾向に転じる見込みである。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営企業や一部事務組合など一般会計以外の団体等の財政状況にも注視しながら、比率を下げることだけに意識をとらわれず、将来の償還負担や財源構成を慎重に見極め、必要な投資と財政健全化の両立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新中学校整備推進事業の財源調整により、普通建設事業費の増加には公共施設整備基金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物件費等の増加には財政調整基金で対応したことが主な減少要因である。また、基金事業として位置付けた事業実施により特定目的基金を継続して取崩している一方で、新たな積立てをしていないことも減少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次美里町総合計画・総合戦略（基本計画期間：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次美里町財政健全化計画（計画期間：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）が計画期間終了に伴い令和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次期計画を策定する。政策・施策の見直しにあたり財源の担保は必須であり、中長期的な財政安定のためには、財政調整基金を中心に、減債基金や特定目的基金を含めた総合的な基金運営と計画的な積立て体制の再構築が重要となっている。このため、次期計画では、従来型の歳出削減や節約に留まらず、歳入・歳出・資産の三面から総合的に見直すこととし、基金については単なる備蓄的な財源としてではなく、将来の負担を平準化し、必要な投資を安定的に支える「循環資産」として位置付けて運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・合併振興基金：町民の連帯強化又は地域振興事業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・ふるさと応援基金：町の将来の発展及び住みよい豊かなまちづくりの推進（福祉関連事業、教育関連事業、青少年育成関連事業、文化振興関連事業、地域振興関連事業等）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・合併振興基金：スクールバス事業や地域イベント交流事業の財源として取崩したことによる減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・公共施設整備基金：新中学校整備推進事業の普通建設事業費の財源として取崩したことによる減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・ふるさと応援基金：各事業への財源として取崩した額よりも寄附金の積立てが上回ったことによる増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・合併振興基金：利子以外の積立て予定はなく、引き続き町民の連帯強化又は地域振興の事業費用に充当していくため、基金残高の減少傾向が続く予定である。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中学校整備推進事業の普通建設事業費の財源として多額の取崩しを行ったため基金残高は減少した。今後も公共施設の老朽化対策は課題であり、施設再編や長寿命化、省エネ化等の公共施設マネジメントを推進するためにも財源として重要度は増していることから、庁内横断的な実行体制を確立させ、計画的な積立て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・ふるさと応援基金：活力に満ちた地域づくりの財源としたいことから、返礼品の商品開発に力を入れるほか、企業版ふるさと納税も有効活用するなど、重要な歳入の確保策として位置付けている。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年度決算に伴う剰余金の積立ては前年度より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百万円となったほか、取崩しでは新中学校整備推進事業で整備した備品等物件費の増加により財源調整で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百万円を負担したことが主な要因である。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の財政調整基金取崩しが続いており、恒常的な収支不足による基金残高の減少が懸念される。災害や景気変動、制度改正など予期せぬ財政需要にも柔軟に対応できる財政運営を維持するため、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次美里町財政健全化計画において財政調整基金残高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億円以上を目標値に掲げて取り組んでいる。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国内外の社会経済情勢が変動する中、財政調整基金を「財政の安全弁」として安定的に確保するとともに、単なる備蓄的な財源にとどまらない「運用する基金」としても活用する。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普通交付税の臨時財政対策債償還基金費の創設に伴い減債基金へ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百万円積立てをしたことが増加要因である。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年度に積立てた臨時財政対策債償還基金費相当額は、令和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年度に取崩して普通交付税の減収に対応する予定であるため、一時的に基金残高が増加したものであり、財政余力がないことから自主的かつ計画的な積立てはできていない状況である。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類似団体と比べても基金残高は低い水準に位置していることから、元金償還の集中を回避し、将来にわたる財政運営の安定化を図るため、計画的な基金運用に取り組む。</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22,826
22,708
74.99
15,789,365
15,372,921
361,933
7,302,783
11,722,257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基準財政需要額は、公共施設の光熱費高騰等に係る包括算定経費（人口）、消防費の単位費用の引上げ等により増加した。基準財政収入額は、物価高騰の影響により法人税や地方消費税交付金が減少したため減少した。　財政力指数は、単年度では減少となったものの、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か年平均で算定することから、入替え年度の令和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年度数値が低かったため前年度よりも増加となったが類似団体内では低い順位を推移している。</a:t>
          </a:r>
        </a:p>
        <a:p>
          <a:r>
            <a:rPr kumimoji="1" lang="ja-JP" altLang="en-US" sz="1300">
              <a:latin typeface="ＭＳ Ｐゴシック" panose="020B0600070205080204" pitchFamily="50" charset="-128"/>
              <a:ea typeface="ＭＳ Ｐゴシック" panose="020B0600070205080204" pitchFamily="50" charset="-128"/>
            </a:rPr>
            <a:t>　今後も、令和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年に策定した美里町総合計画・美里町総合戦略により、総合的かつ計画的なまちづくりに取り組み、財政基盤の強化に努めていく。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98072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284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98072</xdr:rowOff>
    </xdr:from>
    <xdr:to>
      <xdr:col>19</xdr:col>
      <xdr:colOff>133350</xdr:colOff>
      <xdr:row>44</xdr:row>
      <xdr:rowOff>98072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4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98072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47272</xdr:rowOff>
    </xdr:from>
    <xdr:to>
      <xdr:col>19</xdr:col>
      <xdr:colOff>184150</xdr:colOff>
      <xdr:row>44</xdr:row>
      <xdr:rowOff>148872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133649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7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47272</xdr:rowOff>
    </xdr:from>
    <xdr:to>
      <xdr:col>15</xdr:col>
      <xdr:colOff>133350</xdr:colOff>
      <xdr:row>44</xdr:row>
      <xdr:rowOff>148872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133649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処遇改善に伴う人件費や物件費で歳出経常一般財源が増加したが、普通交付税の追加交付により歳入経常一般財源も増加した。歳出よりも歳入の一般財源の増加割合が大きかったことから前年度より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弾力性のある財政運営を行うために今後も一般財源の確保に努めるとともに、事務事業の見直し等、経常経費の削減に努めていく。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159068</xdr:rowOff>
    </xdr:from>
    <xdr:to>
      <xdr:col>23</xdr:col>
      <xdr:colOff>133350</xdr:colOff>
      <xdr:row>63</xdr:row>
      <xdr:rowOff>84138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8896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889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62</xdr:row>
      <xdr:rowOff>159068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6924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10795</xdr:rowOff>
    </xdr:from>
    <xdr:to>
      <xdr:col>11</xdr:col>
      <xdr:colOff>31750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6924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33338</xdr:rowOff>
    </xdr:from>
    <xdr:to>
      <xdr:col>19</xdr:col>
      <xdr:colOff>184150</xdr:colOff>
      <xdr:row>63</xdr:row>
      <xdr:rowOff>134938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23195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71772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人事院勧告に伴う会計年度任用職員の処遇改善で増加した。物件費では、新中学校整備に伴う備品購入、物価高騰等に伴う電気料金や給食用賄材料費で増加した一方で、委託料等の経常経費の抑制に努めたことにより減少した。物件費の減少幅よりも人件費の増加幅が大きかったことから、決算額は前年度と比べて増加となった。</a:t>
          </a:r>
        </a:p>
        <a:p>
          <a:r>
            <a:rPr kumimoji="1" lang="ja-JP" altLang="en-US" sz="1300">
              <a:latin typeface="ＭＳ Ｐゴシック" panose="020B0600070205080204" pitchFamily="50" charset="-128"/>
              <a:ea typeface="ＭＳ Ｐゴシック" panose="020B0600070205080204" pitchFamily="50" charset="-128"/>
            </a:rPr>
            <a:t>　依然として実質賃金はマイナスであり、今後も物価高騰等の影響が続くと見込まれていることから、定員管理とコスト削減に向けた取組を検討していく。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165599</xdr:rowOff>
    </xdr:from>
    <xdr:to>
      <xdr:col>23</xdr:col>
      <xdr:colOff>133350</xdr:colOff>
      <xdr:row>84</xdr:row>
      <xdr:rowOff>35568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95949"/>
          <a:ext cx="838200" cy="4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165599</xdr:rowOff>
    </xdr:from>
    <xdr:to>
      <xdr:col>19</xdr:col>
      <xdr:colOff>133350</xdr:colOff>
      <xdr:row>83</xdr:row>
      <xdr:rowOff>167796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95949"/>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167796</xdr:rowOff>
    </xdr:from>
    <xdr:to>
      <xdr:col>15</xdr:col>
      <xdr:colOff>82550</xdr:colOff>
      <xdr:row>83</xdr:row>
      <xdr:rowOff>171235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398146"/>
          <a:ext cx="8890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170504</xdr:rowOff>
    </xdr:from>
    <xdr:to>
      <xdr:col>11</xdr:col>
      <xdr:colOff>31750</xdr:colOff>
      <xdr:row>83</xdr:row>
      <xdr:rowOff>171235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400854"/>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156218</xdr:rowOff>
    </xdr:from>
    <xdr:to>
      <xdr:col>23</xdr:col>
      <xdr:colOff>184150</xdr:colOff>
      <xdr:row>84</xdr:row>
      <xdr:rowOff>86368</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128295</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114799</xdr:rowOff>
    </xdr:from>
    <xdr:to>
      <xdr:col>19</xdr:col>
      <xdr:colOff>184150</xdr:colOff>
      <xdr:row>84</xdr:row>
      <xdr:rowOff>44949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29726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431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116996</xdr:rowOff>
    </xdr:from>
    <xdr:to>
      <xdr:col>15</xdr:col>
      <xdr:colOff>133350</xdr:colOff>
      <xdr:row>84</xdr:row>
      <xdr:rowOff>47146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4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31923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3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120435</xdr:rowOff>
    </xdr:from>
    <xdr:to>
      <xdr:col>11</xdr:col>
      <xdr:colOff>82550</xdr:colOff>
      <xdr:row>84</xdr:row>
      <xdr:rowOff>50585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5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35362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43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119704</xdr:rowOff>
    </xdr:from>
    <xdr:to>
      <xdr:col>7</xdr:col>
      <xdr:colOff>31750</xdr:colOff>
      <xdr:row>84</xdr:row>
      <xdr:rowOff>49854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3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34631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43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となった。類似団体内平均値と比較すると依然として低い数値で推移しているが、数値差は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ポイントに縮小した。引き続き給与適正化に努めていく。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84</xdr:row>
      <xdr:rowOff>99786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947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83</xdr:row>
      <xdr:rowOff>64407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085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82</xdr:row>
      <xdr:rowOff>149679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1741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115207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568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月に「美里町第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次定員適正化計画」を策定し、行政需要の多様化により増加する業務量に対し必要なマンパワーを確保することとしている。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減少し、類似団体の中では依然として低い順位となっている。給与等の処遇改善など社会情勢に関わる人件費において大幅な減額は困難であるが、最小の経費で最大の効果を発揮できるように、今後も民間事業者が担うことができる分野について検討し、引き続き外部委託、民営化など行政改革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73942</xdr:rowOff>
    </xdr:from>
    <xdr:to>
      <xdr:col>81</xdr:col>
      <xdr:colOff>44450</xdr:colOff>
      <xdr:row>62</xdr:row>
      <xdr:rowOff>96731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703842"/>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96731</xdr:rowOff>
    </xdr:from>
    <xdr:to>
      <xdr:col>77</xdr:col>
      <xdr:colOff>44450</xdr:colOff>
      <xdr:row>62</xdr:row>
      <xdr:rowOff>123543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726631"/>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123543</xdr:rowOff>
    </xdr:from>
    <xdr:to>
      <xdr:col>72</xdr:col>
      <xdr:colOff>203200</xdr:colOff>
      <xdr:row>62</xdr:row>
      <xdr:rowOff>155716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7534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138289</xdr:rowOff>
    </xdr:from>
    <xdr:to>
      <xdr:col>68</xdr:col>
      <xdr:colOff>152400</xdr:colOff>
      <xdr:row>62</xdr:row>
      <xdr:rowOff>155716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768189"/>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23142</xdr:rowOff>
    </xdr:from>
    <xdr:to>
      <xdr:col>81</xdr:col>
      <xdr:colOff>95250</xdr:colOff>
      <xdr:row>62</xdr:row>
      <xdr:rowOff>124742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166669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2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45931</xdr:rowOff>
    </xdr:from>
    <xdr:to>
      <xdr:col>77</xdr:col>
      <xdr:colOff>95250</xdr:colOff>
      <xdr:row>62</xdr:row>
      <xdr:rowOff>147531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132308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72743</xdr:rowOff>
    </xdr:from>
    <xdr:to>
      <xdr:col>73</xdr:col>
      <xdr:colOff>44450</xdr:colOff>
      <xdr:row>63</xdr:row>
      <xdr:rowOff>2893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159120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8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104916</xdr:rowOff>
    </xdr:from>
    <xdr:to>
      <xdr:col>68</xdr:col>
      <xdr:colOff>203200</xdr:colOff>
      <xdr:row>63</xdr:row>
      <xdr:rowOff>35066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7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19843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82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87489</xdr:rowOff>
    </xdr:from>
    <xdr:to>
      <xdr:col>64</xdr:col>
      <xdr:colOff>152400</xdr:colOff>
      <xdr:row>63</xdr:row>
      <xdr:rowOff>17639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2416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80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地方債元利償還額及び公営企業繰入金で</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百万円減少、普通交付税で</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百万円増加したことにより、単年度比率では前年度よりも減少したものの、過去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か年平均により算出されることから、入替年度である令和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年度の比率よりも令和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年度の比率が上回ったことが要因で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年度新中学校建設に</a:t>
          </a:r>
          <a:r>
            <a:rPr kumimoji="1" lang="en-US" altLang="ja-JP" sz="1300">
              <a:latin typeface="ＭＳ Ｐゴシック" panose="020B0600070205080204" pitchFamily="50" charset="-128"/>
              <a:ea typeface="ＭＳ Ｐゴシック" panose="020B0600070205080204" pitchFamily="50" charset="-128"/>
            </a:rPr>
            <a:t>2,423</a:t>
          </a:r>
          <a:r>
            <a:rPr kumimoji="1" lang="ja-JP" altLang="en-US" sz="1300">
              <a:latin typeface="ＭＳ Ｐゴシック" panose="020B0600070205080204" pitchFamily="50" charset="-128"/>
              <a:ea typeface="ＭＳ Ｐゴシック" panose="020B0600070205080204" pitchFamily="50" charset="-128"/>
            </a:rPr>
            <a:t>百万円の地方債を発行したことで更に比率の上昇が見込まれることから、元金ベースのプライマリーバランスの黒字化に努め、大規模事業を取捨選択し、世代間負担の公平化を図る。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17356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7804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148590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124460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156633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217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将来負担額について、地方債残高では新中学校建設で</a:t>
          </a:r>
          <a:r>
            <a:rPr kumimoji="1" lang="en-US" altLang="ja-JP" sz="1300">
              <a:latin typeface="ＭＳ Ｐゴシック" panose="020B0600070205080204" pitchFamily="50" charset="-128"/>
              <a:ea typeface="ＭＳ Ｐゴシック" panose="020B0600070205080204" pitchFamily="50" charset="-128"/>
            </a:rPr>
            <a:t>2,423</a:t>
          </a:r>
          <a:r>
            <a:rPr kumimoji="1" lang="ja-JP" altLang="en-US" sz="1300">
              <a:latin typeface="ＭＳ Ｐゴシック" panose="020B0600070205080204" pitchFamily="50" charset="-128"/>
              <a:ea typeface="ＭＳ Ｐゴシック" panose="020B0600070205080204" pitchFamily="50" charset="-128"/>
            </a:rPr>
            <a:t>百万円の地方債を発行したことから</a:t>
          </a:r>
          <a:r>
            <a:rPr kumimoji="1" lang="en-US" altLang="ja-JP" sz="1300">
              <a:latin typeface="ＭＳ Ｐゴシック" panose="020B0600070205080204" pitchFamily="50" charset="-128"/>
              <a:ea typeface="ＭＳ Ｐゴシック" panose="020B0600070205080204" pitchFamily="50" charset="-128"/>
            </a:rPr>
            <a:t>1,962</a:t>
          </a:r>
          <a:r>
            <a:rPr kumimoji="1" lang="ja-JP" altLang="en-US" sz="1300">
              <a:latin typeface="ＭＳ Ｐゴシック" panose="020B0600070205080204" pitchFamily="50" charset="-128"/>
              <a:ea typeface="ＭＳ Ｐゴシック" panose="020B0600070205080204" pitchFamily="50" charset="-128"/>
            </a:rPr>
            <a:t>百万円増加したことに加え、公営企業債等繰入見込額で</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百万円増加、一部事務組合の負担見込額で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百万円増加したことが主な要因で、前年度と比べて</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類似団体内では低い順位にいることから、社会情勢が不安定で将来見通しが困難な中でも適切な事業実施を図り、財政の健全化に向けて努めていく。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16419</xdr:rowOff>
    </xdr:from>
    <xdr:to>
      <xdr:col>81</xdr:col>
      <xdr:colOff>44450</xdr:colOff>
      <xdr:row>18</xdr:row>
      <xdr:rowOff>21681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759619"/>
          <a:ext cx="838200" cy="3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82731</xdr:rowOff>
    </xdr:from>
    <xdr:to>
      <xdr:col>77</xdr:col>
      <xdr:colOff>44450</xdr:colOff>
      <xdr:row>16</xdr:row>
      <xdr:rowOff>16419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654481"/>
          <a:ext cx="889000" cy="10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155938</xdr:rowOff>
    </xdr:from>
    <xdr:to>
      <xdr:col>72</xdr:col>
      <xdr:colOff>203200</xdr:colOff>
      <xdr:row>15</xdr:row>
      <xdr:rowOff>82731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556238"/>
          <a:ext cx="88900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155938</xdr:rowOff>
    </xdr:from>
    <xdr:to>
      <xdr:col>68</xdr:col>
      <xdr:colOff>152400</xdr:colOff>
      <xdr:row>16</xdr:row>
      <xdr:rowOff>26761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56238"/>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142331</xdr:rowOff>
    </xdr:from>
    <xdr:to>
      <xdr:col>81</xdr:col>
      <xdr:colOff>95250</xdr:colOff>
      <xdr:row>18</xdr:row>
      <xdr:rowOff>72481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0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114408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02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137069</xdr:rowOff>
    </xdr:from>
    <xdr:to>
      <xdr:col>77</xdr:col>
      <xdr:colOff>95250</xdr:colOff>
      <xdr:row>16</xdr:row>
      <xdr:rowOff>67219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51996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95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31931</xdr:rowOff>
    </xdr:from>
    <xdr:to>
      <xdr:col>73</xdr:col>
      <xdr:colOff>44450</xdr:colOff>
      <xdr:row>15</xdr:row>
      <xdr:rowOff>133531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118308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9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105138</xdr:rowOff>
    </xdr:from>
    <xdr:to>
      <xdr:col>68</xdr:col>
      <xdr:colOff>203200</xdr:colOff>
      <xdr:row>15</xdr:row>
      <xdr:rowOff>35288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20065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9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147411</xdr:rowOff>
    </xdr:from>
    <xdr:to>
      <xdr:col>64</xdr:col>
      <xdr:colOff>152400</xdr:colOff>
      <xdr:row>16</xdr:row>
      <xdr:rowOff>77561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62338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0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22,826
22,708
74.99
15,789,365
15,372,921
361,933
7,302,783
11,722,257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人事院勧告を踏まえた会計年度任用職員の処遇改善に加え、一部事務組合の人件費で増加となったため、前年度より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若年層の職員が多く、昇給昇格等による給与の増加も見込まれていることから、今後も引き続き美里町第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次定員適正化計画に基づく給与の適正化、組織機構の見直しや職員の適正配置に努めていく。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14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新中学校整備に伴う備品購入、物価高騰等に伴う電気料金や給食用賄材料費で増加したことにより、前年度より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依然として実質賃金はマイナスであり、今後も物価高騰等の影響が続くと見込まれていることから、国内外における社会経済の動向に注視し、民間委託化との比較検討をしながら、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52705</xdr:rowOff>
    </xdr:from>
    <xdr:to>
      <xdr:col>82</xdr:col>
      <xdr:colOff>107950</xdr:colOff>
      <xdr:row>15</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244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52705</xdr:rowOff>
    </xdr:from>
    <xdr:to>
      <xdr:col>78</xdr:col>
      <xdr:colOff>69850</xdr:colOff>
      <xdr:row>15</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244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73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73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xdr:rowOff>
    </xdr:from>
    <xdr:to>
      <xdr:col>78</xdr:col>
      <xdr:colOff>120650</xdr:colOff>
      <xdr:row>15</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113682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4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36195</xdr:rowOff>
    </xdr:from>
    <xdr:to>
      <xdr:col>74</xdr:col>
      <xdr:colOff>31750</xdr:colOff>
      <xdr:row>15</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人口減少とともに扶助対象者数も減少傾向にあるものの、制度改正に伴う児童手当の給付拡大や障害者福祉費の１件あたり財政負担の増加傾向により、前年度と同水準となった。</a:t>
          </a:r>
        </a:p>
        <a:p>
          <a:r>
            <a:rPr kumimoji="1" lang="ja-JP" altLang="en-US" sz="1300">
              <a:latin typeface="ＭＳ Ｐゴシック" panose="020B0600070205080204" pitchFamily="50" charset="-128"/>
              <a:ea typeface="ＭＳ Ｐゴシック" panose="020B0600070205080204" pitchFamily="50" charset="-128"/>
            </a:rPr>
            <a:t>　類似団体の中でも高い順位に位置しているが、社会情勢が不安定な中で、国の施策に対応しながら各種制度の適切な運営を行い、財政圧迫の要因とならないように努める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124714</xdr:rowOff>
    </xdr:from>
    <xdr:to>
      <xdr:col>24</xdr:col>
      <xdr:colOff>25400</xdr:colOff>
      <xdr:row>53</xdr:row>
      <xdr:rowOff>133858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2115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78994</xdr:rowOff>
    </xdr:from>
    <xdr:to>
      <xdr:col>19</xdr:col>
      <xdr:colOff>187325</xdr:colOff>
      <xdr:row>53</xdr:row>
      <xdr:rowOff>133858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1658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51562</xdr:rowOff>
    </xdr:from>
    <xdr:to>
      <xdr:col>15</xdr:col>
      <xdr:colOff>98425</xdr:colOff>
      <xdr:row>53</xdr:row>
      <xdr:rowOff>78994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1384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51562</xdr:rowOff>
    </xdr:from>
    <xdr:to>
      <xdr:col>11</xdr:col>
      <xdr:colOff>9525</xdr:colOff>
      <xdr:row>53</xdr:row>
      <xdr:rowOff>51562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138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73914</xdr:rowOff>
    </xdr:from>
    <xdr:to>
      <xdr:col>24</xdr:col>
      <xdr:colOff>76200</xdr:colOff>
      <xdr:row>54</xdr:row>
      <xdr:rowOff>4064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1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90441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0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83058</xdr:rowOff>
    </xdr:from>
    <xdr:to>
      <xdr:col>20</xdr:col>
      <xdr:colOff>38100</xdr:colOff>
      <xdr:row>54</xdr:row>
      <xdr:rowOff>13208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23385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3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28194</xdr:rowOff>
    </xdr:from>
    <xdr:to>
      <xdr:col>15</xdr:col>
      <xdr:colOff>149225</xdr:colOff>
      <xdr:row>53</xdr:row>
      <xdr:rowOff>129794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1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139971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8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xdr:rowOff>
    </xdr:from>
    <xdr:to>
      <xdr:col>11</xdr:col>
      <xdr:colOff>60325</xdr:colOff>
      <xdr:row>53</xdr:row>
      <xdr:rowOff>102362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112539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8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xdr:rowOff>
    </xdr:from>
    <xdr:to>
      <xdr:col>6</xdr:col>
      <xdr:colOff>171450</xdr:colOff>
      <xdr:row>53</xdr:row>
      <xdr:rowOff>102362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112539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8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ポイントの減少で同水準となった。</a:t>
          </a:r>
        </a:p>
        <a:p>
          <a:r>
            <a:rPr kumimoji="1" lang="ja-JP" altLang="en-US" sz="1300">
              <a:latin typeface="ＭＳ Ｐゴシック" panose="020B0600070205080204" pitchFamily="50" charset="-128"/>
              <a:ea typeface="ＭＳ Ｐゴシック" panose="020B0600070205080204" pitchFamily="50" charset="-128"/>
            </a:rPr>
            <a:t>　下水道事業への出資金や医療保険に係る特別会計への繰出金で増加し、今後も医療保険に係る財政負担は増加傾向が続くと想定されることから、歳入の確保に努め、財政の健全化を図る。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82550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29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82550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前年度に引き続き、一部事務組合等への負担金が財政を圧迫している一方で、地域医療に係る負担が一時的に減少したことで前年度より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ポイントの減少に転じた。</a:t>
          </a:r>
        </a:p>
        <a:p>
          <a:r>
            <a:rPr kumimoji="1" lang="ja-JP" altLang="en-US" sz="1300">
              <a:latin typeface="ＭＳ Ｐゴシック" panose="020B0600070205080204" pitchFamily="50" charset="-128"/>
              <a:ea typeface="ＭＳ Ｐゴシック" panose="020B0600070205080204" pitchFamily="50" charset="-128"/>
            </a:rPr>
            <a:t>　依然として類似団体と比べて低い水準を推移していることから、補助金交付団体の決算状況の確認や交付基準の見直し等により、健全な財政運営に努める。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157480</xdr:rowOff>
    </xdr:from>
    <xdr:to>
      <xdr:col>82</xdr:col>
      <xdr:colOff>107950</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725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31750</xdr:rowOff>
    </xdr:from>
    <xdr:to>
      <xdr:col>78</xdr:col>
      <xdr:colOff>69850</xdr:colOff>
      <xdr:row>39</xdr:row>
      <xdr:rowOff>107950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71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27940</xdr:rowOff>
    </xdr:from>
    <xdr:to>
      <xdr:col>73</xdr:col>
      <xdr:colOff>180975</xdr:colOff>
      <xdr:row>39</xdr:row>
      <xdr:rowOff>31750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43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27940</xdr:rowOff>
    </xdr:from>
    <xdr:to>
      <xdr:col>69</xdr:col>
      <xdr:colOff>92075</xdr:colOff>
      <xdr:row>38</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4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106680</xdr:rowOff>
    </xdr:from>
    <xdr:to>
      <xdr:col>82</xdr:col>
      <xdr:colOff>158750</xdr:colOff>
      <xdr:row>39</xdr:row>
      <xdr:rowOff>36830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78757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57150</xdr:rowOff>
    </xdr:from>
    <xdr:to>
      <xdr:col>78</xdr:col>
      <xdr:colOff>120650</xdr:colOff>
      <xdr:row>39</xdr:row>
      <xdr:rowOff>158750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143527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152400</xdr:rowOff>
    </xdr:from>
    <xdr:to>
      <xdr:col>74</xdr:col>
      <xdr:colOff>31750</xdr:colOff>
      <xdr:row>39</xdr:row>
      <xdr:rowOff>82550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67327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148590</xdr:rowOff>
    </xdr:from>
    <xdr:to>
      <xdr:col>69</xdr:col>
      <xdr:colOff>142875</xdr:colOff>
      <xdr:row>38</xdr:row>
      <xdr:rowOff>78740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63517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45720</xdr:rowOff>
    </xdr:from>
    <xdr:to>
      <xdr:col>65</xdr:col>
      <xdr:colOff>53975</xdr:colOff>
      <xdr:row>38</xdr:row>
      <xdr:rowOff>147320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132097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ポイント減少した。大規模事業の実施年度を除き、これまで元金ベースのプライマリーバランスの黒字化に努めて財政運営をしてきたことから減少傾向が続いている。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年度新中学校建設に</a:t>
          </a:r>
          <a:r>
            <a:rPr kumimoji="1" lang="en-US" altLang="ja-JP" sz="1300">
              <a:latin typeface="ＭＳ Ｐゴシック" panose="020B0600070205080204" pitchFamily="50" charset="-128"/>
              <a:ea typeface="ＭＳ Ｐゴシック" panose="020B0600070205080204" pitchFamily="50" charset="-128"/>
            </a:rPr>
            <a:t>2,423</a:t>
          </a:r>
          <a:r>
            <a:rPr kumimoji="1" lang="ja-JP" altLang="en-US" sz="1300">
              <a:latin typeface="ＭＳ Ｐゴシック" panose="020B0600070205080204" pitchFamily="50" charset="-128"/>
              <a:ea typeface="ＭＳ Ｐゴシック" panose="020B0600070205080204" pitchFamily="50" charset="-128"/>
            </a:rPr>
            <a:t>百万円の地方債を発行したことで元金償還年度に比率の上昇が見込まれることから、引き続き元金ベースのプライマリーバランスの黒字化に努め、事業規模や実施時期を精査しながら、世代間負担の公平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60706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39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83565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623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83565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130573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ポイント減少したが、類似団体平均よりも高い水準を維持している。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扶助費は制度的・構造的要因による増加がさけられないことから、財政運営の自由度を制約する要因となっている。歳出構造は経常経費の比重が一段と高まり、将来的な財政運営の弾力性が低下する懸念があることから、実効性のある財政マネジメントを推進し、歳入確保及び歳出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115570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038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657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54610</xdr:rowOff>
    </xdr:from>
    <xdr:to>
      <xdr:col>73</xdr:col>
      <xdr:colOff>180975</xdr:colOff>
      <xdr:row>76</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13360"/>
          <a:ext cx="889000" cy="15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75</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13360"/>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39387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xdr:rowOff>
    </xdr:from>
    <xdr:to>
      <xdr:col>69</xdr:col>
      <xdr:colOff>142875</xdr:colOff>
      <xdr:row>75</xdr:row>
      <xdr:rowOff>105410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115587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26695</xdr:rowOff>
    </xdr:from>
    <xdr:to>
      <xdr:col>29</xdr:col>
      <xdr:colOff>127000</xdr:colOff>
      <xdr:row>16</xdr:row>
      <xdr:rowOff>150952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7520"/>
          <a:ext cx="647700" cy="12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150952</xdr:rowOff>
    </xdr:from>
    <xdr:to>
      <xdr:col>26</xdr:col>
      <xdr:colOff>50800</xdr:colOff>
      <xdr:row>17</xdr:row>
      <xdr:rowOff>48412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1777"/>
          <a:ext cx="698500" cy="68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48412</xdr:rowOff>
    </xdr:from>
    <xdr:to>
      <xdr:col>22</xdr:col>
      <xdr:colOff>114300</xdr:colOff>
      <xdr:row>17</xdr:row>
      <xdr:rowOff>97714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0687"/>
          <a:ext cx="698500" cy="49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92367</xdr:rowOff>
    </xdr:from>
    <xdr:to>
      <xdr:col>18</xdr:col>
      <xdr:colOff>177800</xdr:colOff>
      <xdr:row>17</xdr:row>
      <xdr:rowOff>97714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54642"/>
          <a:ext cx="698500" cy="5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147345</xdr:rowOff>
    </xdr:from>
    <xdr:to>
      <xdr:col>29</xdr:col>
      <xdr:colOff>177800</xdr:colOff>
      <xdr:row>16</xdr:row>
      <xdr:rowOff>77495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163872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100152</xdr:rowOff>
    </xdr:from>
    <xdr:to>
      <xdr:col>26</xdr:col>
      <xdr:colOff>101600</xdr:colOff>
      <xdr:row>17</xdr:row>
      <xdr:rowOff>30302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40479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169062</xdr:rowOff>
    </xdr:from>
    <xdr:to>
      <xdr:col>22</xdr:col>
      <xdr:colOff>165100</xdr:colOff>
      <xdr:row>17</xdr:row>
      <xdr:rowOff>99212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109389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46914</xdr:rowOff>
    </xdr:from>
    <xdr:to>
      <xdr:col>19</xdr:col>
      <xdr:colOff>38100</xdr:colOff>
      <xdr:row>17</xdr:row>
      <xdr:rowOff>148514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9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158691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41567</xdr:rowOff>
    </xdr:from>
    <xdr:to>
      <xdr:col>15</xdr:col>
      <xdr:colOff>101600</xdr:colOff>
      <xdr:row>17</xdr:row>
      <xdr:rowOff>143167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153344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280985</xdr:rowOff>
    </xdr:from>
    <xdr:to>
      <xdr:col>29</xdr:col>
      <xdr:colOff>127000</xdr:colOff>
      <xdr:row>34</xdr:row>
      <xdr:rowOff>283408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48435"/>
          <a:ext cx="647700" cy="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242466</xdr:rowOff>
    </xdr:from>
    <xdr:to>
      <xdr:col>26</xdr:col>
      <xdr:colOff>50800</xdr:colOff>
      <xdr:row>34</xdr:row>
      <xdr:rowOff>280985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09916"/>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242466</xdr:rowOff>
    </xdr:from>
    <xdr:to>
      <xdr:col>22</xdr:col>
      <xdr:colOff>114300</xdr:colOff>
      <xdr:row>35</xdr:row>
      <xdr:rowOff>55791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09916"/>
          <a:ext cx="698500" cy="156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23101</xdr:rowOff>
    </xdr:from>
    <xdr:to>
      <xdr:col>18</xdr:col>
      <xdr:colOff>177800</xdr:colOff>
      <xdr:row>35</xdr:row>
      <xdr:rowOff>55791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33451"/>
          <a:ext cx="698500" cy="3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232608</xdr:rowOff>
    </xdr:from>
    <xdr:to>
      <xdr:col>29</xdr:col>
      <xdr:colOff>177800</xdr:colOff>
      <xdr:row>34</xdr:row>
      <xdr:rowOff>334208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0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77685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4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230185</xdr:rowOff>
    </xdr:from>
    <xdr:to>
      <xdr:col>26</xdr:col>
      <xdr:colOff>101600</xdr:colOff>
      <xdr:row>34</xdr:row>
      <xdr:rowOff>331784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9763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341962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6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191666</xdr:rowOff>
    </xdr:from>
    <xdr:to>
      <xdr:col>22</xdr:col>
      <xdr:colOff>165100</xdr:colOff>
      <xdr:row>34</xdr:row>
      <xdr:rowOff>293266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5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303443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2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4991</xdr:rowOff>
    </xdr:from>
    <xdr:to>
      <xdr:col>19</xdr:col>
      <xdr:colOff>38100</xdr:colOff>
      <xdr:row>35</xdr:row>
      <xdr:rowOff>106591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1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116768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8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315201</xdr:rowOff>
    </xdr:from>
    <xdr:to>
      <xdr:col>15</xdr:col>
      <xdr:colOff>101600</xdr:colOff>
      <xdr:row>35</xdr:row>
      <xdr:rowOff>73901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8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84078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5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22,826
22,708
74.99
15,789,365
15,372,921
361,933
7,302,783
11,722,257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143194</xdr:rowOff>
    </xdr:from>
    <xdr:to>
      <xdr:col>24</xdr:col>
      <xdr:colOff>63500</xdr:colOff>
      <xdr:row>34</xdr:row>
      <xdr:rowOff>95172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01044"/>
          <a:ext cx="838200" cy="12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95172</xdr:rowOff>
    </xdr:from>
    <xdr:to>
      <xdr:col>19</xdr:col>
      <xdr:colOff>177800</xdr:colOff>
      <xdr:row>34</xdr:row>
      <xdr:rowOff>134426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24472"/>
          <a:ext cx="889000" cy="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126849</xdr:rowOff>
    </xdr:from>
    <xdr:to>
      <xdr:col>15</xdr:col>
      <xdr:colOff>50800</xdr:colOff>
      <xdr:row>34</xdr:row>
      <xdr:rowOff>134426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56149"/>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126849</xdr:rowOff>
    </xdr:from>
    <xdr:to>
      <xdr:col>10</xdr:col>
      <xdr:colOff>114300</xdr:colOff>
      <xdr:row>34</xdr:row>
      <xdr:rowOff>145448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56149"/>
          <a:ext cx="8890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92394</xdr:rowOff>
    </xdr:from>
    <xdr:to>
      <xdr:col>24</xdr:col>
      <xdr:colOff>114300</xdr:colOff>
      <xdr:row>34</xdr:row>
      <xdr:rowOff>22544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115271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44372</xdr:rowOff>
    </xdr:from>
    <xdr:to>
      <xdr:col>20</xdr:col>
      <xdr:colOff>38100</xdr:colOff>
      <xdr:row>34</xdr:row>
      <xdr:rowOff>145972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162499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4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83626</xdr:rowOff>
    </xdr:from>
    <xdr:to>
      <xdr:col>15</xdr:col>
      <xdr:colOff>101600</xdr:colOff>
      <xdr:row>35</xdr:row>
      <xdr:rowOff>13776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30303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8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76049</xdr:rowOff>
    </xdr:from>
    <xdr:to>
      <xdr:col>10</xdr:col>
      <xdr:colOff>165100</xdr:colOff>
      <xdr:row>35</xdr:row>
      <xdr:rowOff>6199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22726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8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94648</xdr:rowOff>
    </xdr:from>
    <xdr:to>
      <xdr:col>6</xdr:col>
      <xdr:colOff>38100</xdr:colOff>
      <xdr:row>35</xdr:row>
      <xdr:rowOff>24798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41325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102283</xdr:rowOff>
    </xdr:from>
    <xdr:to>
      <xdr:col>24</xdr:col>
      <xdr:colOff>63500</xdr:colOff>
      <xdr:row>57</xdr:row>
      <xdr:rowOff>103682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4933"/>
          <a:ext cx="8382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74823</xdr:rowOff>
    </xdr:from>
    <xdr:to>
      <xdr:col>19</xdr:col>
      <xdr:colOff>177800</xdr:colOff>
      <xdr:row>57</xdr:row>
      <xdr:rowOff>103682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7473"/>
          <a:ext cx="889000" cy="2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74823</xdr:rowOff>
    </xdr:from>
    <xdr:to>
      <xdr:col>15</xdr:col>
      <xdr:colOff>50800</xdr:colOff>
      <xdr:row>57</xdr:row>
      <xdr:rowOff>81965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7473"/>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60339</xdr:rowOff>
    </xdr:from>
    <xdr:to>
      <xdr:col>10</xdr:col>
      <xdr:colOff>114300</xdr:colOff>
      <xdr:row>57</xdr:row>
      <xdr:rowOff>81965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32989"/>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51483</xdr:rowOff>
    </xdr:from>
    <xdr:to>
      <xdr:col>24</xdr:col>
      <xdr:colOff>114300</xdr:colOff>
      <xdr:row>57</xdr:row>
      <xdr:rowOff>153083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29910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52882</xdr:rowOff>
    </xdr:from>
    <xdr:to>
      <xdr:col>20</xdr:col>
      <xdr:colOff>38100</xdr:colOff>
      <xdr:row>57</xdr:row>
      <xdr:rowOff>154482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0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24023</xdr:rowOff>
    </xdr:from>
    <xdr:to>
      <xdr:col>15</xdr:col>
      <xdr:colOff>101600</xdr:colOff>
      <xdr:row>57</xdr:row>
      <xdr:rowOff>125623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142150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31165</xdr:rowOff>
    </xdr:from>
    <xdr:to>
      <xdr:col>10</xdr:col>
      <xdr:colOff>165100</xdr:colOff>
      <xdr:row>57</xdr:row>
      <xdr:rowOff>132765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149292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9539</xdr:rowOff>
    </xdr:from>
    <xdr:to>
      <xdr:col>6</xdr:col>
      <xdr:colOff>38100</xdr:colOff>
      <xdr:row>57</xdr:row>
      <xdr:rowOff>111139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127666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42911</xdr:rowOff>
    </xdr:from>
    <xdr:to>
      <xdr:col>24</xdr:col>
      <xdr:colOff>63500</xdr:colOff>
      <xdr:row>77</xdr:row>
      <xdr:rowOff>45380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44561"/>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42911</xdr:rowOff>
    </xdr:from>
    <xdr:to>
      <xdr:col>19</xdr:col>
      <xdr:colOff>177800</xdr:colOff>
      <xdr:row>77</xdr:row>
      <xdr:rowOff>51688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44561"/>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14793</xdr:rowOff>
    </xdr:from>
    <xdr:to>
      <xdr:col>15</xdr:col>
      <xdr:colOff>50800</xdr:colOff>
      <xdr:row>77</xdr:row>
      <xdr:rowOff>51688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16443"/>
          <a:ext cx="889000" cy="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14793</xdr:rowOff>
    </xdr:from>
    <xdr:to>
      <xdr:col>10</xdr:col>
      <xdr:colOff>114300</xdr:colOff>
      <xdr:row>77</xdr:row>
      <xdr:rowOff>47620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16443"/>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166030</xdr:rowOff>
    </xdr:from>
    <xdr:to>
      <xdr:col>24</xdr:col>
      <xdr:colOff>114300</xdr:colOff>
      <xdr:row>77</xdr:row>
      <xdr:rowOff>96180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17457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163561</xdr:rowOff>
    </xdr:from>
    <xdr:to>
      <xdr:col>20</xdr:col>
      <xdr:colOff>38100</xdr:colOff>
      <xdr:row>77</xdr:row>
      <xdr:rowOff>93711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9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110238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6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888</xdr:rowOff>
    </xdr:from>
    <xdr:to>
      <xdr:col>15</xdr:col>
      <xdr:colOff>101600</xdr:colOff>
      <xdr:row>77</xdr:row>
      <xdr:rowOff>102488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119015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7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135443</xdr:rowOff>
    </xdr:from>
    <xdr:to>
      <xdr:col>10</xdr:col>
      <xdr:colOff>165100</xdr:colOff>
      <xdr:row>77</xdr:row>
      <xdr:rowOff>65593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82120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4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168270</xdr:rowOff>
    </xdr:from>
    <xdr:to>
      <xdr:col>6</xdr:col>
      <xdr:colOff>38100</xdr:colOff>
      <xdr:row>77</xdr:row>
      <xdr:rowOff>98420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114947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7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79941</xdr:rowOff>
    </xdr:from>
    <xdr:to>
      <xdr:col>24</xdr:col>
      <xdr:colOff>63500</xdr:colOff>
      <xdr:row>98</xdr:row>
      <xdr:rowOff>32649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0591"/>
          <a:ext cx="838200" cy="1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32649</xdr:rowOff>
    </xdr:from>
    <xdr:to>
      <xdr:col>19</xdr:col>
      <xdr:colOff>177800</xdr:colOff>
      <xdr:row>98</xdr:row>
      <xdr:rowOff>72577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34749"/>
          <a:ext cx="889000" cy="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109792</xdr:rowOff>
    </xdr:from>
    <xdr:to>
      <xdr:col>15</xdr:col>
      <xdr:colOff>50800</xdr:colOff>
      <xdr:row>98</xdr:row>
      <xdr:rowOff>72577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40442"/>
          <a:ext cx="889000" cy="1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109792</xdr:rowOff>
    </xdr:from>
    <xdr:to>
      <xdr:col>10</xdr:col>
      <xdr:colOff>114300</xdr:colOff>
      <xdr:row>98</xdr:row>
      <xdr:rowOff>155169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0442"/>
          <a:ext cx="889000" cy="2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29141</xdr:rowOff>
    </xdr:from>
    <xdr:to>
      <xdr:col>24</xdr:col>
      <xdr:colOff>114300</xdr:colOff>
      <xdr:row>97</xdr:row>
      <xdr:rowOff>130741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7568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153299</xdr:rowOff>
    </xdr:from>
    <xdr:to>
      <xdr:col>20</xdr:col>
      <xdr:colOff>38100</xdr:colOff>
      <xdr:row>98</xdr:row>
      <xdr:rowOff>83449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74576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7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21777</xdr:rowOff>
    </xdr:from>
    <xdr:to>
      <xdr:col>15</xdr:col>
      <xdr:colOff>101600</xdr:colOff>
      <xdr:row>98</xdr:row>
      <xdr:rowOff>123377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2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114504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1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58992</xdr:rowOff>
    </xdr:from>
    <xdr:to>
      <xdr:col>10</xdr:col>
      <xdr:colOff>165100</xdr:colOff>
      <xdr:row>97</xdr:row>
      <xdr:rowOff>160592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151719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104369</xdr:rowOff>
    </xdr:from>
    <xdr:to>
      <xdr:col>6</xdr:col>
      <xdr:colOff>38100</xdr:colOff>
      <xdr:row>99</xdr:row>
      <xdr:rowOff>34519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25646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104648</xdr:rowOff>
    </xdr:from>
    <xdr:to>
      <xdr:col>55</xdr:col>
      <xdr:colOff>0</xdr:colOff>
      <xdr:row>34</xdr:row>
      <xdr:rowOff>116322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933948"/>
          <a:ext cx="838200" cy="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77384</xdr:rowOff>
    </xdr:from>
    <xdr:to>
      <xdr:col>50</xdr:col>
      <xdr:colOff>114300</xdr:colOff>
      <xdr:row>34</xdr:row>
      <xdr:rowOff>104648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06684"/>
          <a:ext cx="889000" cy="2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17780</xdr:rowOff>
    </xdr:from>
    <xdr:to>
      <xdr:col>45</xdr:col>
      <xdr:colOff>177800</xdr:colOff>
      <xdr:row>34</xdr:row>
      <xdr:rowOff>77384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47080"/>
          <a:ext cx="889000" cy="5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147137</xdr:rowOff>
    </xdr:from>
    <xdr:to>
      <xdr:col>41</xdr:col>
      <xdr:colOff>50800</xdr:colOff>
      <xdr:row>34</xdr:row>
      <xdr:rowOff>17780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19187"/>
          <a:ext cx="889000" cy="72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65522</xdr:rowOff>
    </xdr:from>
    <xdr:to>
      <xdr:col>55</xdr:col>
      <xdr:colOff>50800</xdr:colOff>
      <xdr:row>34</xdr:row>
      <xdr:rowOff>167122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9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88399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4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53848</xdr:rowOff>
    </xdr:from>
    <xdr:to>
      <xdr:col>50</xdr:col>
      <xdr:colOff>165100</xdr:colOff>
      <xdr:row>34</xdr:row>
      <xdr:rowOff>155448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525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65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26584</xdr:rowOff>
    </xdr:from>
    <xdr:to>
      <xdr:col>46</xdr:col>
      <xdr:colOff>38100</xdr:colOff>
      <xdr:row>34</xdr:row>
      <xdr:rowOff>128184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144711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3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138430</xdr:rowOff>
    </xdr:from>
    <xdr:to>
      <xdr:col>41</xdr:col>
      <xdr:colOff>101600</xdr:colOff>
      <xdr:row>34</xdr:row>
      <xdr:rowOff>68580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85107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7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96337</xdr:rowOff>
    </xdr:from>
    <xdr:to>
      <xdr:col>36</xdr:col>
      <xdr:colOff>165100</xdr:colOff>
      <xdr:row>30</xdr:row>
      <xdr:rowOff>26487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43014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4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169607</xdr:rowOff>
    </xdr:from>
    <xdr:to>
      <xdr:col>55</xdr:col>
      <xdr:colOff>0</xdr:colOff>
      <xdr:row>56</xdr:row>
      <xdr:rowOff>139746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8742107"/>
          <a:ext cx="838200" cy="99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90099</xdr:rowOff>
    </xdr:from>
    <xdr:to>
      <xdr:col>50</xdr:col>
      <xdr:colOff>114300</xdr:colOff>
      <xdr:row>56</xdr:row>
      <xdr:rowOff>139746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91299"/>
          <a:ext cx="889000" cy="4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90099</xdr:rowOff>
    </xdr:from>
    <xdr:to>
      <xdr:col>45</xdr:col>
      <xdr:colOff>177800</xdr:colOff>
      <xdr:row>56</xdr:row>
      <xdr:rowOff>151822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91299"/>
          <a:ext cx="889000" cy="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166138</xdr:rowOff>
    </xdr:from>
    <xdr:to>
      <xdr:col>41</xdr:col>
      <xdr:colOff>50800</xdr:colOff>
      <xdr:row>56</xdr:row>
      <xdr:rowOff>151822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95888"/>
          <a:ext cx="889000" cy="15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118807</xdr:rowOff>
    </xdr:from>
    <xdr:to>
      <xdr:col>55</xdr:col>
      <xdr:colOff>50800</xdr:colOff>
      <xdr:row>51</xdr:row>
      <xdr:rowOff>48957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69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71834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64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88946</xdr:rowOff>
    </xdr:from>
    <xdr:to>
      <xdr:col>50</xdr:col>
      <xdr:colOff>165100</xdr:colOff>
      <xdr:row>57</xdr:row>
      <xdr:rowOff>19096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10223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8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39299</xdr:rowOff>
    </xdr:from>
    <xdr:to>
      <xdr:col>46</xdr:col>
      <xdr:colOff>38100</xdr:colOff>
      <xdr:row>56</xdr:row>
      <xdr:rowOff>140899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4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101022</xdr:rowOff>
    </xdr:from>
    <xdr:to>
      <xdr:col>41</xdr:col>
      <xdr:colOff>101600</xdr:colOff>
      <xdr:row>57</xdr:row>
      <xdr:rowOff>31172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22299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115338</xdr:rowOff>
    </xdr:from>
    <xdr:to>
      <xdr:col>36</xdr:col>
      <xdr:colOff>165100</xdr:colOff>
      <xdr:row>56</xdr:row>
      <xdr:rowOff>45488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62015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121431</xdr:rowOff>
    </xdr:from>
    <xdr:to>
      <xdr:col>55</xdr:col>
      <xdr:colOff>0</xdr:colOff>
      <xdr:row>79</xdr:row>
      <xdr:rowOff>43498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94531"/>
          <a:ext cx="838200" cy="9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43498</xdr:rowOff>
    </xdr:from>
    <xdr:to>
      <xdr:col>50</xdr:col>
      <xdr:colOff>114300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8804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103085</xdr:rowOff>
    </xdr:from>
    <xdr:to>
      <xdr:col>45</xdr:col>
      <xdr:colOff>177800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76185"/>
          <a:ext cx="889000" cy="1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103085</xdr:rowOff>
    </xdr:from>
    <xdr:to>
      <xdr:col>41</xdr:col>
      <xdr:colOff>50800</xdr:colOff>
      <xdr:row>79</xdr:row>
      <xdr:rowOff>18790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76185"/>
          <a:ext cx="889000" cy="8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70631</xdr:rowOff>
    </xdr:from>
    <xdr:to>
      <xdr:col>55</xdr:col>
      <xdr:colOff>50800</xdr:colOff>
      <xdr:row>79</xdr:row>
      <xdr:rowOff>781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157008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164148</xdr:rowOff>
    </xdr:from>
    <xdr:to>
      <xdr:col>50</xdr:col>
      <xdr:colOff>165100</xdr:colOff>
      <xdr:row>79</xdr:row>
      <xdr:rowOff>94298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85425</xdr:rowOff>
    </xdr:from>
    <xdr:ext cx="313932"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82333" y="13629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52285</xdr:rowOff>
    </xdr:from>
    <xdr:to>
      <xdr:col>41</xdr:col>
      <xdr:colOff>101600</xdr:colOff>
      <xdr:row>78</xdr:row>
      <xdr:rowOff>153885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145012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1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139440</xdr:rowOff>
    </xdr:from>
    <xdr:to>
      <xdr:col>36</xdr:col>
      <xdr:colOff>165100</xdr:colOff>
      <xdr:row>79</xdr:row>
      <xdr:rowOff>69590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60717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11173</xdr:rowOff>
    </xdr:from>
    <xdr:to>
      <xdr:col>55</xdr:col>
      <xdr:colOff>0</xdr:colOff>
      <xdr:row>97</xdr:row>
      <xdr:rowOff>103398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441673"/>
          <a:ext cx="838200" cy="129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47765</xdr:rowOff>
    </xdr:from>
    <xdr:to>
      <xdr:col>50</xdr:col>
      <xdr:colOff>114300</xdr:colOff>
      <xdr:row>97</xdr:row>
      <xdr:rowOff>103398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78415"/>
          <a:ext cx="889000" cy="5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47765</xdr:rowOff>
    </xdr:from>
    <xdr:to>
      <xdr:col>45</xdr:col>
      <xdr:colOff>177800</xdr:colOff>
      <xdr:row>98</xdr:row>
      <xdr:rowOff>36495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78415"/>
          <a:ext cx="889000" cy="16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113205</xdr:rowOff>
    </xdr:from>
    <xdr:to>
      <xdr:col>41</xdr:col>
      <xdr:colOff>50800</xdr:colOff>
      <xdr:row>98</xdr:row>
      <xdr:rowOff>36495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72405"/>
          <a:ext cx="889000" cy="26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131823</xdr:rowOff>
    </xdr:from>
    <xdr:to>
      <xdr:col>55</xdr:col>
      <xdr:colOff>50800</xdr:colOff>
      <xdr:row>90</xdr:row>
      <xdr:rowOff>61973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3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84850</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34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52598</xdr:rowOff>
    </xdr:from>
    <xdr:to>
      <xdr:col>50</xdr:col>
      <xdr:colOff>165100</xdr:colOff>
      <xdr:row>97</xdr:row>
      <xdr:rowOff>154198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170725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5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168415</xdr:rowOff>
    </xdr:from>
    <xdr:to>
      <xdr:col>46</xdr:col>
      <xdr:colOff>38100</xdr:colOff>
      <xdr:row>97</xdr:row>
      <xdr:rowOff>98565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115092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0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157145</xdr:rowOff>
    </xdr:from>
    <xdr:to>
      <xdr:col>41</xdr:col>
      <xdr:colOff>101600</xdr:colOff>
      <xdr:row>98</xdr:row>
      <xdr:rowOff>87295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78422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62405</xdr:rowOff>
    </xdr:from>
    <xdr:to>
      <xdr:col>36</xdr:col>
      <xdr:colOff>165100</xdr:colOff>
      <xdr:row>96</xdr:row>
      <xdr:rowOff>164005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9082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29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135974</xdr:rowOff>
    </xdr:from>
    <xdr:to>
      <xdr:col>85</xdr:col>
      <xdr:colOff>127000</xdr:colOff>
      <xdr:row>38</xdr:row>
      <xdr:rowOff>139243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1074"/>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97935</xdr:rowOff>
    </xdr:from>
    <xdr:to>
      <xdr:col>81</xdr:col>
      <xdr:colOff>50800</xdr:colOff>
      <xdr:row>38</xdr:row>
      <xdr:rowOff>135974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13035"/>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97935</xdr:rowOff>
    </xdr:from>
    <xdr:to>
      <xdr:col>76</xdr:col>
      <xdr:colOff>114300</xdr:colOff>
      <xdr:row>38</xdr:row>
      <xdr:rowOff>139426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13035"/>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136431</xdr:rowOff>
    </xdr:from>
    <xdr:to>
      <xdr:col>71</xdr:col>
      <xdr:colOff>177800</xdr:colOff>
      <xdr:row>38</xdr:row>
      <xdr:rowOff>139426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1531"/>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88443</xdr:rowOff>
    </xdr:from>
    <xdr:to>
      <xdr:col>85</xdr:col>
      <xdr:colOff>177800</xdr:colOff>
      <xdr:row>39</xdr:row>
      <xdr:rowOff>18593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13932"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47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85174</xdr:rowOff>
    </xdr:from>
    <xdr:to>
      <xdr:col>81</xdr:col>
      <xdr:colOff>101600</xdr:colOff>
      <xdr:row>39</xdr:row>
      <xdr:rowOff>15324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6451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69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47135</xdr:rowOff>
    </xdr:from>
    <xdr:to>
      <xdr:col>76</xdr:col>
      <xdr:colOff>165100</xdr:colOff>
      <xdr:row>38</xdr:row>
      <xdr:rowOff>148735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165262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33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88626</xdr:rowOff>
    </xdr:from>
    <xdr:to>
      <xdr:col>72</xdr:col>
      <xdr:colOff>38100</xdr:colOff>
      <xdr:row>39</xdr:row>
      <xdr:rowOff>18776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9903</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696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85631</xdr:rowOff>
    </xdr:from>
    <xdr:to>
      <xdr:col>67</xdr:col>
      <xdr:colOff>101600</xdr:colOff>
      <xdr:row>39</xdr:row>
      <xdr:rowOff>15781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6908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69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112840</xdr:rowOff>
    </xdr:from>
    <xdr:to>
      <xdr:col>85</xdr:col>
      <xdr:colOff>127000</xdr:colOff>
      <xdr:row>75</xdr:row>
      <xdr:rowOff>117640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971590"/>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109258</xdr:rowOff>
    </xdr:from>
    <xdr:to>
      <xdr:col>81</xdr:col>
      <xdr:colOff>50800</xdr:colOff>
      <xdr:row>75</xdr:row>
      <xdr:rowOff>117640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96800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109258</xdr:rowOff>
    </xdr:from>
    <xdr:to>
      <xdr:col>76</xdr:col>
      <xdr:colOff>114300</xdr:colOff>
      <xdr:row>75</xdr:row>
      <xdr:rowOff>149467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968008"/>
          <a:ext cx="889000" cy="4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109220</xdr:rowOff>
    </xdr:from>
    <xdr:to>
      <xdr:col>71</xdr:col>
      <xdr:colOff>177800</xdr:colOff>
      <xdr:row>75</xdr:row>
      <xdr:rowOff>149467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967970"/>
          <a:ext cx="8890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62040</xdr:rowOff>
    </xdr:from>
    <xdr:to>
      <xdr:col>85</xdr:col>
      <xdr:colOff>177800</xdr:colOff>
      <xdr:row>75</xdr:row>
      <xdr:rowOff>163640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84917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77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66840</xdr:rowOff>
    </xdr:from>
    <xdr:to>
      <xdr:col>81</xdr:col>
      <xdr:colOff>101600</xdr:colOff>
      <xdr:row>75</xdr:row>
      <xdr:rowOff>168439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25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13517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7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58458</xdr:rowOff>
    </xdr:from>
    <xdr:to>
      <xdr:col>76</xdr:col>
      <xdr:colOff>165100</xdr:colOff>
      <xdr:row>75</xdr:row>
      <xdr:rowOff>160058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1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5135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98666</xdr:rowOff>
    </xdr:from>
    <xdr:to>
      <xdr:col>72</xdr:col>
      <xdr:colOff>38100</xdr:colOff>
      <xdr:row>76</xdr:row>
      <xdr:rowOff>28817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57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45343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58420</xdr:rowOff>
    </xdr:from>
    <xdr:to>
      <xdr:col>67</xdr:col>
      <xdr:colOff>101600</xdr:colOff>
      <xdr:row>75</xdr:row>
      <xdr:rowOff>160020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5097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9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93111</xdr:rowOff>
    </xdr:from>
    <xdr:to>
      <xdr:col>85</xdr:col>
      <xdr:colOff>127000</xdr:colOff>
      <xdr:row>98</xdr:row>
      <xdr:rowOff>115816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95211"/>
          <a:ext cx="838200" cy="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93111</xdr:rowOff>
    </xdr:from>
    <xdr:to>
      <xdr:col>81</xdr:col>
      <xdr:colOff>50800</xdr:colOff>
      <xdr:row>98</xdr:row>
      <xdr:rowOff>95100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95211"/>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35820</xdr:rowOff>
    </xdr:from>
    <xdr:to>
      <xdr:col>76</xdr:col>
      <xdr:colOff>114300</xdr:colOff>
      <xdr:row>98</xdr:row>
      <xdr:rowOff>95100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837920"/>
          <a:ext cx="889000" cy="5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35820</xdr:rowOff>
    </xdr:from>
    <xdr:to>
      <xdr:col>71</xdr:col>
      <xdr:colOff>177800</xdr:colOff>
      <xdr:row>98</xdr:row>
      <xdr:rowOff>128119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837920"/>
          <a:ext cx="889000" cy="9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65016</xdr:rowOff>
    </xdr:from>
    <xdr:to>
      <xdr:col>85</xdr:col>
      <xdr:colOff>177800</xdr:colOff>
      <xdr:row>98</xdr:row>
      <xdr:rowOff>166616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6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151393</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42311</xdr:rowOff>
    </xdr:from>
    <xdr:to>
      <xdr:col>81</xdr:col>
      <xdr:colOff>101600</xdr:colOff>
      <xdr:row>98</xdr:row>
      <xdr:rowOff>143911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135038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44300</xdr:rowOff>
    </xdr:from>
    <xdr:to>
      <xdr:col>76</xdr:col>
      <xdr:colOff>165100</xdr:colOff>
      <xdr:row>98</xdr:row>
      <xdr:rowOff>145900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137027</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93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156470</xdr:rowOff>
    </xdr:from>
    <xdr:to>
      <xdr:col>72</xdr:col>
      <xdr:colOff>38100</xdr:colOff>
      <xdr:row>98</xdr:row>
      <xdr:rowOff>86620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77747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7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77319</xdr:rowOff>
    </xdr:from>
    <xdr:to>
      <xdr:col>67</xdr:col>
      <xdr:colOff>101600</xdr:colOff>
      <xdr:row>99</xdr:row>
      <xdr:rowOff>7469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170046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97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126761</xdr:rowOff>
    </xdr:from>
    <xdr:to>
      <xdr:col>116</xdr:col>
      <xdr:colOff>63500</xdr:colOff>
      <xdr:row>37</xdr:row>
      <xdr:rowOff>161874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470411"/>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161874</xdr:rowOff>
    </xdr:from>
    <xdr:to>
      <xdr:col>111</xdr:col>
      <xdr:colOff>177800</xdr:colOff>
      <xdr:row>38</xdr:row>
      <xdr:rowOff>12827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505524"/>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xdr:rowOff>
    </xdr:from>
    <xdr:to>
      <xdr:col>107</xdr:col>
      <xdr:colOff>50800</xdr:colOff>
      <xdr:row>38</xdr:row>
      <xdr:rowOff>137460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527927"/>
          <a:ext cx="8890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105684</xdr:rowOff>
    </xdr:from>
    <xdr:to>
      <xdr:col>102</xdr:col>
      <xdr:colOff>114300</xdr:colOff>
      <xdr:row>38</xdr:row>
      <xdr:rowOff>137460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20784"/>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75961</xdr:rowOff>
    </xdr:from>
    <xdr:to>
      <xdr:col>116</xdr:col>
      <xdr:colOff>114300</xdr:colOff>
      <xdr:row>38</xdr:row>
      <xdr:rowOff>6111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1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98838</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27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111074</xdr:rowOff>
    </xdr:from>
    <xdr:to>
      <xdr:col>112</xdr:col>
      <xdr:colOff>38100</xdr:colOff>
      <xdr:row>38</xdr:row>
      <xdr:rowOff>41224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57751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133477</xdr:rowOff>
    </xdr:from>
    <xdr:to>
      <xdr:col>107</xdr:col>
      <xdr:colOff>101600</xdr:colOff>
      <xdr:row>38</xdr:row>
      <xdr:rowOff>63627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80154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86660</xdr:rowOff>
    </xdr:from>
    <xdr:to>
      <xdr:col>102</xdr:col>
      <xdr:colOff>165100</xdr:colOff>
      <xdr:row>39</xdr:row>
      <xdr:rowOff>16810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7937</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88333" y="6694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54884</xdr:rowOff>
    </xdr:from>
    <xdr:to>
      <xdr:col>98</xdr:col>
      <xdr:colOff>38100</xdr:colOff>
      <xdr:row>38</xdr:row>
      <xdr:rowOff>156484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5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147611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662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83831</xdr:rowOff>
    </xdr:from>
    <xdr:to>
      <xdr:col>116</xdr:col>
      <xdr:colOff>63500</xdr:colOff>
      <xdr:row>57</xdr:row>
      <xdr:rowOff>86116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5648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86116</xdr:rowOff>
    </xdr:from>
    <xdr:to>
      <xdr:col>111</xdr:col>
      <xdr:colOff>177800</xdr:colOff>
      <xdr:row>57</xdr:row>
      <xdr:rowOff>94711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58766"/>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94711</xdr:rowOff>
    </xdr:from>
    <xdr:to>
      <xdr:col>107</xdr:col>
      <xdr:colOff>50800</xdr:colOff>
      <xdr:row>57</xdr:row>
      <xdr:rowOff>96541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86736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41768</xdr:rowOff>
    </xdr:from>
    <xdr:to>
      <xdr:col>102</xdr:col>
      <xdr:colOff>114300</xdr:colOff>
      <xdr:row>57</xdr:row>
      <xdr:rowOff>96541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128618"/>
          <a:ext cx="889000" cy="74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33031</xdr:rowOff>
    </xdr:from>
    <xdr:to>
      <xdr:col>116</xdr:col>
      <xdr:colOff>114300</xdr:colOff>
      <xdr:row>57</xdr:row>
      <xdr:rowOff>134631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55908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35316</xdr:rowOff>
    </xdr:from>
    <xdr:to>
      <xdr:col>112</xdr:col>
      <xdr:colOff>38100</xdr:colOff>
      <xdr:row>57</xdr:row>
      <xdr:rowOff>136916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0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153443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8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43911</xdr:rowOff>
    </xdr:from>
    <xdr:to>
      <xdr:col>107</xdr:col>
      <xdr:colOff>101600</xdr:colOff>
      <xdr:row>57</xdr:row>
      <xdr:rowOff>145511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162038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59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45741</xdr:rowOff>
    </xdr:from>
    <xdr:to>
      <xdr:col>102</xdr:col>
      <xdr:colOff>165100</xdr:colOff>
      <xdr:row>57</xdr:row>
      <xdr:rowOff>147341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1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163868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9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162418</xdr:rowOff>
    </xdr:from>
    <xdr:to>
      <xdr:col>98</xdr:col>
      <xdr:colOff>38100</xdr:colOff>
      <xdr:row>53</xdr:row>
      <xdr:rowOff>92568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0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109095</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88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170593</xdr:rowOff>
    </xdr:from>
    <xdr:to>
      <xdr:col>116</xdr:col>
      <xdr:colOff>63500</xdr:colOff>
      <xdr:row>75</xdr:row>
      <xdr:rowOff>96625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857893"/>
          <a:ext cx="838200" cy="9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96625</xdr:rowOff>
    </xdr:from>
    <xdr:to>
      <xdr:col>111</xdr:col>
      <xdr:colOff>177800</xdr:colOff>
      <xdr:row>75</xdr:row>
      <xdr:rowOff>148811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955375"/>
          <a:ext cx="889000" cy="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148811</xdr:rowOff>
    </xdr:from>
    <xdr:to>
      <xdr:col>107</xdr:col>
      <xdr:colOff>50800</xdr:colOff>
      <xdr:row>76</xdr:row>
      <xdr:rowOff>547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07561"/>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547</xdr:rowOff>
    </xdr:from>
    <xdr:to>
      <xdr:col>102</xdr:col>
      <xdr:colOff>114300</xdr:colOff>
      <xdr:row>76</xdr:row>
      <xdr:rowOff>5708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30747"/>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119793</xdr:rowOff>
    </xdr:from>
    <xdr:to>
      <xdr:col>116</xdr:col>
      <xdr:colOff>114300</xdr:colOff>
      <xdr:row>75</xdr:row>
      <xdr:rowOff>49943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142670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45825</xdr:rowOff>
    </xdr:from>
    <xdr:to>
      <xdr:col>112</xdr:col>
      <xdr:colOff>38100</xdr:colOff>
      <xdr:row>75</xdr:row>
      <xdr:rowOff>147425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163952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6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98011</xdr:rowOff>
    </xdr:from>
    <xdr:to>
      <xdr:col>107</xdr:col>
      <xdr:colOff>101600</xdr:colOff>
      <xdr:row>76</xdr:row>
      <xdr:rowOff>28161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9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44688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121198</xdr:rowOff>
    </xdr:from>
    <xdr:to>
      <xdr:col>102</xdr:col>
      <xdr:colOff>165100</xdr:colOff>
      <xdr:row>76</xdr:row>
      <xdr:rowOff>51349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79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67875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126357</xdr:rowOff>
    </xdr:from>
    <xdr:to>
      <xdr:col>98</xdr:col>
      <xdr:colOff>38100</xdr:colOff>
      <xdr:row>76</xdr:row>
      <xdr:rowOff>56508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851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73034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人件費について、類似団体平均よりも</a:t>
          </a:r>
          <a:r>
            <a:rPr kumimoji="1" lang="en-US" altLang="ja-JP" sz="1300">
              <a:latin typeface="ＭＳ Ｐゴシック" panose="020B0600070205080204" pitchFamily="50" charset="-128"/>
              <a:ea typeface="ＭＳ Ｐゴシック" panose="020B0600070205080204" pitchFamily="50" charset="-128"/>
            </a:rPr>
            <a:t>28,196</a:t>
          </a:r>
          <a:r>
            <a:rPr kumimoji="1" lang="ja-JP" altLang="en-US" sz="1300">
              <a:latin typeface="ＭＳ Ｐゴシック" panose="020B0600070205080204" pitchFamily="50" charset="-128"/>
              <a:ea typeface="ＭＳ Ｐゴシック" panose="020B0600070205080204" pitchFamily="50" charset="-128"/>
            </a:rPr>
            <a:t>円高く非常に高い水準を推移している。幼稚園や保育施設を公立設置しているため、会計年度任用職員への依存度が高いことが要因である。民営化等の行政改革、公共施設の適正管理と連動させながら組織機構の見直しや職員の適正配置に努めていく。</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普通建設事業費（うち更新整備）について、中学校を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校に統合するため新中学校を建設したことから全国平均を大きく上回り類似団体内順位で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た。今後、公債費の増加が見込まれることから、財政健全化指標の推移を勘案しつつ、中長期視点で必要な施設整備を的確に実施できるよう公共施設マネジメントを推進し、持続可能な財政基盤の確立に向けた取組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繰出金について、類似団体平均よりも</a:t>
          </a:r>
          <a:r>
            <a:rPr kumimoji="1" lang="en-US" altLang="ja-JP" sz="1300">
              <a:latin typeface="ＭＳ Ｐゴシック" panose="020B0600070205080204" pitchFamily="50" charset="-128"/>
              <a:ea typeface="ＭＳ Ｐゴシック" panose="020B0600070205080204" pitchFamily="50" charset="-128"/>
            </a:rPr>
            <a:t>5,833</a:t>
          </a:r>
          <a:r>
            <a:rPr kumimoji="1" lang="ja-JP" altLang="en-US" sz="1300">
              <a:latin typeface="ＭＳ Ｐゴシック" panose="020B0600070205080204" pitchFamily="50" charset="-128"/>
              <a:ea typeface="ＭＳ Ｐゴシック" panose="020B0600070205080204" pitchFamily="50" charset="-128"/>
            </a:rPr>
            <a:t>円高く増加傾向が続いている。団塊世代や高齢者人口の増加による被保険者数の増加が主な要因で、国民健康保険特別会計、後期高齢者医療特別会計及び介護保険特別会計への繰出金が増加した。今後も制度改正や被保険者数の動向に注視し、歳入の確保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22,826
22,708
74.99
15,789,365
15,372,921
361,933
7,302,783
11,722,257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97028</xdr:rowOff>
    </xdr:from>
    <xdr:to>
      <xdr:col>24</xdr:col>
      <xdr:colOff>63500</xdr:colOff>
      <xdr:row>34</xdr:row>
      <xdr:rowOff>127508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632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127508</xdr:rowOff>
    </xdr:from>
    <xdr:to>
      <xdr:col>19</xdr:col>
      <xdr:colOff>177800</xdr:colOff>
      <xdr:row>35</xdr:row>
      <xdr:rowOff>25781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56808"/>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50927</xdr:rowOff>
    </xdr:from>
    <xdr:to>
      <xdr:col>15</xdr:col>
      <xdr:colOff>50800</xdr:colOff>
      <xdr:row>35</xdr:row>
      <xdr:rowOff>25781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0227"/>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37592</xdr:rowOff>
    </xdr:from>
    <xdr:to>
      <xdr:col>10</xdr:col>
      <xdr:colOff>114300</xdr:colOff>
      <xdr:row>34</xdr:row>
      <xdr:rowOff>50927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689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46228</xdr:rowOff>
    </xdr:from>
    <xdr:to>
      <xdr:col>24</xdr:col>
      <xdr:colOff>114300</xdr:colOff>
      <xdr:row>34</xdr:row>
      <xdr:rowOff>147828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69105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76708</xdr:rowOff>
    </xdr:from>
    <xdr:to>
      <xdr:col>20</xdr:col>
      <xdr:colOff>38100</xdr:colOff>
      <xdr:row>35</xdr:row>
      <xdr:rowOff>6858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23385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146431</xdr:rowOff>
    </xdr:from>
    <xdr:to>
      <xdr:col>15</xdr:col>
      <xdr:colOff>101600</xdr:colOff>
      <xdr:row>35</xdr:row>
      <xdr:rowOff>76581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93108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xdr:rowOff>
    </xdr:from>
    <xdr:to>
      <xdr:col>10</xdr:col>
      <xdr:colOff>165100</xdr:colOff>
      <xdr:row>34</xdr:row>
      <xdr:rowOff>101727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118254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158242</xdr:rowOff>
    </xdr:from>
    <xdr:to>
      <xdr:col>6</xdr:col>
      <xdr:colOff>38100</xdr:colOff>
      <xdr:row>34</xdr:row>
      <xdr:rowOff>88392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104919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9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138168</xdr:rowOff>
    </xdr:from>
    <xdr:to>
      <xdr:col>24</xdr:col>
      <xdr:colOff>63500</xdr:colOff>
      <xdr:row>57</xdr:row>
      <xdr:rowOff>141144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0818"/>
          <a:ext cx="8382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127436</xdr:rowOff>
    </xdr:from>
    <xdr:to>
      <xdr:col>19</xdr:col>
      <xdr:colOff>177800</xdr:colOff>
      <xdr:row>57</xdr:row>
      <xdr:rowOff>138168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0086"/>
          <a:ext cx="8890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109281</xdr:rowOff>
    </xdr:from>
    <xdr:to>
      <xdr:col>15</xdr:col>
      <xdr:colOff>50800</xdr:colOff>
      <xdr:row>57</xdr:row>
      <xdr:rowOff>127436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1931"/>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121854</xdr:rowOff>
    </xdr:from>
    <xdr:to>
      <xdr:col>10</xdr:col>
      <xdr:colOff>114300</xdr:colOff>
      <xdr:row>57</xdr:row>
      <xdr:rowOff>109281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1604"/>
          <a:ext cx="889000" cy="3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90344</xdr:rowOff>
    </xdr:from>
    <xdr:to>
      <xdr:col>24</xdr:col>
      <xdr:colOff>114300</xdr:colOff>
      <xdr:row>58</xdr:row>
      <xdr:rowOff>20494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87368</xdr:rowOff>
    </xdr:from>
    <xdr:to>
      <xdr:col>20</xdr:col>
      <xdr:colOff>38100</xdr:colOff>
      <xdr:row>58</xdr:row>
      <xdr:rowOff>17518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76636</xdr:rowOff>
    </xdr:from>
    <xdr:to>
      <xdr:col>15</xdr:col>
      <xdr:colOff>101600</xdr:colOff>
      <xdr:row>58</xdr:row>
      <xdr:rowOff>6786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169363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58481</xdr:rowOff>
    </xdr:from>
    <xdr:to>
      <xdr:col>10</xdr:col>
      <xdr:colOff>165100</xdr:colOff>
      <xdr:row>57</xdr:row>
      <xdr:rowOff>160081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71054</xdr:rowOff>
    </xdr:from>
    <xdr:to>
      <xdr:col>6</xdr:col>
      <xdr:colOff>38100</xdr:colOff>
      <xdr:row>56</xdr:row>
      <xdr:rowOff>1204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163781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91427</xdr:rowOff>
    </xdr:from>
    <xdr:to>
      <xdr:col>24</xdr:col>
      <xdr:colOff>63500</xdr:colOff>
      <xdr:row>77</xdr:row>
      <xdr:rowOff>9939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1627"/>
          <a:ext cx="838200" cy="8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9939</xdr:rowOff>
    </xdr:from>
    <xdr:to>
      <xdr:col>19</xdr:col>
      <xdr:colOff>177800</xdr:colOff>
      <xdr:row>77</xdr:row>
      <xdr:rowOff>47482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1589"/>
          <a:ext cx="889000" cy="3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160792</xdr:rowOff>
    </xdr:from>
    <xdr:to>
      <xdr:col>15</xdr:col>
      <xdr:colOff>50800</xdr:colOff>
      <xdr:row>77</xdr:row>
      <xdr:rowOff>47482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90992"/>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160792</xdr:rowOff>
    </xdr:from>
    <xdr:to>
      <xdr:col>10</xdr:col>
      <xdr:colOff>114300</xdr:colOff>
      <xdr:row>77</xdr:row>
      <xdr:rowOff>151998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0992"/>
          <a:ext cx="889000" cy="16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40627</xdr:rowOff>
    </xdr:from>
    <xdr:to>
      <xdr:col>24</xdr:col>
      <xdr:colOff>114300</xdr:colOff>
      <xdr:row>76</xdr:row>
      <xdr:rowOff>142227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19054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130589</xdr:rowOff>
    </xdr:from>
    <xdr:to>
      <xdr:col>20</xdr:col>
      <xdr:colOff>38100</xdr:colOff>
      <xdr:row>77</xdr:row>
      <xdr:rowOff>60739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51866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168132</xdr:rowOff>
    </xdr:from>
    <xdr:to>
      <xdr:col>15</xdr:col>
      <xdr:colOff>101600</xdr:colOff>
      <xdr:row>77</xdr:row>
      <xdr:rowOff>98282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89409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109992</xdr:rowOff>
    </xdr:from>
    <xdr:to>
      <xdr:col>10</xdr:col>
      <xdr:colOff>165100</xdr:colOff>
      <xdr:row>77</xdr:row>
      <xdr:rowOff>40142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31269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101198</xdr:rowOff>
    </xdr:from>
    <xdr:to>
      <xdr:col>6</xdr:col>
      <xdr:colOff>38100</xdr:colOff>
      <xdr:row>78</xdr:row>
      <xdr:rowOff>31348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33355</xdr:rowOff>
    </xdr:from>
    <xdr:to>
      <xdr:col>24</xdr:col>
      <xdr:colOff>63500</xdr:colOff>
      <xdr:row>97</xdr:row>
      <xdr:rowOff>102941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64005"/>
          <a:ext cx="838200" cy="6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25217</xdr:rowOff>
    </xdr:from>
    <xdr:to>
      <xdr:col>19</xdr:col>
      <xdr:colOff>177800</xdr:colOff>
      <xdr:row>97</xdr:row>
      <xdr:rowOff>33355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55867"/>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122372</xdr:rowOff>
    </xdr:from>
    <xdr:to>
      <xdr:col>15</xdr:col>
      <xdr:colOff>50800</xdr:colOff>
      <xdr:row>97</xdr:row>
      <xdr:rowOff>25217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10122"/>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144058</xdr:rowOff>
    </xdr:from>
    <xdr:to>
      <xdr:col>10</xdr:col>
      <xdr:colOff>114300</xdr:colOff>
      <xdr:row>95</xdr:row>
      <xdr:rowOff>122372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60358"/>
          <a:ext cx="889000" cy="14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52141</xdr:rowOff>
    </xdr:from>
    <xdr:to>
      <xdr:col>24</xdr:col>
      <xdr:colOff>114300</xdr:colOff>
      <xdr:row>97</xdr:row>
      <xdr:rowOff>153741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75018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154005</xdr:rowOff>
    </xdr:from>
    <xdr:to>
      <xdr:col>20</xdr:col>
      <xdr:colOff>38100</xdr:colOff>
      <xdr:row>97</xdr:row>
      <xdr:rowOff>84155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100682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8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145867</xdr:rowOff>
    </xdr:from>
    <xdr:to>
      <xdr:col>15</xdr:col>
      <xdr:colOff>101600</xdr:colOff>
      <xdr:row>97</xdr:row>
      <xdr:rowOff>76017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92544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71572</xdr:rowOff>
    </xdr:from>
    <xdr:to>
      <xdr:col>10</xdr:col>
      <xdr:colOff>165100</xdr:colOff>
      <xdr:row>96</xdr:row>
      <xdr:rowOff>1722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18249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3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93258</xdr:rowOff>
    </xdr:from>
    <xdr:to>
      <xdr:col>6</xdr:col>
      <xdr:colOff>38100</xdr:colOff>
      <xdr:row>95</xdr:row>
      <xdr:rowOff>23408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0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39935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122065</xdr:rowOff>
    </xdr:from>
    <xdr:to>
      <xdr:col>55</xdr:col>
      <xdr:colOff>0</xdr:colOff>
      <xdr:row>38</xdr:row>
      <xdr:rowOff>124351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3716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124351</xdr:rowOff>
    </xdr:from>
    <xdr:to>
      <xdr:col>50</xdr:col>
      <xdr:colOff>114300</xdr:colOff>
      <xdr:row>38</xdr:row>
      <xdr:rowOff>126311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3945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126311</xdr:rowOff>
    </xdr:from>
    <xdr:to>
      <xdr:col>45</xdr:col>
      <xdr:colOff>177800</xdr:colOff>
      <xdr:row>38</xdr:row>
      <xdr:rowOff>128270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141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130556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433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71265</xdr:rowOff>
    </xdr:from>
    <xdr:to>
      <xdr:col>55</xdr:col>
      <xdr:colOff>50800</xdr:colOff>
      <xdr:row>39</xdr:row>
      <xdr:rowOff>1415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94142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3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73551</xdr:rowOff>
    </xdr:from>
    <xdr:to>
      <xdr:col>50</xdr:col>
      <xdr:colOff>165100</xdr:colOff>
      <xdr:row>39</xdr:row>
      <xdr:rowOff>3701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166278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75511</xdr:rowOff>
    </xdr:from>
    <xdr:to>
      <xdr:col>46</xdr:col>
      <xdr:colOff>38100</xdr:colOff>
      <xdr:row>39</xdr:row>
      <xdr:rowOff>5661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22188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6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24147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79756</xdr:rowOff>
    </xdr:from>
    <xdr:to>
      <xdr:col>36</xdr:col>
      <xdr:colOff>165100</xdr:colOff>
      <xdr:row>39</xdr:row>
      <xdr:rowOff>9906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26433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6064</xdr:rowOff>
    </xdr:from>
    <xdr:to>
      <xdr:col>55</xdr:col>
      <xdr:colOff>0</xdr:colOff>
      <xdr:row>56</xdr:row>
      <xdr:rowOff>36544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07264"/>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118593</xdr:rowOff>
    </xdr:from>
    <xdr:to>
      <xdr:col>50</xdr:col>
      <xdr:colOff>114300</xdr:colOff>
      <xdr:row>56</xdr:row>
      <xdr:rowOff>36544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48343"/>
          <a:ext cx="889000" cy="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99847</xdr:rowOff>
    </xdr:from>
    <xdr:to>
      <xdr:col>45</xdr:col>
      <xdr:colOff>177800</xdr:colOff>
      <xdr:row>55</xdr:row>
      <xdr:rowOff>118593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29597"/>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99847</xdr:rowOff>
    </xdr:from>
    <xdr:to>
      <xdr:col>41</xdr:col>
      <xdr:colOff>50800</xdr:colOff>
      <xdr:row>55</xdr:row>
      <xdr:rowOff>138709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29597"/>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126714</xdr:rowOff>
    </xdr:from>
    <xdr:to>
      <xdr:col>55</xdr:col>
      <xdr:colOff>50800</xdr:colOff>
      <xdr:row>56</xdr:row>
      <xdr:rowOff>56864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149591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157194</xdr:rowOff>
    </xdr:from>
    <xdr:to>
      <xdr:col>50</xdr:col>
      <xdr:colOff>165100</xdr:colOff>
      <xdr:row>56</xdr:row>
      <xdr:rowOff>87344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103871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67793</xdr:rowOff>
    </xdr:from>
    <xdr:to>
      <xdr:col>46</xdr:col>
      <xdr:colOff>38100</xdr:colOff>
      <xdr:row>55</xdr:row>
      <xdr:rowOff>169393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7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49047</xdr:rowOff>
    </xdr:from>
    <xdr:to>
      <xdr:col>41</xdr:col>
      <xdr:colOff>101600</xdr:colOff>
      <xdr:row>55</xdr:row>
      <xdr:rowOff>150647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167174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87909</xdr:rowOff>
    </xdr:from>
    <xdr:to>
      <xdr:col>36</xdr:col>
      <xdr:colOff>165100</xdr:colOff>
      <xdr:row>56</xdr:row>
      <xdr:rowOff>18059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34586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59843</xdr:rowOff>
    </xdr:from>
    <xdr:to>
      <xdr:col>55</xdr:col>
      <xdr:colOff>0</xdr:colOff>
      <xdr:row>78</xdr:row>
      <xdr:rowOff>72186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2943"/>
          <a:ext cx="8382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147358</xdr:rowOff>
    </xdr:from>
    <xdr:to>
      <xdr:col>50</xdr:col>
      <xdr:colOff>114300</xdr:colOff>
      <xdr:row>78</xdr:row>
      <xdr:rowOff>72186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9008"/>
          <a:ext cx="889000" cy="9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32162</xdr:rowOff>
    </xdr:from>
    <xdr:to>
      <xdr:col>45</xdr:col>
      <xdr:colOff>177800</xdr:colOff>
      <xdr:row>77</xdr:row>
      <xdr:rowOff>147358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33812"/>
          <a:ext cx="889000" cy="1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32162</xdr:rowOff>
    </xdr:from>
    <xdr:to>
      <xdr:col>41</xdr:col>
      <xdr:colOff>50800</xdr:colOff>
      <xdr:row>78</xdr:row>
      <xdr:rowOff>32962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33812"/>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9043</xdr:rowOff>
    </xdr:from>
    <xdr:to>
      <xdr:col>55</xdr:col>
      <xdr:colOff>50800</xdr:colOff>
      <xdr:row>78</xdr:row>
      <xdr:rowOff>110643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31920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21386</xdr:rowOff>
    </xdr:from>
    <xdr:to>
      <xdr:col>50</xdr:col>
      <xdr:colOff>165100</xdr:colOff>
      <xdr:row>78</xdr:row>
      <xdr:rowOff>122986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139513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96558</xdr:rowOff>
    </xdr:from>
    <xdr:to>
      <xdr:col>46</xdr:col>
      <xdr:colOff>38100</xdr:colOff>
      <xdr:row>78</xdr:row>
      <xdr:rowOff>26708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43235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7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152812</xdr:rowOff>
    </xdr:from>
    <xdr:to>
      <xdr:col>41</xdr:col>
      <xdr:colOff>101600</xdr:colOff>
      <xdr:row>77</xdr:row>
      <xdr:rowOff>82962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99489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5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153612</xdr:rowOff>
    </xdr:from>
    <xdr:to>
      <xdr:col>36</xdr:col>
      <xdr:colOff>165100</xdr:colOff>
      <xdr:row>78</xdr:row>
      <xdr:rowOff>83762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74889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142799</xdr:rowOff>
    </xdr:from>
    <xdr:to>
      <xdr:col>55</xdr:col>
      <xdr:colOff>0</xdr:colOff>
      <xdr:row>96</xdr:row>
      <xdr:rowOff>82690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30549"/>
          <a:ext cx="838200" cy="1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142799</xdr:rowOff>
    </xdr:from>
    <xdr:to>
      <xdr:col>50</xdr:col>
      <xdr:colOff>114300</xdr:colOff>
      <xdr:row>96</xdr:row>
      <xdr:rowOff>48247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30549"/>
          <a:ext cx="889000" cy="7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48247</xdr:rowOff>
    </xdr:from>
    <xdr:to>
      <xdr:col>45</xdr:col>
      <xdr:colOff>177800</xdr:colOff>
      <xdr:row>96</xdr:row>
      <xdr:rowOff>132245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07447"/>
          <a:ext cx="889000" cy="8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15963</xdr:rowOff>
    </xdr:from>
    <xdr:to>
      <xdr:col>41</xdr:col>
      <xdr:colOff>50800</xdr:colOff>
      <xdr:row>96</xdr:row>
      <xdr:rowOff>132245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03713"/>
          <a:ext cx="889000" cy="28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31890</xdr:rowOff>
    </xdr:from>
    <xdr:to>
      <xdr:col>55</xdr:col>
      <xdr:colOff>50800</xdr:colOff>
      <xdr:row>96</xdr:row>
      <xdr:rowOff>133490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10317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91999</xdr:rowOff>
    </xdr:from>
    <xdr:to>
      <xdr:col>50</xdr:col>
      <xdr:colOff>165100</xdr:colOff>
      <xdr:row>96</xdr:row>
      <xdr:rowOff>22149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38676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5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168897</xdr:rowOff>
    </xdr:from>
    <xdr:to>
      <xdr:col>46</xdr:col>
      <xdr:colOff>38100</xdr:colOff>
      <xdr:row>96</xdr:row>
      <xdr:rowOff>99047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81445</xdr:rowOff>
    </xdr:from>
    <xdr:to>
      <xdr:col>41</xdr:col>
      <xdr:colOff>101600</xdr:colOff>
      <xdr:row>97</xdr:row>
      <xdr:rowOff>11595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3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136613</xdr:rowOff>
    </xdr:from>
    <xdr:to>
      <xdr:col>36</xdr:col>
      <xdr:colOff>165100</xdr:colOff>
      <xdr:row>95</xdr:row>
      <xdr:rowOff>66763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83290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47378</xdr:rowOff>
    </xdr:from>
    <xdr:to>
      <xdr:col>85</xdr:col>
      <xdr:colOff>127000</xdr:colOff>
      <xdr:row>38</xdr:row>
      <xdr:rowOff>7537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1028"/>
          <a:ext cx="838200" cy="1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156682</xdr:rowOff>
    </xdr:from>
    <xdr:to>
      <xdr:col>81</xdr:col>
      <xdr:colOff>50800</xdr:colOff>
      <xdr:row>38</xdr:row>
      <xdr:rowOff>7537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0332"/>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156682</xdr:rowOff>
    </xdr:from>
    <xdr:to>
      <xdr:col>76</xdr:col>
      <xdr:colOff>114300</xdr:colOff>
      <xdr:row>38</xdr:row>
      <xdr:rowOff>30168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0332"/>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140321</xdr:rowOff>
    </xdr:from>
    <xdr:to>
      <xdr:col>71</xdr:col>
      <xdr:colOff>177800</xdr:colOff>
      <xdr:row>38</xdr:row>
      <xdr:rowOff>30168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3971"/>
          <a:ext cx="8890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168028</xdr:rowOff>
    </xdr:from>
    <xdr:to>
      <xdr:col>85</xdr:col>
      <xdr:colOff>177800</xdr:colOff>
      <xdr:row>37</xdr:row>
      <xdr:rowOff>98178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19455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128186</xdr:rowOff>
    </xdr:from>
    <xdr:to>
      <xdr:col>81</xdr:col>
      <xdr:colOff>101600</xdr:colOff>
      <xdr:row>38</xdr:row>
      <xdr:rowOff>58336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74863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105882</xdr:rowOff>
    </xdr:from>
    <xdr:to>
      <xdr:col>76</xdr:col>
      <xdr:colOff>165100</xdr:colOff>
      <xdr:row>38</xdr:row>
      <xdr:rowOff>36032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52559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2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150818</xdr:rowOff>
    </xdr:from>
    <xdr:to>
      <xdr:col>72</xdr:col>
      <xdr:colOff>38100</xdr:colOff>
      <xdr:row>38</xdr:row>
      <xdr:rowOff>80968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97495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89521</xdr:rowOff>
    </xdr:from>
    <xdr:to>
      <xdr:col>67</xdr:col>
      <xdr:colOff>101600</xdr:colOff>
      <xdr:row>38</xdr:row>
      <xdr:rowOff>19670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31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36198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7606</xdr:rowOff>
    </xdr:from>
    <xdr:to>
      <xdr:col>85</xdr:col>
      <xdr:colOff>127000</xdr:colOff>
      <xdr:row>57</xdr:row>
      <xdr:rowOff>13065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8923006"/>
          <a:ext cx="838200" cy="86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168952</xdr:rowOff>
    </xdr:from>
    <xdr:to>
      <xdr:col>81</xdr:col>
      <xdr:colOff>50800</xdr:colOff>
      <xdr:row>57</xdr:row>
      <xdr:rowOff>13065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70152"/>
          <a:ext cx="8890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168952</xdr:rowOff>
    </xdr:from>
    <xdr:to>
      <xdr:col>76</xdr:col>
      <xdr:colOff>114300</xdr:colOff>
      <xdr:row>57</xdr:row>
      <xdr:rowOff>28687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70152"/>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26154</xdr:rowOff>
    </xdr:from>
    <xdr:to>
      <xdr:col>71</xdr:col>
      <xdr:colOff>177800</xdr:colOff>
      <xdr:row>57</xdr:row>
      <xdr:rowOff>28687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98804"/>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128256</xdr:rowOff>
    </xdr:from>
    <xdr:to>
      <xdr:col>85</xdr:col>
      <xdr:colOff>177800</xdr:colOff>
      <xdr:row>52</xdr:row>
      <xdr:rowOff>58406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887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81283</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82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133715</xdr:rowOff>
    </xdr:from>
    <xdr:to>
      <xdr:col>81</xdr:col>
      <xdr:colOff>101600</xdr:colOff>
      <xdr:row>57</xdr:row>
      <xdr:rowOff>63865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80392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1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118152</xdr:rowOff>
    </xdr:from>
    <xdr:to>
      <xdr:col>76</xdr:col>
      <xdr:colOff>165100</xdr:colOff>
      <xdr:row>57</xdr:row>
      <xdr:rowOff>48302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64829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149337</xdr:rowOff>
    </xdr:from>
    <xdr:to>
      <xdr:col>72</xdr:col>
      <xdr:colOff>38100</xdr:colOff>
      <xdr:row>57</xdr:row>
      <xdr:rowOff>79487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96014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2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146804</xdr:rowOff>
    </xdr:from>
    <xdr:to>
      <xdr:col>67</xdr:col>
      <xdr:colOff>101600</xdr:colOff>
      <xdr:row>57</xdr:row>
      <xdr:rowOff>76954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93481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2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135973</xdr:rowOff>
    </xdr:from>
    <xdr:to>
      <xdr:col>85</xdr:col>
      <xdr:colOff>127000</xdr:colOff>
      <xdr:row>78</xdr:row>
      <xdr:rowOff>139243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9073"/>
          <a:ext cx="8382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97935</xdr:rowOff>
    </xdr:from>
    <xdr:to>
      <xdr:col>81</xdr:col>
      <xdr:colOff>50800</xdr:colOff>
      <xdr:row>78</xdr:row>
      <xdr:rowOff>135973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71035"/>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97935</xdr:rowOff>
    </xdr:from>
    <xdr:to>
      <xdr:col>76</xdr:col>
      <xdr:colOff>114300</xdr:colOff>
      <xdr:row>78</xdr:row>
      <xdr:rowOff>139426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71035"/>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136430</xdr:rowOff>
    </xdr:from>
    <xdr:to>
      <xdr:col>71</xdr:col>
      <xdr:colOff>177800</xdr:colOff>
      <xdr:row>78</xdr:row>
      <xdr:rowOff>139426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9530"/>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88443</xdr:rowOff>
    </xdr:from>
    <xdr:to>
      <xdr:col>85</xdr:col>
      <xdr:colOff>177800</xdr:colOff>
      <xdr:row>79</xdr:row>
      <xdr:rowOff>18593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85173</xdr:rowOff>
    </xdr:from>
    <xdr:to>
      <xdr:col>81</xdr:col>
      <xdr:colOff>101600</xdr:colOff>
      <xdr:row>79</xdr:row>
      <xdr:rowOff>15323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6450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51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47135</xdr:rowOff>
    </xdr:from>
    <xdr:to>
      <xdr:col>76</xdr:col>
      <xdr:colOff>165100</xdr:colOff>
      <xdr:row>78</xdr:row>
      <xdr:rowOff>148735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165262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9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88626</xdr:rowOff>
    </xdr:from>
    <xdr:to>
      <xdr:col>72</xdr:col>
      <xdr:colOff>38100</xdr:colOff>
      <xdr:row>79</xdr:row>
      <xdr:rowOff>18776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9903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4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85630</xdr:rowOff>
    </xdr:from>
    <xdr:to>
      <xdr:col>67</xdr:col>
      <xdr:colOff>101600</xdr:colOff>
      <xdr:row>79</xdr:row>
      <xdr:rowOff>15780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6907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112840</xdr:rowOff>
    </xdr:from>
    <xdr:to>
      <xdr:col>85</xdr:col>
      <xdr:colOff>127000</xdr:colOff>
      <xdr:row>95</xdr:row>
      <xdr:rowOff>117639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00590"/>
          <a:ext cx="8382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109258</xdr:rowOff>
    </xdr:from>
    <xdr:to>
      <xdr:col>81</xdr:col>
      <xdr:colOff>50800</xdr:colOff>
      <xdr:row>95</xdr:row>
      <xdr:rowOff>117639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97008"/>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109258</xdr:rowOff>
    </xdr:from>
    <xdr:to>
      <xdr:col>76</xdr:col>
      <xdr:colOff>114300</xdr:colOff>
      <xdr:row>95</xdr:row>
      <xdr:rowOff>149467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97008"/>
          <a:ext cx="889000" cy="4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109220</xdr:rowOff>
    </xdr:from>
    <xdr:to>
      <xdr:col>71</xdr:col>
      <xdr:colOff>177800</xdr:colOff>
      <xdr:row>95</xdr:row>
      <xdr:rowOff>149467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396970"/>
          <a:ext cx="8890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62040</xdr:rowOff>
    </xdr:from>
    <xdr:to>
      <xdr:col>85</xdr:col>
      <xdr:colOff>177800</xdr:colOff>
      <xdr:row>95</xdr:row>
      <xdr:rowOff>163640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84917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66839</xdr:rowOff>
    </xdr:from>
    <xdr:to>
      <xdr:col>81</xdr:col>
      <xdr:colOff>101600</xdr:colOff>
      <xdr:row>95</xdr:row>
      <xdr:rowOff>168439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5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13516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58458</xdr:rowOff>
    </xdr:from>
    <xdr:to>
      <xdr:col>76</xdr:col>
      <xdr:colOff>165100</xdr:colOff>
      <xdr:row>95</xdr:row>
      <xdr:rowOff>160058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4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98667</xdr:rowOff>
    </xdr:from>
    <xdr:to>
      <xdr:col>72</xdr:col>
      <xdr:colOff>38100</xdr:colOff>
      <xdr:row>96</xdr:row>
      <xdr:rowOff>28817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45344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58420</xdr:rowOff>
    </xdr:from>
    <xdr:to>
      <xdr:col>67</xdr:col>
      <xdr:colOff>101600</xdr:colOff>
      <xdr:row>95</xdr:row>
      <xdr:rowOff>160020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5097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農林水産業費について、基幹産業の農業に係る土地改良費の負担が大きく、令和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排水ゲートを整備したことから、類似団体内平均では上位を推移している。今後も国営、県営事業の整備計画を踏まえ地方債の財源を確保することで、将来負担の平準化を図るとともに農村機能の維持向上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教育費について、中学校を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校に統合するため新中学校を建設したことから全国平均を大きく上回り類似団体内順位で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位となった。今後は維持管理費の抑制に努めるとともに、人口減少の動向に注視し、より良い教育環境の整備のため小学校、幼稚園等の在り方について検討していく。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前年度と同水準を維持し依然として類似団体内順位は高い位置を推移している。今後、新中学校建設で多額の地方債を発行したことから、据置期間終了後に公債費の増加が見込まれるため、財政健全化指標の推移を勘案しつつ、中長期視点で必要な施設整備を的確に実施できるよう公共施設マネジメントを推進し、持続可能な財政基盤の確立に向けた取組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実質収支額について、標準財政規模に占める割合が前年度と比較して</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ポイント増加した一方で、実質単年度収支では前年度と比較して</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ポイント減少した。財政調整基金の取崩しに依存している一時的な収支均衡が続いており、将来的な財政運営の弾力性が失われることが懸念される。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行政運営の効率化、歳入基盤の拡充、基金・資産の有効活用を一体的に進め、財源調整の実効性を高める取組を推進する。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過去のいずれにおいても、黒字となり赤字はない。</a:t>
          </a:r>
        </a:p>
        <a:p>
          <a:r>
            <a:rPr kumimoji="1" lang="ja-JP" altLang="en-US" sz="1400">
              <a:latin typeface="ＭＳ ゴシック" pitchFamily="49" charset="-128"/>
              <a:ea typeface="ＭＳ ゴシック" pitchFamily="49" charset="-128"/>
            </a:rPr>
            <a:t>　病院事業会計については、実質収支は減少傾向であり、純損益の赤字は前年度よりも拡大している。新型コロナウイルス感染症対応に係る一時的な営業収益により見えなくなっていた赤字基調の収支構造が表面化したものである。また、圏域病院との医療連携の取組について実効性を高めるなど、外部要因を含めた総体的な経営改善が求められ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15789365</v>
      </c>
      <c r="BO4" s="449"/>
      <c r="BP4" s="449"/>
      <c r="BQ4" s="449"/>
      <c r="BR4" s="449"/>
      <c r="BS4" s="449"/>
      <c r="BT4" s="449"/>
      <c r="BU4" s="450"/>
      <c r="BV4" s="448">
        <v>11438454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3.7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15372921</v>
      </c>
      <c r="BO5" s="420"/>
      <c r="BP5" s="420"/>
      <c r="BQ5" s="420"/>
      <c r="BR5" s="420"/>
      <c r="BS5" s="420"/>
      <c r="BT5" s="420"/>
      <c r="BU5" s="421"/>
      <c r="BV5" s="419">
        <v>11145136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91.5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416444</v>
      </c>
      <c r="BO6" s="420"/>
      <c r="BP6" s="420"/>
      <c r="BQ6" s="420"/>
      <c r="BR6" s="420"/>
      <c r="BS6" s="420"/>
      <c r="BT6" s="420"/>
      <c r="BU6" s="421"/>
      <c r="BV6" s="419">
        <v>293318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90.1</v>
      </c>
      <c r="CU6" s="563"/>
      <c r="CV6" s="563"/>
      <c r="CW6" s="563"/>
      <c r="CX6" s="563"/>
      <c r="CY6" s="563"/>
      <c r="CZ6" s="563"/>
      <c r="DA6" s="564"/>
      <c r="DB6" s="562">
        <v>92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54511</v>
      </c>
      <c r="BO7" s="420"/>
      <c r="BP7" s="420"/>
      <c r="BQ7" s="420"/>
      <c r="BR7" s="420"/>
      <c r="BS7" s="420"/>
      <c r="BT7" s="420"/>
      <c r="BU7" s="421"/>
      <c r="BV7" s="419">
        <v>29434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7302783</v>
      </c>
      <c r="CU7" s="420"/>
      <c r="CV7" s="420"/>
      <c r="CW7" s="420"/>
      <c r="CX7" s="420"/>
      <c r="CY7" s="420"/>
      <c r="CZ7" s="420"/>
      <c r="DA7" s="421"/>
      <c r="DB7" s="419">
        <v>7191380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361933</v>
      </c>
      <c r="BO8" s="420"/>
      <c r="BP8" s="420"/>
      <c r="BQ8" s="420"/>
      <c r="BR8" s="420"/>
      <c r="BS8" s="420"/>
      <c r="BT8" s="420"/>
      <c r="BU8" s="421"/>
      <c r="BV8" s="419">
        <v>263884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23994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98049</v>
      </c>
      <c r="BO9" s="420"/>
      <c r="BP9" s="420"/>
      <c r="BQ9" s="420"/>
      <c r="BR9" s="420"/>
      <c r="BS9" s="420"/>
      <c r="BT9" s="420"/>
      <c r="BU9" s="421"/>
      <c r="BV9" s="419">
        <v>-85107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12.6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24852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174</v>
      </c>
      <c r="BO10" s="420"/>
      <c r="BP10" s="420"/>
      <c r="BQ10" s="420"/>
      <c r="BR10" s="420"/>
      <c r="BS10" s="420"/>
      <c r="BT10" s="420"/>
      <c r="BU10" s="421"/>
      <c r="BV10" s="419">
        <v>14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22826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357292</v>
      </c>
      <c r="BO12" s="420"/>
      <c r="BP12" s="420"/>
      <c r="BQ12" s="420"/>
      <c r="BR12" s="420"/>
      <c r="BS12" s="420"/>
      <c r="BT12" s="420"/>
      <c r="BU12" s="421"/>
      <c r="BV12" s="419">
        <v>37358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22708</v>
      </c>
      <c r="S13" s="507"/>
      <c r="T13" s="507"/>
      <c r="U13" s="507"/>
      <c r="V13" s="508"/>
      <c r="W13" s="509" t="s">
        <v>131</v>
      </c>
      <c r="X13" s="405"/>
      <c r="Y13" s="405"/>
      <c r="Z13" s="405"/>
      <c r="AA13" s="405"/>
      <c r="AB13" s="406"/>
      <c r="AC13" s="372">
        <v>1159</v>
      </c>
      <c r="AD13" s="373"/>
      <c r="AE13" s="373"/>
      <c r="AF13" s="373"/>
      <c r="AG13" s="374"/>
      <c r="AH13" s="372">
        <v>1384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-259069</v>
      </c>
      <c r="BO13" s="420"/>
      <c r="BP13" s="420"/>
      <c r="BQ13" s="420"/>
      <c r="BR13" s="420"/>
      <c r="BS13" s="420"/>
      <c r="BT13" s="420"/>
      <c r="BU13" s="421"/>
      <c r="BV13" s="419">
        <v>-122451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7.9</v>
      </c>
      <c r="CU13" s="417"/>
      <c r="CV13" s="417"/>
      <c r="CW13" s="417"/>
      <c r="CX13" s="417"/>
      <c r="CY13" s="417"/>
      <c r="CZ13" s="417"/>
      <c r="DA13" s="418"/>
      <c r="DB13" s="416">
        <v>7.4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23195</v>
      </c>
      <c r="S14" s="507"/>
      <c r="T14" s="507"/>
      <c r="U14" s="507"/>
      <c r="V14" s="508"/>
      <c r="W14" s="510"/>
      <c r="X14" s="408"/>
      <c r="Y14" s="408"/>
      <c r="Z14" s="408"/>
      <c r="AA14" s="408"/>
      <c r="AB14" s="409"/>
      <c r="AC14" s="499">
        <v>10.199999999999999</v>
      </c>
      <c r="AD14" s="500"/>
      <c r="AE14" s="500"/>
      <c r="AF14" s="500"/>
      <c r="AG14" s="501"/>
      <c r="AH14" s="499">
        <v>11.4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46.1</v>
      </c>
      <c r="CU14" s="517"/>
      <c r="CV14" s="517"/>
      <c r="CW14" s="517"/>
      <c r="CX14" s="517"/>
      <c r="CY14" s="517"/>
      <c r="CZ14" s="517"/>
      <c r="DA14" s="518"/>
      <c r="DB14" s="516">
        <v>25.9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23091</v>
      </c>
      <c r="S15" s="507"/>
      <c r="T15" s="507"/>
      <c r="U15" s="507"/>
      <c r="V15" s="508"/>
      <c r="W15" s="509" t="s">
        <v>137</v>
      </c>
      <c r="X15" s="405"/>
      <c r="Y15" s="405"/>
      <c r="Z15" s="405"/>
      <c r="AA15" s="405"/>
      <c r="AB15" s="406"/>
      <c r="AC15" s="372">
        <v>3050</v>
      </c>
      <c r="AD15" s="373"/>
      <c r="AE15" s="373"/>
      <c r="AF15" s="373"/>
      <c r="AG15" s="374"/>
      <c r="AH15" s="372">
        <v>3258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2690458</v>
      </c>
      <c r="BO15" s="449"/>
      <c r="BP15" s="449"/>
      <c r="BQ15" s="449"/>
      <c r="BR15" s="449"/>
      <c r="BS15" s="449"/>
      <c r="BT15" s="449"/>
      <c r="BU15" s="450"/>
      <c r="BV15" s="448">
        <v>2731779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26.9</v>
      </c>
      <c r="AD16" s="500"/>
      <c r="AE16" s="500"/>
      <c r="AF16" s="500"/>
      <c r="AG16" s="501"/>
      <c r="AH16" s="499">
        <v>26.8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6626521</v>
      </c>
      <c r="BO16" s="420"/>
      <c r="BP16" s="420"/>
      <c r="BQ16" s="420"/>
      <c r="BR16" s="420"/>
      <c r="BS16" s="420"/>
      <c r="BT16" s="420"/>
      <c r="BU16" s="421"/>
      <c r="BV16" s="419">
        <v>6488485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7130</v>
      </c>
      <c r="AD17" s="373"/>
      <c r="AE17" s="373"/>
      <c r="AF17" s="373"/>
      <c r="AG17" s="374"/>
      <c r="AH17" s="372">
        <v>7528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3345329</v>
      </c>
      <c r="BO17" s="420"/>
      <c r="BP17" s="420"/>
      <c r="BQ17" s="420"/>
      <c r="BR17" s="420"/>
      <c r="BS17" s="420"/>
      <c r="BT17" s="420"/>
      <c r="BU17" s="421"/>
      <c r="BV17" s="419">
        <v>3398838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74.989999999999995</v>
      </c>
      <c r="M18" s="472"/>
      <c r="N18" s="472"/>
      <c r="O18" s="472"/>
      <c r="P18" s="472"/>
      <c r="Q18" s="472"/>
      <c r="R18" s="473"/>
      <c r="S18" s="473"/>
      <c r="T18" s="473"/>
      <c r="U18" s="473"/>
      <c r="V18" s="474"/>
      <c r="W18" s="490"/>
      <c r="X18" s="491"/>
      <c r="Y18" s="491"/>
      <c r="Z18" s="491"/>
      <c r="AA18" s="491"/>
      <c r="AB18" s="515"/>
      <c r="AC18" s="389">
        <v>62.9</v>
      </c>
      <c r="AD18" s="390"/>
      <c r="AE18" s="390"/>
      <c r="AF18" s="390"/>
      <c r="AG18" s="475"/>
      <c r="AH18" s="389">
        <v>61.9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6685852</v>
      </c>
      <c r="BO18" s="420"/>
      <c r="BP18" s="420"/>
      <c r="BQ18" s="420"/>
      <c r="BR18" s="420"/>
      <c r="BS18" s="420"/>
      <c r="BT18" s="420"/>
      <c r="BU18" s="421"/>
      <c r="BV18" s="419">
        <v>6591460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8849688</v>
      </c>
      <c r="BO19" s="420"/>
      <c r="BP19" s="420"/>
      <c r="BQ19" s="420"/>
      <c r="BR19" s="420"/>
      <c r="BS19" s="420"/>
      <c r="BT19" s="420"/>
      <c r="BU19" s="421"/>
      <c r="BV19" s="419">
        <v>8456835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8565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11722257</v>
      </c>
      <c r="BO22" s="449"/>
      <c r="BP22" s="449"/>
      <c r="BQ22" s="449"/>
      <c r="BR22" s="449"/>
      <c r="BS22" s="449"/>
      <c r="BT22" s="449"/>
      <c r="BU22" s="450"/>
      <c r="BV22" s="448">
        <v>9760394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7550752</v>
      </c>
      <c r="BO23" s="420"/>
      <c r="BP23" s="420"/>
      <c r="BQ23" s="420"/>
      <c r="BR23" s="420"/>
      <c r="BS23" s="420"/>
      <c r="BT23" s="420"/>
      <c r="BU23" s="421"/>
      <c r="BV23" s="419">
        <v>6286235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8630</v>
      </c>
      <c r="R24" s="373"/>
      <c r="S24" s="373"/>
      <c r="T24" s="373"/>
      <c r="U24" s="373"/>
      <c r="V24" s="374"/>
      <c r="W24" s="462"/>
      <c r="X24" s="399"/>
      <c r="Y24" s="400"/>
      <c r="Z24" s="375" t="s">
        <v>162</v>
      </c>
      <c r="AA24" s="376"/>
      <c r="AB24" s="376"/>
      <c r="AC24" s="376"/>
      <c r="AD24" s="376"/>
      <c r="AE24" s="376"/>
      <c r="AF24" s="376"/>
      <c r="AG24" s="377"/>
      <c r="AH24" s="372">
        <v>164</v>
      </c>
      <c r="AI24" s="373"/>
      <c r="AJ24" s="373"/>
      <c r="AK24" s="373"/>
      <c r="AL24" s="374"/>
      <c r="AM24" s="372">
        <v>482980</v>
      </c>
      <c r="AN24" s="373"/>
      <c r="AO24" s="373"/>
      <c r="AP24" s="373"/>
      <c r="AQ24" s="373"/>
      <c r="AR24" s="374"/>
      <c r="AS24" s="372">
        <v>2945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8242290</v>
      </c>
      <c r="BO24" s="420"/>
      <c r="BP24" s="420"/>
      <c r="BQ24" s="420"/>
      <c r="BR24" s="420"/>
      <c r="BS24" s="420"/>
      <c r="BT24" s="420"/>
      <c r="BU24" s="421"/>
      <c r="BV24" s="419">
        <v>5884999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6400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3139280</v>
      </c>
      <c r="BO25" s="449"/>
      <c r="BP25" s="449"/>
      <c r="BQ25" s="449"/>
      <c r="BR25" s="449"/>
      <c r="BS25" s="449"/>
      <c r="BT25" s="449"/>
      <c r="BU25" s="450"/>
      <c r="BV25" s="448">
        <v>6833112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5260</v>
      </c>
      <c r="R26" s="373"/>
      <c r="S26" s="373"/>
      <c r="T26" s="373"/>
      <c r="U26" s="373"/>
      <c r="V26" s="374"/>
      <c r="W26" s="462"/>
      <c r="X26" s="399"/>
      <c r="Y26" s="400"/>
      <c r="Z26" s="375" t="s">
        <v>168</v>
      </c>
      <c r="AA26" s="430"/>
      <c r="AB26" s="430"/>
      <c r="AC26" s="430"/>
      <c r="AD26" s="430"/>
      <c r="AE26" s="430"/>
      <c r="AF26" s="430"/>
      <c r="AG26" s="431"/>
      <c r="AH26" s="372">
        <v>12</v>
      </c>
      <c r="AI26" s="373"/>
      <c r="AJ26" s="373"/>
      <c r="AK26" s="373"/>
      <c r="AL26" s="374"/>
      <c r="AM26" s="372">
        <v>33996</v>
      </c>
      <c r="AN26" s="373"/>
      <c r="AO26" s="373"/>
      <c r="AP26" s="373"/>
      <c r="AQ26" s="373"/>
      <c r="AR26" s="374"/>
      <c r="AS26" s="372">
        <v>2833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3300</v>
      </c>
      <c r="R27" s="373"/>
      <c r="S27" s="373"/>
      <c r="T27" s="373"/>
      <c r="U27" s="373"/>
      <c r="V27" s="374"/>
      <c r="W27" s="462"/>
      <c r="X27" s="399"/>
      <c r="Y27" s="400"/>
      <c r="Z27" s="375" t="s">
        <v>171</v>
      </c>
      <c r="AA27" s="376"/>
      <c r="AB27" s="376"/>
      <c r="AC27" s="376"/>
      <c r="AD27" s="376"/>
      <c r="AE27" s="376"/>
      <c r="AF27" s="376"/>
      <c r="AG27" s="377"/>
      <c r="AH27" s="372">
        <v>26</v>
      </c>
      <c r="AI27" s="373"/>
      <c r="AJ27" s="373"/>
      <c r="AK27" s="373"/>
      <c r="AL27" s="374"/>
      <c r="AM27" s="372">
        <v>70928</v>
      </c>
      <c r="AN27" s="373"/>
      <c r="AO27" s="373"/>
      <c r="AP27" s="373"/>
      <c r="AQ27" s="373"/>
      <c r="AR27" s="374"/>
      <c r="AS27" s="372">
        <v>2728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2730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1553839</v>
      </c>
      <c r="BO28" s="449"/>
      <c r="BP28" s="449"/>
      <c r="BQ28" s="449"/>
      <c r="BR28" s="449"/>
      <c r="BS28" s="449"/>
      <c r="BT28" s="449"/>
      <c r="BU28" s="450"/>
      <c r="BV28" s="448">
        <v>1774957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11</v>
      </c>
      <c r="M29" s="373"/>
      <c r="N29" s="373"/>
      <c r="O29" s="373"/>
      <c r="P29" s="374"/>
      <c r="Q29" s="372">
        <v>2580</v>
      </c>
      <c r="R29" s="373"/>
      <c r="S29" s="373"/>
      <c r="T29" s="373"/>
      <c r="U29" s="373"/>
      <c r="V29" s="374"/>
      <c r="W29" s="463"/>
      <c r="X29" s="464"/>
      <c r="Y29" s="465"/>
      <c r="Z29" s="375" t="s">
        <v>177</v>
      </c>
      <c r="AA29" s="376"/>
      <c r="AB29" s="376"/>
      <c r="AC29" s="376"/>
      <c r="AD29" s="376"/>
      <c r="AE29" s="376"/>
      <c r="AF29" s="376"/>
      <c r="AG29" s="377"/>
      <c r="AH29" s="372">
        <v>190</v>
      </c>
      <c r="AI29" s="373"/>
      <c r="AJ29" s="373"/>
      <c r="AK29" s="373"/>
      <c r="AL29" s="374"/>
      <c r="AM29" s="372">
        <v>553908</v>
      </c>
      <c r="AN29" s="373"/>
      <c r="AO29" s="373"/>
      <c r="AP29" s="373"/>
      <c r="AQ29" s="373"/>
      <c r="AR29" s="374"/>
      <c r="AS29" s="372">
        <v>2915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366716</v>
      </c>
      <c r="BO29" s="420"/>
      <c r="BP29" s="420"/>
      <c r="BQ29" s="420"/>
      <c r="BR29" s="420"/>
      <c r="BS29" s="420"/>
      <c r="BT29" s="420"/>
      <c r="BU29" s="421"/>
      <c r="BV29" s="419">
        <v>326103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1361452</v>
      </c>
      <c r="BO30" s="454"/>
      <c r="BP30" s="454"/>
      <c r="BQ30" s="454"/>
      <c r="BR30" s="454"/>
      <c r="BS30" s="454"/>
      <c r="BT30" s="454"/>
      <c r="BU30" s="455"/>
      <c r="BV30" s="453">
        <v>1690807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美里町水道事業会計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美里町病院事業会計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宮城県市町村非常勤消防団員補償報償組合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美里町下水道事業会計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大崎地域広域行政事務組合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宮城県市町村自治振興センター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宮城県後期高齢者医療広域連合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宮城県後期高齢者医療事業会計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B2yxBlNoJ+5tz9LdTTP+p/Egu3PoxX6ScmQ3fJvvm2dk7Yzk3EOJs17V0MmQ3Nu9/55cs4OzemWUgP+qgB/aQ==" saltValue="TkDobVMj6A1ClGje+jQw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2.78</v>
      </c>
      <c r="G34" s="33">
        <v>4.38</v>
      </c>
      <c r="H34" s="33">
        <v>4.92</v>
      </c>
      <c r="I34" s="33">
        <v>3.66</v>
      </c>
      <c r="J34" s="34">
        <v>4.95</v>
      </c>
      <c r="K34" s="22"/>
      <c r="L34" s="22"/>
      <c r="M34" s="22"/>
      <c r="N34" s="22"/>
      <c r="O34" s="22"/>
      <c r="P34" s="22"/>
    </row>
    <row r="35" spans="1:16" ht="39" customHeight="1" x14ac:dyDescent="0.15">
      <c r="A35" s="22"/>
      <c r="B35" s="35"/>
      <c r="C35" s="1145" t="s">
        <v>534</v>
      </c>
      <c r="D35" s="1146"/>
      <c r="E35" s="1147"/>
      <c r="F35" s="36">
        <v>4.4000000000000004</v>
      </c>
      <c r="G35" s="37">
        <v>3.75</v>
      </c>
      <c r="H35" s="37">
        <v>3.12</v>
      </c>
      <c r="I35" s="37">
        <v>2.2999999999999998</v>
      </c>
      <c r="J35" s="38">
        <v>3.23</v>
      </c>
      <c r="K35" s="22"/>
      <c r="L35" s="22"/>
      <c r="M35" s="22"/>
      <c r="N35" s="22"/>
      <c r="O35" s="22"/>
      <c r="P35" s="22"/>
    </row>
    <row r="36" spans="1:16" ht="39" customHeight="1" x14ac:dyDescent="0.15">
      <c r="A36" s="22"/>
      <c r="B36" s="35"/>
      <c r="C36" s="1145" t="s">
        <v>535</v>
      </c>
      <c r="D36" s="1146"/>
      <c r="E36" s="1147"/>
      <c r="F36" s="36">
        <v>0.95</v>
      </c>
      <c r="G36" s="37">
        <v>5.19</v>
      </c>
      <c r="H36" s="37">
        <v>2.48</v>
      </c>
      <c r="I36" s="37">
        <v>1.56</v>
      </c>
      <c r="J36" s="38">
        <v>2.17</v>
      </c>
      <c r="K36" s="22"/>
      <c r="L36" s="22"/>
      <c r="M36" s="22"/>
      <c r="N36" s="22"/>
      <c r="O36" s="22"/>
      <c r="P36" s="22"/>
    </row>
    <row r="37" spans="1:16" ht="39" customHeight="1" x14ac:dyDescent="0.15">
      <c r="A37" s="22"/>
      <c r="B37" s="35"/>
      <c r="C37" s="1145" t="s">
        <v>536</v>
      </c>
      <c r="D37" s="1146"/>
      <c r="E37" s="1147"/>
      <c r="F37" s="36">
        <v>1.47</v>
      </c>
      <c r="G37" s="37">
        <v>1.9</v>
      </c>
      <c r="H37" s="37">
        <v>2.31</v>
      </c>
      <c r="I37" s="37">
        <v>2.0699999999999998</v>
      </c>
      <c r="J37" s="38">
        <v>1.25</v>
      </c>
      <c r="K37" s="22"/>
      <c r="L37" s="22"/>
      <c r="M37" s="22"/>
      <c r="N37" s="22"/>
      <c r="O37" s="22"/>
      <c r="P37" s="22"/>
    </row>
    <row r="38" spans="1:16" ht="39" customHeight="1" x14ac:dyDescent="0.15">
      <c r="A38" s="22"/>
      <c r="B38" s="35"/>
      <c r="C38" s="1145" t="s">
        <v>537</v>
      </c>
      <c r="D38" s="1146"/>
      <c r="E38" s="1147"/>
      <c r="F38" s="36">
        <v>1.78</v>
      </c>
      <c r="G38" s="37">
        <v>0.89</v>
      </c>
      <c r="H38" s="37">
        <v>1.2</v>
      </c>
      <c r="I38" s="37">
        <v>0.85</v>
      </c>
      <c r="J38" s="38">
        <v>1.1399999999999999</v>
      </c>
      <c r="K38" s="22"/>
      <c r="L38" s="22"/>
      <c r="M38" s="22"/>
      <c r="N38" s="22"/>
      <c r="O38" s="22"/>
      <c r="P38" s="22"/>
    </row>
    <row r="39" spans="1:16" ht="39" customHeight="1" x14ac:dyDescent="0.15">
      <c r="A39" s="22"/>
      <c r="B39" s="35"/>
      <c r="C39" s="1145" t="s">
        <v>538</v>
      </c>
      <c r="D39" s="1146"/>
      <c r="E39" s="1147"/>
      <c r="F39" s="36">
        <v>0.74</v>
      </c>
      <c r="G39" s="37">
        <v>0.28999999999999998</v>
      </c>
      <c r="H39" s="37">
        <v>0.14000000000000001</v>
      </c>
      <c r="I39" s="37">
        <v>0.41</v>
      </c>
      <c r="J39" s="38">
        <v>0.63</v>
      </c>
      <c r="K39" s="22"/>
      <c r="L39" s="22"/>
      <c r="M39" s="22"/>
      <c r="N39" s="22"/>
      <c r="O39" s="22"/>
      <c r="P39" s="22"/>
    </row>
    <row r="40" spans="1:16" ht="39" customHeight="1" x14ac:dyDescent="0.15">
      <c r="A40" s="22"/>
      <c r="B40" s="35"/>
      <c r="C40" s="1145" t="s">
        <v>539</v>
      </c>
      <c r="D40" s="1146"/>
      <c r="E40" s="1147"/>
      <c r="F40" s="36">
        <v>0.02</v>
      </c>
      <c r="G40" s="37">
        <v>0.01</v>
      </c>
      <c r="H40" s="37">
        <v>0.01</v>
      </c>
      <c r="I40" s="37">
        <v>0.01</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hjZtKW8gwF6b/6zAAEqts2rkeHRoSs5XZfSPoLUBS/SBK7HHMvLgtq9LvmstKSu4ACuqYDCv67Ft7dU/YzSLw==" saltValue="oKjNnBMca3lSDZkOVrAr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1184</v>
      </c>
      <c r="L45" s="60">
        <v>1090</v>
      </c>
      <c r="M45" s="60">
        <v>1148</v>
      </c>
      <c r="N45" s="60">
        <v>1119</v>
      </c>
      <c r="O45" s="61">
        <v>1110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415</v>
      </c>
      <c r="L48" s="64">
        <v>402</v>
      </c>
      <c r="M48" s="64">
        <v>424</v>
      </c>
      <c r="N48" s="64">
        <v>418</v>
      </c>
      <c r="O48" s="65">
        <v>388</v>
      </c>
      <c r="P48" s="48"/>
      <c r="Q48" s="48"/>
      <c r="R48" s="48"/>
      <c r="S48" s="48"/>
      <c r="T48" s="48"/>
      <c r="U48" s="48"/>
    </row>
    <row r="49" spans="1:21" ht="30.75" customHeight="1" x14ac:dyDescent="0.15">
      <c r="A49" s="48"/>
      <c r="B49" s="1178"/>
      <c r="C49" s="1179"/>
      <c r="D49" s="62"/>
      <c r="E49" s="1155" t="s">
        <v>14</v>
      </c>
      <c r="F49" s="1155"/>
      <c r="G49" s="1155"/>
      <c r="H49" s="1155"/>
      <c r="I49" s="1155"/>
      <c r="J49" s="1156"/>
      <c r="K49" s="63">
        <v>35</v>
      </c>
      <c r="L49" s="64">
        <v>40</v>
      </c>
      <c r="M49" s="64">
        <v>47</v>
      </c>
      <c r="N49" s="64">
        <v>47</v>
      </c>
      <c r="O49" s="65">
        <v>48</v>
      </c>
      <c r="P49" s="48"/>
      <c r="Q49" s="48"/>
      <c r="R49" s="48"/>
      <c r="S49" s="48"/>
      <c r="T49" s="48"/>
      <c r="U49" s="48"/>
    </row>
    <row r="50" spans="1:21" ht="30.75" customHeight="1" x14ac:dyDescent="0.15">
      <c r="A50" s="48"/>
      <c r="B50" s="1178"/>
      <c r="C50" s="1179"/>
      <c r="D50" s="62"/>
      <c r="E50" s="1155" t="s">
        <v>15</v>
      </c>
      <c r="F50" s="1155"/>
      <c r="G50" s="1155"/>
      <c r="H50" s="1155"/>
      <c r="I50" s="1155"/>
      <c r="J50" s="1156"/>
      <c r="K50" s="63">
        <v>14</v>
      </c>
      <c r="L50" s="64">
        <v>2</v>
      </c>
      <c r="M50" s="64">
        <v>1</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1235</v>
      </c>
      <c r="L52" s="64">
        <v>1163</v>
      </c>
      <c r="M52" s="64">
        <v>1092</v>
      </c>
      <c r="N52" s="64">
        <v>1104</v>
      </c>
      <c r="O52" s="65">
        <v>1075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413</v>
      </c>
      <c r="L53" s="69">
        <v>371</v>
      </c>
      <c r="M53" s="69">
        <v>528</v>
      </c>
      <c r="N53" s="69">
        <v>481</v>
      </c>
      <c r="O53" s="70">
        <v>472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ctbiG2j+uO9ioXUR32tdWm3oBOt4xMaGaQAl/GaSZJFdN5V3ZmVhlMxyeUpcfAkVQjxVnPHC9yCajK1/bRGuQ==" saltValue="ANJN46Y/TLaQC6Lig9AK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10727</v>
      </c>
      <c r="J41" s="344">
        <v>10488</v>
      </c>
      <c r="K41" s="344">
        <v>10149</v>
      </c>
      <c r="L41" s="344">
        <v>9760</v>
      </c>
      <c r="M41" s="345">
        <v>11722</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6031</v>
      </c>
      <c r="J43" s="347">
        <v>5775</v>
      </c>
      <c r="K43" s="347">
        <v>6163</v>
      </c>
      <c r="L43" s="347">
        <v>6456</v>
      </c>
      <c r="M43" s="348">
        <v>6680</v>
      </c>
    </row>
    <row r="44" spans="2:13" ht="27.75" customHeight="1" x14ac:dyDescent="0.15">
      <c r="B44" s="1186"/>
      <c r="C44" s="1187"/>
      <c r="D44" s="106"/>
      <c r="E44" s="1190" t="s">
        <v>34</v>
      </c>
      <c r="F44" s="1190"/>
      <c r="G44" s="1190"/>
      <c r="H44" s="1191"/>
      <c r="I44" s="346">
        <v>250</v>
      </c>
      <c r="J44" s="347">
        <v>288</v>
      </c>
      <c r="K44" s="347">
        <v>290</v>
      </c>
      <c r="L44" s="347">
        <v>463</v>
      </c>
      <c r="M44" s="348">
        <v>490</v>
      </c>
    </row>
    <row r="45" spans="2:13" ht="27.75" customHeight="1" x14ac:dyDescent="0.15">
      <c r="B45" s="1186"/>
      <c r="C45" s="1187"/>
      <c r="D45" s="106"/>
      <c r="E45" s="1190" t="s">
        <v>35</v>
      </c>
      <c r="F45" s="1190"/>
      <c r="G45" s="1190"/>
      <c r="H45" s="1191"/>
      <c r="I45" s="346">
        <v>1904</v>
      </c>
      <c r="J45" s="347">
        <v>1838</v>
      </c>
      <c r="K45" s="347">
        <v>1778</v>
      </c>
      <c r="L45" s="347">
        <v>1705</v>
      </c>
      <c r="M45" s="348">
        <v>1621</v>
      </c>
    </row>
    <row r="46" spans="2:13" ht="27.75" customHeight="1" x14ac:dyDescent="0.15">
      <c r="B46" s="1186"/>
      <c r="C46" s="1187"/>
      <c r="D46" s="107"/>
      <c r="E46" s="1190" t="s">
        <v>36</v>
      </c>
      <c r="F46" s="1190"/>
      <c r="G46" s="1190"/>
      <c r="H46" s="1191"/>
      <c r="I46" s="346" t="s">
        <v>487</v>
      </c>
      <c r="J46" s="347" t="s">
        <v>487</v>
      </c>
      <c r="K46" s="347" t="s">
        <v>487</v>
      </c>
      <c r="L46" s="347" t="s">
        <v>487</v>
      </c>
      <c r="M46" s="348">
        <v>1</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3637</v>
      </c>
      <c r="J50" s="347">
        <v>4164</v>
      </c>
      <c r="K50" s="347">
        <v>4280</v>
      </c>
      <c r="L50" s="347">
        <v>4437</v>
      </c>
      <c r="M50" s="348">
        <v>3867</v>
      </c>
    </row>
    <row r="51" spans="2:13" ht="27.75" customHeight="1" x14ac:dyDescent="0.15">
      <c r="B51" s="1186"/>
      <c r="C51" s="1187"/>
      <c r="D51" s="106"/>
      <c r="E51" s="1190" t="s">
        <v>42</v>
      </c>
      <c r="F51" s="1190"/>
      <c r="G51" s="1190"/>
      <c r="H51" s="1191"/>
      <c r="I51" s="346">
        <v>2067</v>
      </c>
      <c r="J51" s="347">
        <v>1991</v>
      </c>
      <c r="K51" s="347">
        <v>2034</v>
      </c>
      <c r="L51" s="347">
        <v>2047</v>
      </c>
      <c r="M51" s="348">
        <v>2077</v>
      </c>
    </row>
    <row r="52" spans="2:13" ht="27.75" customHeight="1" x14ac:dyDescent="0.15">
      <c r="B52" s="1188"/>
      <c r="C52" s="1189"/>
      <c r="D52" s="106"/>
      <c r="E52" s="1190" t="s">
        <v>43</v>
      </c>
      <c r="F52" s="1190"/>
      <c r="G52" s="1190"/>
      <c r="H52" s="1191"/>
      <c r="I52" s="346">
        <v>11615</v>
      </c>
      <c r="J52" s="347">
        <v>11335</v>
      </c>
      <c r="K52" s="347">
        <v>10850</v>
      </c>
      <c r="L52" s="347">
        <v>10289</v>
      </c>
      <c r="M52" s="348">
        <v>11631</v>
      </c>
    </row>
    <row r="53" spans="2:13" ht="27.75" customHeight="1" thickBot="1" x14ac:dyDescent="0.2">
      <c r="B53" s="1192" t="s">
        <v>19</v>
      </c>
      <c r="C53" s="1193"/>
      <c r="D53" s="110"/>
      <c r="E53" s="1194" t="s">
        <v>44</v>
      </c>
      <c r="F53" s="1194"/>
      <c r="G53" s="1194"/>
      <c r="H53" s="1195"/>
      <c r="I53" s="349">
        <v>1593</v>
      </c>
      <c r="J53" s="350">
        <v>899</v>
      </c>
      <c r="K53" s="350">
        <v>1215</v>
      </c>
      <c r="L53" s="350">
        <v>1614</v>
      </c>
      <c r="M53" s="351">
        <v>2940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yTE/qvzNw5GOEHg14aCFH6LDdu7hcf5AzCXhR2k336pVeERyD34SE7hNZYQI/VGNmEb+F3hh6Rlw7c74XD+RA==" saltValue="J6W5lYY9YVykqD0NidHQ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1633</v>
      </c>
      <c r="G55" s="352">
        <v>1775</v>
      </c>
      <c r="H55" s="353">
        <v>1554</v>
      </c>
    </row>
    <row r="56" spans="2:8" ht="52.5" customHeight="1" x14ac:dyDescent="0.15">
      <c r="B56" s="122"/>
      <c r="C56" s="1213" t="s">
        <v>47</v>
      </c>
      <c r="D56" s="1213"/>
      <c r="E56" s="1214"/>
      <c r="F56" s="354">
        <v>276</v>
      </c>
      <c r="G56" s="354">
        <v>326</v>
      </c>
      <c r="H56" s="355">
        <v>367</v>
      </c>
    </row>
    <row r="57" spans="2:8" ht="53.25" customHeight="1" x14ac:dyDescent="0.15">
      <c r="B57" s="122"/>
      <c r="C57" s="1215" t="s">
        <v>48</v>
      </c>
      <c r="D57" s="1215"/>
      <c r="E57" s="1216"/>
      <c r="F57" s="356">
        <v>1637</v>
      </c>
      <c r="G57" s="356">
        <v>1691</v>
      </c>
      <c r="H57" s="357">
        <v>1361</v>
      </c>
    </row>
    <row r="58" spans="2:8" ht="45.75" customHeight="1" x14ac:dyDescent="0.15">
      <c r="B58" s="123"/>
      <c r="C58" s="1203" t="s">
        <v>558</v>
      </c>
      <c r="D58" s="1204"/>
      <c r="E58" s="1205"/>
      <c r="F58" s="358">
        <v>595</v>
      </c>
      <c r="G58" s="358">
        <v>545</v>
      </c>
      <c r="H58" s="359">
        <v>493</v>
      </c>
    </row>
    <row r="59" spans="2:8" ht="45.75" customHeight="1" x14ac:dyDescent="0.15">
      <c r="B59" s="123"/>
      <c r="C59" s="1203" t="s">
        <v>557</v>
      </c>
      <c r="D59" s="1204"/>
      <c r="E59" s="1205"/>
      <c r="F59" s="358">
        <v>550</v>
      </c>
      <c r="G59" s="358">
        <v>615</v>
      </c>
      <c r="H59" s="359">
        <v>350</v>
      </c>
    </row>
    <row r="60" spans="2:8" ht="45.75" customHeight="1" x14ac:dyDescent="0.15">
      <c r="B60" s="123"/>
      <c r="C60" s="1203" t="s">
        <v>554</v>
      </c>
      <c r="D60" s="1204"/>
      <c r="E60" s="1205"/>
      <c r="F60" s="358">
        <v>101</v>
      </c>
      <c r="G60" s="358">
        <v>119</v>
      </c>
      <c r="H60" s="359">
        <v>131</v>
      </c>
    </row>
    <row r="61" spans="2:8" ht="45.75" customHeight="1" x14ac:dyDescent="0.15">
      <c r="B61" s="123"/>
      <c r="C61" s="1203" t="s">
        <v>555</v>
      </c>
      <c r="D61" s="1204"/>
      <c r="E61" s="1205"/>
      <c r="F61" s="358">
        <v>85</v>
      </c>
      <c r="G61" s="358">
        <v>75</v>
      </c>
      <c r="H61" s="359">
        <v>70</v>
      </c>
    </row>
    <row r="62" spans="2:8" ht="45.75" customHeight="1" thickBot="1" x14ac:dyDescent="0.2">
      <c r="B62" s="124"/>
      <c r="C62" s="1206" t="s">
        <v>556</v>
      </c>
      <c r="D62" s="1207"/>
      <c r="E62" s="1208"/>
      <c r="F62" s="360">
        <v>46</v>
      </c>
      <c r="G62" s="360">
        <v>74</v>
      </c>
      <c r="H62" s="361">
        <v>70</v>
      </c>
    </row>
    <row r="63" spans="2:8" ht="52.5" customHeight="1" thickBot="1" x14ac:dyDescent="0.2">
      <c r="B63" s="125"/>
      <c r="C63" s="1209" t="s">
        <v>49</v>
      </c>
      <c r="D63" s="1209"/>
      <c r="E63" s="1210"/>
      <c r="F63" s="362">
        <v>3547</v>
      </c>
      <c r="G63" s="362">
        <v>3792</v>
      </c>
      <c r="H63" s="363">
        <v>3282</v>
      </c>
    </row>
    <row r="64" spans="2:8" x14ac:dyDescent="0.15"/>
  </sheetData>
  <sheetProtection algorithmName="SHA-512" hashValue="5MHVcAJ2NTinqtd1hJrI6f1DOI5nvUx2MNs/zAjijRRkAO5siOJtYXbTzwcUDmS3x9B+nqA9Hh5t/7QormfLug==" saltValue="QVkhCrEVIQ+h7aY5F9Yt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65374</v>
      </c>
      <c r="E3" s="144"/>
      <c r="F3" s="145">
        <v>52068</v>
      </c>
      <c r="G3" s="146"/>
      <c r="H3" s="147"/>
    </row>
    <row r="4" spans="1:8" x14ac:dyDescent="0.15">
      <c r="A4" s="148"/>
      <c r="B4" s="149"/>
      <c r="C4" s="150"/>
      <c r="D4" s="151">
        <v>34750</v>
      </c>
      <c r="E4" s="152"/>
      <c r="F4" s="153">
        <v>26936</v>
      </c>
      <c r="G4" s="154"/>
      <c r="H4" s="155"/>
    </row>
    <row r="5" spans="1:8" x14ac:dyDescent="0.15">
      <c r="A5" s="136" t="s">
        <v>519</v>
      </c>
      <c r="B5" s="141"/>
      <c r="C5" s="142"/>
      <c r="D5" s="143">
        <v>37879</v>
      </c>
      <c r="E5" s="144"/>
      <c r="F5" s="145">
        <v>47161</v>
      </c>
      <c r="G5" s="146"/>
      <c r="H5" s="147"/>
    </row>
    <row r="6" spans="1:8" x14ac:dyDescent="0.15">
      <c r="A6" s="148"/>
      <c r="B6" s="149"/>
      <c r="C6" s="150"/>
      <c r="D6" s="151">
        <v>20060</v>
      </c>
      <c r="E6" s="152"/>
      <c r="F6" s="153">
        <v>24595</v>
      </c>
      <c r="G6" s="154"/>
      <c r="H6" s="155"/>
    </row>
    <row r="7" spans="1:8" x14ac:dyDescent="0.15">
      <c r="A7" s="136" t="s">
        <v>520</v>
      </c>
      <c r="B7" s="141"/>
      <c r="C7" s="142"/>
      <c r="D7" s="143">
        <v>48679</v>
      </c>
      <c r="E7" s="144"/>
      <c r="F7" s="145">
        <v>43423</v>
      </c>
      <c r="G7" s="146"/>
      <c r="H7" s="147"/>
    </row>
    <row r="8" spans="1:8" x14ac:dyDescent="0.15">
      <c r="A8" s="148"/>
      <c r="B8" s="149"/>
      <c r="C8" s="150"/>
      <c r="D8" s="151">
        <v>20298</v>
      </c>
      <c r="E8" s="152"/>
      <c r="F8" s="153">
        <v>22207</v>
      </c>
      <c r="G8" s="154"/>
      <c r="H8" s="155"/>
    </row>
    <row r="9" spans="1:8" x14ac:dyDescent="0.15">
      <c r="A9" s="136" t="s">
        <v>521</v>
      </c>
      <c r="B9" s="141"/>
      <c r="C9" s="142"/>
      <c r="D9" s="143">
        <v>39992</v>
      </c>
      <c r="E9" s="144"/>
      <c r="F9" s="145">
        <v>45265</v>
      </c>
      <c r="G9" s="146"/>
      <c r="H9" s="147"/>
    </row>
    <row r="10" spans="1:8" x14ac:dyDescent="0.15">
      <c r="A10" s="148"/>
      <c r="B10" s="149"/>
      <c r="C10" s="150"/>
      <c r="D10" s="151">
        <v>16751</v>
      </c>
      <c r="E10" s="152"/>
      <c r="F10" s="153">
        <v>22600</v>
      </c>
      <c r="G10" s="154"/>
      <c r="H10" s="155"/>
    </row>
    <row r="11" spans="1:8" x14ac:dyDescent="0.15">
      <c r="A11" s="136" t="s">
        <v>522</v>
      </c>
      <c r="B11" s="141"/>
      <c r="C11" s="142"/>
      <c r="D11" s="143">
        <v>214767</v>
      </c>
      <c r="E11" s="144"/>
      <c r="F11" s="145">
        <v>54621</v>
      </c>
      <c r="G11" s="146"/>
      <c r="H11" s="147"/>
    </row>
    <row r="12" spans="1:8" x14ac:dyDescent="0.15">
      <c r="A12" s="148"/>
      <c r="B12" s="149"/>
      <c r="C12" s="156"/>
      <c r="D12" s="151">
        <v>75087</v>
      </c>
      <c r="E12" s="152"/>
      <c r="F12" s="153">
        <v>30892</v>
      </c>
      <c r="G12" s="154"/>
      <c r="H12" s="155"/>
    </row>
    <row r="13" spans="1:8" x14ac:dyDescent="0.15">
      <c r="A13" s="136"/>
      <c r="B13" s="141"/>
      <c r="C13" s="157"/>
      <c r="D13" s="158">
        <v>81338</v>
      </c>
      <c r="E13" s="159"/>
      <c r="F13" s="160">
        <v>48508</v>
      </c>
      <c r="G13" s="161"/>
      <c r="H13" s="147"/>
    </row>
    <row r="14" spans="1:8" x14ac:dyDescent="0.15">
      <c r="A14" s="148"/>
      <c r="B14" s="149"/>
      <c r="C14" s="150"/>
      <c r="D14" s="151">
        <v>33389</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2.78</v>
      </c>
      <c r="C19" s="162">
        <f>ROUND(VALUE(SUBSTITUTE(実質収支比率等に係る経年分析!G$48,"▲","-")),2)</f>
        <v>4.3899999999999997</v>
      </c>
      <c r="D19" s="162">
        <f>ROUND(VALUE(SUBSTITUTE(実質収支比率等に係る経年分析!H$48,"▲","-")),2)</f>
        <v>4.92</v>
      </c>
      <c r="E19" s="162">
        <f>ROUND(VALUE(SUBSTITUTE(実質収支比率等に係る経年分析!I$48,"▲","-")),2)</f>
        <v>3.67</v>
      </c>
      <c r="F19" s="162">
        <f>ROUND(VALUE(SUBSTITUTE(実質収支比率等に係る経年分析!J$48,"▲","-")),2)</f>
        <v>4.96</v>
      </c>
    </row>
    <row r="20" spans="1:11" x14ac:dyDescent="0.15">
      <c r="A20" s="162" t="s">
        <v>53</v>
      </c>
      <c r="B20" s="162">
        <f>ROUND(VALUE(SUBSTITUTE(実質収支比率等に係る経年分析!F$47,"▲","-")),2)</f>
        <v>22.21</v>
      </c>
      <c r="C20" s="162">
        <f>ROUND(VALUE(SUBSTITUTE(実質収支比率等に係る経年分析!G$47,"▲","-")),2)</f>
        <v>22.53</v>
      </c>
      <c r="D20" s="162">
        <f>ROUND(VALUE(SUBSTITUTE(実質収支比率等に係る経年分析!H$47,"▲","-")),2)</f>
        <v>23.04</v>
      </c>
      <c r="E20" s="162">
        <f>ROUND(VALUE(SUBSTITUTE(実質収支比率等に係る経年分析!I$47,"▲","-")),2)</f>
        <v>24.68</v>
      </c>
      <c r="F20" s="162">
        <f>ROUND(VALUE(SUBSTITUTE(実質収支比率等に係る経年分析!J$47,"▲","-")),2)</f>
        <v>21.28</v>
      </c>
    </row>
    <row r="21" spans="1:11" x14ac:dyDescent="0.15">
      <c r="A21" s="162" t="s">
        <v>54</v>
      </c>
      <c r="B21" s="162">
        <f>IF(ISNUMBER(VALUE(SUBSTITUTE(実質収支比率等に係る経年分析!F$49,"▲","-"))),ROUND(VALUE(SUBSTITUTE(実質収支比率等に係る経年分析!F$49,"▲","-")),2),NA())</f>
        <v>0.25</v>
      </c>
      <c r="C21" s="162">
        <f>IF(ISNUMBER(VALUE(SUBSTITUTE(実質収支比率等に係る経年分析!G$49,"▲","-"))),ROUND(VALUE(SUBSTITUTE(実質収支比率等に係る経年分析!G$49,"▲","-")),2),NA())</f>
        <v>1.44</v>
      </c>
      <c r="D21" s="162">
        <f>IF(ISNUMBER(VALUE(SUBSTITUTE(実質収支比率等に係る経年分析!H$49,"▲","-"))),ROUND(VALUE(SUBSTITUTE(実質収支比率等に係る経年分析!H$49,"▲","-")),2),NA())</f>
        <v>-2.4</v>
      </c>
      <c r="E21" s="162">
        <f>IF(ISNUMBER(VALUE(SUBSTITUTE(実質収支比率等に係る経年分析!I$49,"▲","-"))),ROUND(VALUE(SUBSTITUTE(実質収支比率等に係る経年分析!I$49,"▲","-")),2),NA())</f>
        <v>-1.7</v>
      </c>
      <c r="F21" s="162">
        <f>IF(ISNUMBER(VALUE(SUBSTITUTE(実質収支比率等に係る経年分析!J$49,"▲","-"))),ROUND(VALUE(SUBSTITUTE(実質収支比率等に係る経年分析!J$49,"▲","-")),2),NA())</f>
        <v>-3.55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0.14000000000000001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0.63</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1.78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1.1399999999999999</v>
      </c>
    </row>
    <row r="33" spans="1:16" x14ac:dyDescent="0.15">
      <c r="A33" s="163" t="str">
        <f>IF(連結実質赤字比率に係る赤字・黒字の構成分析!C$37="",NA(),連結実質赤字比率に係る赤字・黒字の構成分析!C$37)</f>
        <v>美里町病院事業会計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2.0699999999999998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1.25</v>
      </c>
    </row>
    <row r="34" spans="1:16" x14ac:dyDescent="0.15">
      <c r="A34" s="163" t="str">
        <f>IF(連結実質赤字比率に係る赤字・黒字の構成分析!C$36="",NA(),連結実質赤字比率に係る赤字・黒字の構成分析!C$36)</f>
        <v>美里町下水道事業会計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2.17</v>
      </c>
    </row>
    <row r="35" spans="1:16" x14ac:dyDescent="0.15">
      <c r="A35" s="163" t="str">
        <f>IF(連結実質赤字比率に係る赤字・黒字の構成分析!C$35="",NA(),連結実質赤字比率に係る赤字・黒字の構成分析!C$35)</f>
        <v>美里町水道事業会計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4.4000000000000004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3.12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2.2999999999999998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4.38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3.66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4.95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1235</v>
      </c>
      <c r="E42" s="164"/>
      <c r="F42" s="164"/>
      <c r="G42" s="164">
        <f>'実質公債費比率（分子）の構造'!L$52</f>
        <v>1163</v>
      </c>
      <c r="H42" s="164"/>
      <c r="I42" s="164"/>
      <c r="J42" s="164">
        <f>'実質公債費比率（分子）の構造'!M$52</f>
        <v>1092</v>
      </c>
      <c r="K42" s="164"/>
      <c r="L42" s="164"/>
      <c r="M42" s="164">
        <f>'実質公債費比率（分子）の構造'!N$52</f>
        <v>1104</v>
      </c>
      <c r="N42" s="164"/>
      <c r="O42" s="164"/>
      <c r="P42" s="164">
        <f>'実質公債費比率（分子）の構造'!O$52</f>
        <v>1075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14</v>
      </c>
      <c r="C44" s="164"/>
      <c r="D44" s="164"/>
      <c r="E44" s="164">
        <f>'実質公債費比率（分子）の構造'!L$50</f>
        <v>2</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35</v>
      </c>
      <c r="C45" s="164"/>
      <c r="D45" s="164"/>
      <c r="E45" s="164">
        <f>'実質公債費比率（分子）の構造'!L$49</f>
        <v>40</v>
      </c>
      <c r="F45" s="164"/>
      <c r="G45" s="164"/>
      <c r="H45" s="164">
        <f>'実質公債費比率（分子）の構造'!M$49</f>
        <v>47</v>
      </c>
      <c r="I45" s="164"/>
      <c r="J45" s="164"/>
      <c r="K45" s="164">
        <f>'実質公債費比率（分子）の構造'!N$49</f>
        <v>47</v>
      </c>
      <c r="L45" s="164"/>
      <c r="M45" s="164"/>
      <c r="N45" s="164">
        <f>'実質公債費比率（分子）の構造'!O$49</f>
        <v>48</v>
      </c>
      <c r="O45" s="164"/>
      <c r="P45" s="164"/>
    </row>
    <row r="46" spans="1:16" x14ac:dyDescent="0.15">
      <c r="A46" s="164" t="s">
        <v>64</v>
      </c>
      <c r="B46" s="164">
        <f>'実質公債費比率（分子）の構造'!K$48</f>
        <v>415</v>
      </c>
      <c r="C46" s="164"/>
      <c r="D46" s="164"/>
      <c r="E46" s="164">
        <f>'実質公債費比率（分子）の構造'!L$48</f>
        <v>402</v>
      </c>
      <c r="F46" s="164"/>
      <c r="G46" s="164"/>
      <c r="H46" s="164">
        <f>'実質公債費比率（分子）の構造'!M$48</f>
        <v>424</v>
      </c>
      <c r="I46" s="164"/>
      <c r="J46" s="164"/>
      <c r="K46" s="164">
        <f>'実質公債費比率（分子）の構造'!N$48</f>
        <v>418</v>
      </c>
      <c r="L46" s="164"/>
      <c r="M46" s="164"/>
      <c r="N46" s="164">
        <f>'実質公債費比率（分子）の構造'!O$48</f>
        <v>388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1184</v>
      </c>
      <c r="C49" s="164"/>
      <c r="D49" s="164"/>
      <c r="E49" s="164">
        <f>'実質公債費比率（分子）の構造'!L$45</f>
        <v>1090</v>
      </c>
      <c r="F49" s="164"/>
      <c r="G49" s="164"/>
      <c r="H49" s="164">
        <f>'実質公債費比率（分子）の構造'!M$45</f>
        <v>1148</v>
      </c>
      <c r="I49" s="164"/>
      <c r="J49" s="164"/>
      <c r="K49" s="164">
        <f>'実質公債費比率（分子）の構造'!N$45</f>
        <v>1119</v>
      </c>
      <c r="L49" s="164"/>
      <c r="M49" s="164"/>
      <c r="N49" s="164">
        <f>'実質公債費比率（分子）の構造'!O$45</f>
        <v>1110</v>
      </c>
      <c r="O49" s="164"/>
      <c r="P49" s="164"/>
    </row>
    <row r="50" spans="1:16" x14ac:dyDescent="0.15">
      <c r="A50" s="164" t="s">
        <v>67</v>
      </c>
      <c r="B50" s="164" t="e">
        <f>NA()</f>
        <v>#N/A</v>
      </c>
      <c r="C50" s="164">
        <f>IF(ISNUMBER('実質公債費比率（分子）の構造'!K$53),'実質公債費比率（分子）の構造'!K$53,NA())</f>
        <v>413</v>
      </c>
      <c r="D50" s="164" t="e">
        <f>NA()</f>
        <v>#N/A</v>
      </c>
      <c r="E50" s="164" t="e">
        <f>NA()</f>
        <v>#N/A</v>
      </c>
      <c r="F50" s="164">
        <f>IF(ISNUMBER('実質公債費比率（分子）の構造'!L$53),'実質公債費比率（分子）の構造'!L$53,NA())</f>
        <v>371</v>
      </c>
      <c r="G50" s="164" t="e">
        <f>NA()</f>
        <v>#N/A</v>
      </c>
      <c r="H50" s="164" t="e">
        <f>NA()</f>
        <v>#N/A</v>
      </c>
      <c r="I50" s="164">
        <f>IF(ISNUMBER('実質公債費比率（分子）の構造'!M$53),'実質公債費比率（分子）の構造'!M$53,NA())</f>
        <v>528</v>
      </c>
      <c r="J50" s="164" t="e">
        <f>NA()</f>
        <v>#N/A</v>
      </c>
      <c r="K50" s="164" t="e">
        <f>NA()</f>
        <v>#N/A</v>
      </c>
      <c r="L50" s="164">
        <f>IF(ISNUMBER('実質公債費比率（分子）の構造'!N$53),'実質公債費比率（分子）の構造'!N$53,NA())</f>
        <v>481</v>
      </c>
      <c r="M50" s="164" t="e">
        <f>NA()</f>
        <v>#N/A</v>
      </c>
      <c r="N50" s="164" t="e">
        <f>NA()</f>
        <v>#N/A</v>
      </c>
      <c r="O50" s="164">
        <f>IF(ISNUMBER('実質公債費比率（分子）の構造'!O$53),'実質公債費比率（分子）の構造'!O$53,NA())</f>
        <v>472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11615</v>
      </c>
      <c r="E56" s="163"/>
      <c r="F56" s="163"/>
      <c r="G56" s="163">
        <f>'将来負担比率（分子）の構造'!J$52</f>
        <v>11335</v>
      </c>
      <c r="H56" s="163"/>
      <c r="I56" s="163"/>
      <c r="J56" s="163">
        <f>'将来負担比率（分子）の構造'!K$52</f>
        <v>10850</v>
      </c>
      <c r="K56" s="163"/>
      <c r="L56" s="163"/>
      <c r="M56" s="163">
        <f>'将来負担比率（分子）の構造'!L$52</f>
        <v>10289</v>
      </c>
      <c r="N56" s="163"/>
      <c r="O56" s="163"/>
      <c r="P56" s="163">
        <f>'将来負担比率（分子）の構造'!M$52</f>
        <v>11631</v>
      </c>
    </row>
    <row r="57" spans="1:16" x14ac:dyDescent="0.15">
      <c r="A57" s="163" t="s">
        <v>42</v>
      </c>
      <c r="B57" s="163"/>
      <c r="C57" s="163"/>
      <c r="D57" s="163">
        <f>'将来負担比率（分子）の構造'!I$51</f>
        <v>2067</v>
      </c>
      <c r="E57" s="163"/>
      <c r="F57" s="163"/>
      <c r="G57" s="163">
        <f>'将来負担比率（分子）の構造'!J$51</f>
        <v>1991</v>
      </c>
      <c r="H57" s="163"/>
      <c r="I57" s="163"/>
      <c r="J57" s="163">
        <f>'将来負担比率（分子）の構造'!K$51</f>
        <v>2034</v>
      </c>
      <c r="K57" s="163"/>
      <c r="L57" s="163"/>
      <c r="M57" s="163">
        <f>'将来負担比率（分子）の構造'!L$51</f>
        <v>2047</v>
      </c>
      <c r="N57" s="163"/>
      <c r="O57" s="163"/>
      <c r="P57" s="163">
        <f>'将来負担比率（分子）の構造'!M$51</f>
        <v>2077</v>
      </c>
    </row>
    <row r="58" spans="1:16" x14ac:dyDescent="0.15">
      <c r="A58" s="163" t="s">
        <v>41</v>
      </c>
      <c r="B58" s="163"/>
      <c r="C58" s="163"/>
      <c r="D58" s="163">
        <f>'将来負担比率（分子）の構造'!I$50</f>
        <v>3637</v>
      </c>
      <c r="E58" s="163"/>
      <c r="F58" s="163"/>
      <c r="G58" s="163">
        <f>'将来負担比率（分子）の構造'!J$50</f>
        <v>4164</v>
      </c>
      <c r="H58" s="163"/>
      <c r="I58" s="163"/>
      <c r="J58" s="163">
        <f>'将来負担比率（分子）の構造'!K$50</f>
        <v>4280</v>
      </c>
      <c r="K58" s="163"/>
      <c r="L58" s="163"/>
      <c r="M58" s="163">
        <f>'将来負担比率（分子）の構造'!L$50</f>
        <v>4437</v>
      </c>
      <c r="N58" s="163"/>
      <c r="O58" s="163"/>
      <c r="P58" s="163">
        <f>'将来負担比率（分子）の構造'!M$50</f>
        <v>3867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1</v>
      </c>
      <c r="O61" s="163"/>
      <c r="P61" s="163"/>
    </row>
    <row r="62" spans="1:16" x14ac:dyDescent="0.15">
      <c r="A62" s="163" t="s">
        <v>35</v>
      </c>
      <c r="B62" s="163">
        <f>'将来負担比率（分子）の構造'!I$45</f>
        <v>1904</v>
      </c>
      <c r="C62" s="163"/>
      <c r="D62" s="163"/>
      <c r="E62" s="163">
        <f>'将来負担比率（分子）の構造'!J$45</f>
        <v>1838</v>
      </c>
      <c r="F62" s="163"/>
      <c r="G62" s="163"/>
      <c r="H62" s="163">
        <f>'将来負担比率（分子）の構造'!K$45</f>
        <v>1778</v>
      </c>
      <c r="I62" s="163"/>
      <c r="J62" s="163"/>
      <c r="K62" s="163">
        <f>'将来負担比率（分子）の構造'!L$45</f>
        <v>1705</v>
      </c>
      <c r="L62" s="163"/>
      <c r="M62" s="163"/>
      <c r="N62" s="163">
        <f>'将来負担比率（分子）の構造'!M$45</f>
        <v>1621</v>
      </c>
      <c r="O62" s="163"/>
      <c r="P62" s="163"/>
    </row>
    <row r="63" spans="1:16" x14ac:dyDescent="0.15">
      <c r="A63" s="163" t="s">
        <v>34</v>
      </c>
      <c r="B63" s="163">
        <f>'将来負担比率（分子）の構造'!I$44</f>
        <v>250</v>
      </c>
      <c r="C63" s="163"/>
      <c r="D63" s="163"/>
      <c r="E63" s="163">
        <f>'将来負担比率（分子）の構造'!J$44</f>
        <v>288</v>
      </c>
      <c r="F63" s="163"/>
      <c r="G63" s="163"/>
      <c r="H63" s="163">
        <f>'将来負担比率（分子）の構造'!K$44</f>
        <v>290</v>
      </c>
      <c r="I63" s="163"/>
      <c r="J63" s="163"/>
      <c r="K63" s="163">
        <f>'将来負担比率（分子）の構造'!L$44</f>
        <v>463</v>
      </c>
      <c r="L63" s="163"/>
      <c r="M63" s="163"/>
      <c r="N63" s="163">
        <f>'将来負担比率（分子）の構造'!M$44</f>
        <v>490</v>
      </c>
      <c r="O63" s="163"/>
      <c r="P63" s="163"/>
    </row>
    <row r="64" spans="1:16" x14ac:dyDescent="0.15">
      <c r="A64" s="163" t="s">
        <v>33</v>
      </c>
      <c r="B64" s="163">
        <f>'将来負担比率（分子）の構造'!I$43</f>
        <v>6031</v>
      </c>
      <c r="C64" s="163"/>
      <c r="D64" s="163"/>
      <c r="E64" s="163">
        <f>'将来負担比率（分子）の構造'!J$43</f>
        <v>5775</v>
      </c>
      <c r="F64" s="163"/>
      <c r="G64" s="163"/>
      <c r="H64" s="163">
        <f>'将来負担比率（分子）の構造'!K$43</f>
        <v>6163</v>
      </c>
      <c r="I64" s="163"/>
      <c r="J64" s="163"/>
      <c r="K64" s="163">
        <f>'将来負担比率（分子）の構造'!L$43</f>
        <v>6456</v>
      </c>
      <c r="L64" s="163"/>
      <c r="M64" s="163"/>
      <c r="N64" s="163">
        <f>'将来負担比率（分子）の構造'!M$43</f>
        <v>6680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10727</v>
      </c>
      <c r="C66" s="163"/>
      <c r="D66" s="163"/>
      <c r="E66" s="163">
        <f>'将来負担比率（分子）の構造'!J$41</f>
        <v>10488</v>
      </c>
      <c r="F66" s="163"/>
      <c r="G66" s="163"/>
      <c r="H66" s="163">
        <f>'将来負担比率（分子）の構造'!K$41</f>
        <v>10149</v>
      </c>
      <c r="I66" s="163"/>
      <c r="J66" s="163"/>
      <c r="K66" s="163">
        <f>'将来負担比率（分子）の構造'!L$41</f>
        <v>9760</v>
      </c>
      <c r="L66" s="163"/>
      <c r="M66" s="163"/>
      <c r="N66" s="163">
        <f>'将来負担比率（分子）の構造'!M$41</f>
        <v>11722</v>
      </c>
      <c r="O66" s="163"/>
      <c r="P66" s="163"/>
    </row>
    <row r="67" spans="1:16" x14ac:dyDescent="0.15">
      <c r="A67" s="163" t="s">
        <v>71</v>
      </c>
      <c r="B67" s="163" t="e">
        <f>NA()</f>
        <v>#N/A</v>
      </c>
      <c r="C67" s="163">
        <f>IF(ISNUMBER('将来負担比率（分子）の構造'!I$53), IF('将来負担比率（分子）の構造'!I$53 &lt; 0, 0, '将来負担比率（分子）の構造'!I$53), NA())</f>
        <v>1593</v>
      </c>
      <c r="D67" s="163" t="e">
        <f>NA()</f>
        <v>#N/A</v>
      </c>
      <c r="E67" s="163" t="e">
        <f>NA()</f>
        <v>#N/A</v>
      </c>
      <c r="F67" s="163">
        <f>IF(ISNUMBER('将来負担比率（分子）の構造'!J$53), IF('将来負担比率（分子）の構造'!J$53 &lt; 0, 0, '将来負担比率（分子）の構造'!J$53), NA())</f>
        <v>899</v>
      </c>
      <c r="G67" s="163" t="e">
        <f>NA()</f>
        <v>#N/A</v>
      </c>
      <c r="H67" s="163" t="e">
        <f>NA()</f>
        <v>#N/A</v>
      </c>
      <c r="I67" s="163">
        <f>IF(ISNUMBER('将来負担比率（分子）の構造'!K$53), IF('将来負担比率（分子）の構造'!K$53 &lt; 0, 0, '将来負担比率（分子）の構造'!K$53), NA())</f>
        <v>1215</v>
      </c>
      <c r="J67" s="163" t="e">
        <f>NA()</f>
        <v>#N/A</v>
      </c>
      <c r="K67" s="163" t="e">
        <f>NA()</f>
        <v>#N/A</v>
      </c>
      <c r="L67" s="163">
        <f>IF(ISNUMBER('将来負担比率（分子）の構造'!L$53), IF('将来負担比率（分子）の構造'!L$53 &lt; 0, 0, '将来負担比率（分子）の構造'!L$53), NA())</f>
        <v>1614</v>
      </c>
      <c r="M67" s="163" t="e">
        <f>NA()</f>
        <v>#N/A</v>
      </c>
      <c r="N67" s="163" t="e">
        <f>NA()</f>
        <v>#N/A</v>
      </c>
      <c r="O67" s="163">
        <f>IF(ISNUMBER('将来負担比率（分子）の構造'!M$53), IF('将来負担比率（分子）の構造'!M$53 &lt; 0, 0, '将来負担比率（分子）の構造'!M$53), NA())</f>
        <v>2940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1633</v>
      </c>
      <c r="C72" s="167">
        <f>基金残高に係る経年分析!G55</f>
        <v>1775</v>
      </c>
      <c r="D72" s="167">
        <f>基金残高に係る経年分析!H55</f>
        <v>1554</v>
      </c>
    </row>
    <row r="73" spans="1:16" x14ac:dyDescent="0.15">
      <c r="A73" s="166" t="s">
        <v>74</v>
      </c>
      <c r="B73" s="167">
        <f>基金残高に係る経年分析!F56</f>
        <v>276</v>
      </c>
      <c r="C73" s="167">
        <f>基金残高に係る経年分析!G56</f>
        <v>326</v>
      </c>
      <c r="D73" s="167">
        <f>基金残高に係る経年分析!H56</f>
        <v>367</v>
      </c>
    </row>
    <row r="74" spans="1:16" x14ac:dyDescent="0.15">
      <c r="A74" s="166" t="s">
        <v>75</v>
      </c>
      <c r="B74" s="167">
        <f>基金残高に係る経年分析!F57</f>
        <v>1637</v>
      </c>
      <c r="C74" s="167">
        <f>基金残高に係る経年分析!G57</f>
        <v>1691</v>
      </c>
      <c r="D74" s="167">
        <f>基金残高に係る経年分析!H57</f>
        <v>1361</v>
      </c>
    </row>
  </sheetData>
  <sheetProtection algorithmName="SHA-512" hashValue="Ifq72eeWDfWKfSB+TlYH+xAcJCQYqod/nhXe9oXqPshmIMbxKcPa5EvOESJbCCQp2Yx9j/0n5Ezr8wZZp1/pDw==" saltValue="GcVOfV6g4z1liSi/+4Q0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2596555</v>
      </c>
      <c r="S5" s="677"/>
      <c r="T5" s="677"/>
      <c r="U5" s="677"/>
      <c r="V5" s="677"/>
      <c r="W5" s="677"/>
      <c r="X5" s="677"/>
      <c r="Y5" s="702"/>
      <c r="Z5" s="715">
        <v>16.399999999999999</v>
      </c>
      <c r="AA5" s="715"/>
      <c r="AB5" s="715"/>
      <c r="AC5" s="715"/>
      <c r="AD5" s="716">
        <v>2499123</v>
      </c>
      <c r="AE5" s="716"/>
      <c r="AF5" s="716"/>
      <c r="AG5" s="716"/>
      <c r="AH5" s="716"/>
      <c r="AI5" s="716"/>
      <c r="AJ5" s="716"/>
      <c r="AK5" s="716"/>
      <c r="AL5" s="703">
        <v>33.700000000000003</v>
      </c>
      <c r="AM5" s="685"/>
      <c r="AN5" s="685"/>
      <c r="AO5" s="704"/>
      <c r="AP5" s="679" t="s">
        <v>216</v>
      </c>
      <c r="AQ5" s="680"/>
      <c r="AR5" s="680"/>
      <c r="AS5" s="680"/>
      <c r="AT5" s="680"/>
      <c r="AU5" s="680"/>
      <c r="AV5" s="680"/>
      <c r="AW5" s="680"/>
      <c r="AX5" s="680"/>
      <c r="AY5" s="680"/>
      <c r="AZ5" s="680"/>
      <c r="BA5" s="680"/>
      <c r="BB5" s="680"/>
      <c r="BC5" s="680"/>
      <c r="BD5" s="680"/>
      <c r="BE5" s="680"/>
      <c r="BF5" s="681"/>
      <c r="BG5" s="621">
        <v>2499123</v>
      </c>
      <c r="BH5" s="622"/>
      <c r="BI5" s="622"/>
      <c r="BJ5" s="622"/>
      <c r="BK5" s="622"/>
      <c r="BL5" s="622"/>
      <c r="BM5" s="622"/>
      <c r="BN5" s="623"/>
      <c r="BO5" s="659">
        <v>96.2</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137061</v>
      </c>
      <c r="S6" s="622"/>
      <c r="T6" s="622"/>
      <c r="U6" s="622"/>
      <c r="V6" s="622"/>
      <c r="W6" s="622"/>
      <c r="X6" s="622"/>
      <c r="Y6" s="623"/>
      <c r="Z6" s="659">
        <v>0.9</v>
      </c>
      <c r="AA6" s="659"/>
      <c r="AB6" s="659"/>
      <c r="AC6" s="659"/>
      <c r="AD6" s="660">
        <v>137061</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2499123</v>
      </c>
      <c r="BH6" s="622"/>
      <c r="BI6" s="622"/>
      <c r="BJ6" s="622"/>
      <c r="BK6" s="622"/>
      <c r="BL6" s="622"/>
      <c r="BM6" s="622"/>
      <c r="BN6" s="623"/>
      <c r="BO6" s="659">
        <v>96.2</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93855</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93830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852</v>
      </c>
      <c r="S7" s="622"/>
      <c r="T7" s="622"/>
      <c r="U7" s="622"/>
      <c r="V7" s="622"/>
      <c r="W7" s="622"/>
      <c r="X7" s="622"/>
      <c r="Y7" s="623"/>
      <c r="Z7" s="659">
        <v>0</v>
      </c>
      <c r="AA7" s="659"/>
      <c r="AB7" s="659"/>
      <c r="AC7" s="659"/>
      <c r="AD7" s="660">
        <v>852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991072</v>
      </c>
      <c r="BH7" s="622"/>
      <c r="BI7" s="622"/>
      <c r="BJ7" s="622"/>
      <c r="BK7" s="622"/>
      <c r="BL7" s="622"/>
      <c r="BM7" s="622"/>
      <c r="BN7" s="623"/>
      <c r="BO7" s="659">
        <v>38.200000000000003</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1475034</v>
      </c>
      <c r="CS7" s="622"/>
      <c r="CT7" s="622"/>
      <c r="CU7" s="622"/>
      <c r="CV7" s="622"/>
      <c r="CW7" s="622"/>
      <c r="CX7" s="622"/>
      <c r="CY7" s="623"/>
      <c r="CZ7" s="659">
        <v>9.6</v>
      </c>
      <c r="DA7" s="659"/>
      <c r="DB7" s="659"/>
      <c r="DC7" s="659"/>
      <c r="DD7" s="627">
        <v>13841</v>
      </c>
      <c r="DE7" s="622"/>
      <c r="DF7" s="622"/>
      <c r="DG7" s="622"/>
      <c r="DH7" s="622"/>
      <c r="DI7" s="622"/>
      <c r="DJ7" s="622"/>
      <c r="DK7" s="622"/>
      <c r="DL7" s="622"/>
      <c r="DM7" s="622"/>
      <c r="DN7" s="622"/>
      <c r="DO7" s="622"/>
      <c r="DP7" s="623"/>
      <c r="DQ7" s="627">
        <v>1326382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14576</v>
      </c>
      <c r="S8" s="622"/>
      <c r="T8" s="622"/>
      <c r="U8" s="622"/>
      <c r="V8" s="622"/>
      <c r="W8" s="622"/>
      <c r="X8" s="622"/>
      <c r="Y8" s="623"/>
      <c r="Z8" s="659">
        <v>0.1</v>
      </c>
      <c r="AA8" s="659"/>
      <c r="AB8" s="659"/>
      <c r="AC8" s="659"/>
      <c r="AD8" s="660">
        <v>14576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36019</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3682640</v>
      </c>
      <c r="CS8" s="622"/>
      <c r="CT8" s="622"/>
      <c r="CU8" s="622"/>
      <c r="CV8" s="622"/>
      <c r="CW8" s="622"/>
      <c r="CX8" s="622"/>
      <c r="CY8" s="623"/>
      <c r="CZ8" s="659">
        <v>24</v>
      </c>
      <c r="DA8" s="659"/>
      <c r="DB8" s="659"/>
      <c r="DC8" s="659"/>
      <c r="DD8" s="627">
        <v>16284</v>
      </c>
      <c r="DE8" s="622"/>
      <c r="DF8" s="622"/>
      <c r="DG8" s="622"/>
      <c r="DH8" s="622"/>
      <c r="DI8" s="622"/>
      <c r="DJ8" s="622"/>
      <c r="DK8" s="622"/>
      <c r="DL8" s="622"/>
      <c r="DM8" s="622"/>
      <c r="DN8" s="622"/>
      <c r="DO8" s="622"/>
      <c r="DP8" s="623"/>
      <c r="DQ8" s="627">
        <v>2256403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19468</v>
      </c>
      <c r="S9" s="622"/>
      <c r="T9" s="622"/>
      <c r="U9" s="622"/>
      <c r="V9" s="622"/>
      <c r="W9" s="622"/>
      <c r="X9" s="622"/>
      <c r="Y9" s="623"/>
      <c r="Z9" s="659">
        <v>0.1</v>
      </c>
      <c r="AA9" s="659"/>
      <c r="AB9" s="659"/>
      <c r="AC9" s="659"/>
      <c r="AD9" s="660">
        <v>19468</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848311</v>
      </c>
      <c r="BH9" s="622"/>
      <c r="BI9" s="622"/>
      <c r="BJ9" s="622"/>
      <c r="BK9" s="622"/>
      <c r="BL9" s="622"/>
      <c r="BM9" s="622"/>
      <c r="BN9" s="623"/>
      <c r="BO9" s="659">
        <v>32.700000000000003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996624</v>
      </c>
      <c r="CS9" s="622"/>
      <c r="CT9" s="622"/>
      <c r="CU9" s="622"/>
      <c r="CV9" s="622"/>
      <c r="CW9" s="622"/>
      <c r="CX9" s="622"/>
      <c r="CY9" s="623"/>
      <c r="CZ9" s="659">
        <v>6.5</v>
      </c>
      <c r="DA9" s="659"/>
      <c r="DB9" s="659"/>
      <c r="DC9" s="659"/>
      <c r="DD9" s="627">
        <v>7322</v>
      </c>
      <c r="DE9" s="622"/>
      <c r="DF9" s="622"/>
      <c r="DG9" s="622"/>
      <c r="DH9" s="622"/>
      <c r="DI9" s="622"/>
      <c r="DJ9" s="622"/>
      <c r="DK9" s="622"/>
      <c r="DL9" s="622"/>
      <c r="DM9" s="622"/>
      <c r="DN9" s="622"/>
      <c r="DO9" s="622"/>
      <c r="DP9" s="623"/>
      <c r="DQ9" s="627">
        <v>930853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56366</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10364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10364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597079</v>
      </c>
      <c r="S11" s="622"/>
      <c r="T11" s="622"/>
      <c r="U11" s="622"/>
      <c r="V11" s="622"/>
      <c r="W11" s="622"/>
      <c r="X11" s="622"/>
      <c r="Y11" s="623"/>
      <c r="Z11" s="624">
        <v>3.8</v>
      </c>
      <c r="AA11" s="625"/>
      <c r="AB11" s="625"/>
      <c r="AC11" s="626"/>
      <c r="AD11" s="627">
        <v>597079</v>
      </c>
      <c r="AE11" s="622"/>
      <c r="AF11" s="622"/>
      <c r="AG11" s="622"/>
      <c r="AH11" s="622"/>
      <c r="AI11" s="622"/>
      <c r="AJ11" s="622"/>
      <c r="AK11" s="623"/>
      <c r="AL11" s="624">
        <v>8.1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50376</v>
      </c>
      <c r="BH11" s="622"/>
      <c r="BI11" s="622"/>
      <c r="BJ11" s="622"/>
      <c r="BK11" s="622"/>
      <c r="BL11" s="622"/>
      <c r="BM11" s="622"/>
      <c r="BN11" s="623"/>
      <c r="BO11" s="659">
        <v>1.9</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662285</v>
      </c>
      <c r="CS11" s="622"/>
      <c r="CT11" s="622"/>
      <c r="CU11" s="622"/>
      <c r="CV11" s="622"/>
      <c r="CW11" s="622"/>
      <c r="CX11" s="622"/>
      <c r="CY11" s="623"/>
      <c r="CZ11" s="659">
        <v>4.3</v>
      </c>
      <c r="DA11" s="659"/>
      <c r="DB11" s="659"/>
      <c r="DC11" s="659"/>
      <c r="DD11" s="627">
        <v>95439</v>
      </c>
      <c r="DE11" s="622"/>
      <c r="DF11" s="622"/>
      <c r="DG11" s="622"/>
      <c r="DH11" s="622"/>
      <c r="DI11" s="622"/>
      <c r="DJ11" s="622"/>
      <c r="DK11" s="622"/>
      <c r="DL11" s="622"/>
      <c r="DM11" s="622"/>
      <c r="DN11" s="622"/>
      <c r="DO11" s="622"/>
      <c r="DP11" s="623"/>
      <c r="DQ11" s="627">
        <v>429823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1233599</v>
      </c>
      <c r="BH12" s="622"/>
      <c r="BI12" s="622"/>
      <c r="BJ12" s="622"/>
      <c r="BK12" s="622"/>
      <c r="BL12" s="622"/>
      <c r="BM12" s="622"/>
      <c r="BN12" s="623"/>
      <c r="BO12" s="659">
        <v>47.5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186992</v>
      </c>
      <c r="CS12" s="622"/>
      <c r="CT12" s="622"/>
      <c r="CU12" s="622"/>
      <c r="CV12" s="622"/>
      <c r="CW12" s="622"/>
      <c r="CX12" s="622"/>
      <c r="CY12" s="623"/>
      <c r="CZ12" s="659">
        <v>1.2</v>
      </c>
      <c r="DA12" s="659"/>
      <c r="DB12" s="659"/>
      <c r="DC12" s="659"/>
      <c r="DD12" s="627">
        <v>4340</v>
      </c>
      <c r="DE12" s="622"/>
      <c r="DF12" s="622"/>
      <c r="DG12" s="622"/>
      <c r="DH12" s="622"/>
      <c r="DI12" s="622"/>
      <c r="DJ12" s="622"/>
      <c r="DK12" s="622"/>
      <c r="DL12" s="622"/>
      <c r="DM12" s="622"/>
      <c r="DN12" s="622"/>
      <c r="DO12" s="622"/>
      <c r="DP12" s="623"/>
      <c r="DQ12" s="627">
        <v>113517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1231416</v>
      </c>
      <c r="BH13" s="622"/>
      <c r="BI13" s="622"/>
      <c r="BJ13" s="622"/>
      <c r="BK13" s="622"/>
      <c r="BL13" s="622"/>
      <c r="BM13" s="622"/>
      <c r="BN13" s="623"/>
      <c r="BO13" s="659">
        <v>47.4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855730</v>
      </c>
      <c r="CS13" s="622"/>
      <c r="CT13" s="622"/>
      <c r="CU13" s="622"/>
      <c r="CV13" s="622"/>
      <c r="CW13" s="622"/>
      <c r="CX13" s="622"/>
      <c r="CY13" s="623"/>
      <c r="CZ13" s="659">
        <v>5.6</v>
      </c>
      <c r="DA13" s="659"/>
      <c r="DB13" s="659"/>
      <c r="DC13" s="659"/>
      <c r="DD13" s="627">
        <v>413601</v>
      </c>
      <c r="DE13" s="622"/>
      <c r="DF13" s="622"/>
      <c r="DG13" s="622"/>
      <c r="DH13" s="622"/>
      <c r="DI13" s="622"/>
      <c r="DJ13" s="622"/>
      <c r="DK13" s="622"/>
      <c r="DL13" s="622"/>
      <c r="DM13" s="622"/>
      <c r="DN13" s="622"/>
      <c r="DO13" s="622"/>
      <c r="DP13" s="623"/>
      <c r="DQ13" s="627">
        <v>431787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91443</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503920</v>
      </c>
      <c r="CS14" s="622"/>
      <c r="CT14" s="622"/>
      <c r="CU14" s="622"/>
      <c r="CV14" s="622"/>
      <c r="CW14" s="622"/>
      <c r="CX14" s="622"/>
      <c r="CY14" s="623"/>
      <c r="CZ14" s="659">
        <v>3.3</v>
      </c>
      <c r="DA14" s="659"/>
      <c r="DB14" s="659"/>
      <c r="DC14" s="659"/>
      <c r="DD14" s="627">
        <v>74057</v>
      </c>
      <c r="DE14" s="622"/>
      <c r="DF14" s="622"/>
      <c r="DG14" s="622"/>
      <c r="DH14" s="622"/>
      <c r="DI14" s="622"/>
      <c r="DJ14" s="622"/>
      <c r="DK14" s="622"/>
      <c r="DL14" s="622"/>
      <c r="DM14" s="622"/>
      <c r="DN14" s="622"/>
      <c r="DO14" s="622"/>
      <c r="DP14" s="623"/>
      <c r="DQ14" s="627">
        <v>428200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19465</v>
      </c>
      <c r="S15" s="622"/>
      <c r="T15" s="622"/>
      <c r="U15" s="622"/>
      <c r="V15" s="622"/>
      <c r="W15" s="622"/>
      <c r="X15" s="622"/>
      <c r="Y15" s="623"/>
      <c r="Z15" s="659">
        <v>0.1</v>
      </c>
      <c r="AA15" s="659"/>
      <c r="AB15" s="659"/>
      <c r="AC15" s="659"/>
      <c r="AD15" s="660">
        <v>19465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183009</v>
      </c>
      <c r="BH15" s="622"/>
      <c r="BI15" s="622"/>
      <c r="BJ15" s="622"/>
      <c r="BK15" s="622"/>
      <c r="BL15" s="622"/>
      <c r="BM15" s="622"/>
      <c r="BN15" s="623"/>
      <c r="BO15" s="659">
        <v>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5795344</v>
      </c>
      <c r="CS15" s="622"/>
      <c r="CT15" s="622"/>
      <c r="CU15" s="622"/>
      <c r="CV15" s="622"/>
      <c r="CW15" s="622"/>
      <c r="CX15" s="622"/>
      <c r="CY15" s="623"/>
      <c r="CZ15" s="659">
        <v>37.700000000000003</v>
      </c>
      <c r="DA15" s="659"/>
      <c r="DB15" s="659"/>
      <c r="DC15" s="659"/>
      <c r="DD15" s="627">
        <v>4277396</v>
      </c>
      <c r="DE15" s="622"/>
      <c r="DF15" s="622"/>
      <c r="DG15" s="622"/>
      <c r="DH15" s="622"/>
      <c r="DI15" s="622"/>
      <c r="DJ15" s="622"/>
      <c r="DK15" s="622"/>
      <c r="DL15" s="622"/>
      <c r="DM15" s="622"/>
      <c r="DN15" s="622"/>
      <c r="DO15" s="622"/>
      <c r="DP15" s="623"/>
      <c r="DQ15" s="627">
        <v>1354688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48020</v>
      </c>
      <c r="S16" s="622"/>
      <c r="T16" s="622"/>
      <c r="U16" s="622"/>
      <c r="V16" s="622"/>
      <c r="W16" s="622"/>
      <c r="X16" s="622"/>
      <c r="Y16" s="623"/>
      <c r="Z16" s="659">
        <v>0.3</v>
      </c>
      <c r="AA16" s="659"/>
      <c r="AB16" s="659"/>
      <c r="AC16" s="659"/>
      <c r="AD16" s="660">
        <v>48020</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451</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151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123021</v>
      </c>
      <c r="S17" s="622"/>
      <c r="T17" s="622"/>
      <c r="U17" s="622"/>
      <c r="V17" s="622"/>
      <c r="W17" s="622"/>
      <c r="X17" s="622"/>
      <c r="Y17" s="623"/>
      <c r="Z17" s="659">
        <v>0.8</v>
      </c>
      <c r="AA17" s="659"/>
      <c r="AB17" s="659"/>
      <c r="AC17" s="659"/>
      <c r="AD17" s="660">
        <v>123021</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1109682</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1061114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23510</v>
      </c>
      <c r="S18" s="622"/>
      <c r="T18" s="622"/>
      <c r="U18" s="622"/>
      <c r="V18" s="622"/>
      <c r="W18" s="622"/>
      <c r="X18" s="622"/>
      <c r="Y18" s="623"/>
      <c r="Z18" s="659">
        <v>0.1</v>
      </c>
      <c r="AA18" s="659"/>
      <c r="AB18" s="659"/>
      <c r="AC18" s="659"/>
      <c r="AD18" s="660">
        <v>23510</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97406</v>
      </c>
      <c r="S19" s="622"/>
      <c r="T19" s="622"/>
      <c r="U19" s="622"/>
      <c r="V19" s="622"/>
      <c r="W19" s="622"/>
      <c r="X19" s="622"/>
      <c r="Y19" s="623"/>
      <c r="Z19" s="659">
        <v>0.6</v>
      </c>
      <c r="AA19" s="659"/>
      <c r="AB19" s="659"/>
      <c r="AC19" s="659"/>
      <c r="AD19" s="660">
        <v>97406</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97432</v>
      </c>
      <c r="BH19" s="622"/>
      <c r="BI19" s="622"/>
      <c r="BJ19" s="622"/>
      <c r="BK19" s="622"/>
      <c r="BL19" s="622"/>
      <c r="BM19" s="622"/>
      <c r="BN19" s="623"/>
      <c r="BO19" s="659">
        <v>3.8</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2105</v>
      </c>
      <c r="S20" s="622"/>
      <c r="T20" s="622"/>
      <c r="U20" s="622"/>
      <c r="V20" s="622"/>
      <c r="W20" s="622"/>
      <c r="X20" s="622"/>
      <c r="Y20" s="623"/>
      <c r="Z20" s="659">
        <v>0</v>
      </c>
      <c r="AA20" s="659"/>
      <c r="AB20" s="659"/>
      <c r="AC20" s="659"/>
      <c r="AD20" s="660">
        <v>2105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97432</v>
      </c>
      <c r="BH20" s="622"/>
      <c r="BI20" s="622"/>
      <c r="BJ20" s="622"/>
      <c r="BK20" s="622"/>
      <c r="BL20" s="622"/>
      <c r="BM20" s="622"/>
      <c r="BN20" s="623"/>
      <c r="BO20" s="659">
        <v>3.8</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15372921</v>
      </c>
      <c r="CS20" s="622"/>
      <c r="CT20" s="622"/>
      <c r="CU20" s="622"/>
      <c r="CV20" s="622"/>
      <c r="CW20" s="622"/>
      <c r="CX20" s="622"/>
      <c r="CY20" s="623"/>
      <c r="CZ20" s="659">
        <v>100</v>
      </c>
      <c r="DA20" s="659"/>
      <c r="DB20" s="659"/>
      <c r="DC20" s="659"/>
      <c r="DD20" s="627">
        <v>4902280</v>
      </c>
      <c r="DE20" s="622"/>
      <c r="DF20" s="622"/>
      <c r="DG20" s="622"/>
      <c r="DH20" s="622"/>
      <c r="DI20" s="622"/>
      <c r="DJ20" s="622"/>
      <c r="DK20" s="622"/>
      <c r="DL20" s="622"/>
      <c r="DM20" s="622"/>
      <c r="DN20" s="622"/>
      <c r="DO20" s="622"/>
      <c r="DP20" s="623"/>
      <c r="DQ20" s="627">
        <v>8437112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4258912</v>
      </c>
      <c r="S21" s="622"/>
      <c r="T21" s="622"/>
      <c r="U21" s="622"/>
      <c r="V21" s="622"/>
      <c r="W21" s="622"/>
      <c r="X21" s="622"/>
      <c r="Y21" s="623"/>
      <c r="Z21" s="659">
        <v>27</v>
      </c>
      <c r="AA21" s="659"/>
      <c r="AB21" s="659"/>
      <c r="AC21" s="659"/>
      <c r="AD21" s="660">
        <v>3936063</v>
      </c>
      <c r="AE21" s="660"/>
      <c r="AF21" s="660"/>
      <c r="AG21" s="660"/>
      <c r="AH21" s="660"/>
      <c r="AI21" s="660"/>
      <c r="AJ21" s="660"/>
      <c r="AK21" s="660"/>
      <c r="AL21" s="624">
        <v>53.1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3936063</v>
      </c>
      <c r="S22" s="622"/>
      <c r="T22" s="622"/>
      <c r="U22" s="622"/>
      <c r="V22" s="622"/>
      <c r="W22" s="622"/>
      <c r="X22" s="622"/>
      <c r="Y22" s="623"/>
      <c r="Z22" s="659">
        <v>24.9</v>
      </c>
      <c r="AA22" s="659"/>
      <c r="AB22" s="659"/>
      <c r="AC22" s="659"/>
      <c r="AD22" s="660">
        <v>3936063</v>
      </c>
      <c r="AE22" s="660"/>
      <c r="AF22" s="660"/>
      <c r="AG22" s="660"/>
      <c r="AH22" s="660"/>
      <c r="AI22" s="660"/>
      <c r="AJ22" s="660"/>
      <c r="AK22" s="660"/>
      <c r="AL22" s="624">
        <v>53.1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309913</v>
      </c>
      <c r="S23" s="622"/>
      <c r="T23" s="622"/>
      <c r="U23" s="622"/>
      <c r="V23" s="622"/>
      <c r="W23" s="622"/>
      <c r="X23" s="622"/>
      <c r="Y23" s="623"/>
      <c r="Z23" s="659">
        <v>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97432</v>
      </c>
      <c r="BH23" s="622"/>
      <c r="BI23" s="622"/>
      <c r="BJ23" s="622"/>
      <c r="BK23" s="622"/>
      <c r="BL23" s="622"/>
      <c r="BM23" s="622"/>
      <c r="BN23" s="623"/>
      <c r="BO23" s="659">
        <v>3.8</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12936</v>
      </c>
      <c r="S24" s="622"/>
      <c r="T24" s="622"/>
      <c r="U24" s="622"/>
      <c r="V24" s="622"/>
      <c r="W24" s="622"/>
      <c r="X24" s="622"/>
      <c r="Y24" s="623"/>
      <c r="Z24" s="659">
        <v>0.1</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5048540</v>
      </c>
      <c r="CS24" s="677"/>
      <c r="CT24" s="677"/>
      <c r="CU24" s="677"/>
      <c r="CV24" s="677"/>
      <c r="CW24" s="677"/>
      <c r="CX24" s="677"/>
      <c r="CY24" s="702"/>
      <c r="CZ24" s="703">
        <v>32.799999999999997</v>
      </c>
      <c r="DA24" s="685"/>
      <c r="DB24" s="685"/>
      <c r="DC24" s="705"/>
      <c r="DD24" s="701">
        <v>3912053</v>
      </c>
      <c r="DE24" s="677"/>
      <c r="DF24" s="677"/>
      <c r="DG24" s="677"/>
      <c r="DH24" s="677"/>
      <c r="DI24" s="677"/>
      <c r="DJ24" s="677"/>
      <c r="DK24" s="702"/>
      <c r="DL24" s="701">
        <v>3366023</v>
      </c>
      <c r="DM24" s="677"/>
      <c r="DN24" s="677"/>
      <c r="DO24" s="677"/>
      <c r="DP24" s="677"/>
      <c r="DQ24" s="677"/>
      <c r="DR24" s="677"/>
      <c r="DS24" s="677"/>
      <c r="DT24" s="677"/>
      <c r="DU24" s="677"/>
      <c r="DV24" s="702"/>
      <c r="DW24" s="703">
        <v>45.3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7815009</v>
      </c>
      <c r="S25" s="622"/>
      <c r="T25" s="622"/>
      <c r="U25" s="622"/>
      <c r="V25" s="622"/>
      <c r="W25" s="622"/>
      <c r="X25" s="622"/>
      <c r="Y25" s="623"/>
      <c r="Z25" s="659">
        <v>49.5</v>
      </c>
      <c r="AA25" s="659"/>
      <c r="AB25" s="659"/>
      <c r="AC25" s="659"/>
      <c r="AD25" s="660">
        <v>7394728</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2289123</v>
      </c>
      <c r="CS25" s="634"/>
      <c r="CT25" s="634"/>
      <c r="CU25" s="634"/>
      <c r="CV25" s="634"/>
      <c r="CW25" s="634"/>
      <c r="CX25" s="634"/>
      <c r="CY25" s="635"/>
      <c r="CZ25" s="624">
        <v>14.9</v>
      </c>
      <c r="DA25" s="636"/>
      <c r="DB25" s="636"/>
      <c r="DC25" s="637"/>
      <c r="DD25" s="627">
        <v>2097742</v>
      </c>
      <c r="DE25" s="634"/>
      <c r="DF25" s="634"/>
      <c r="DG25" s="634"/>
      <c r="DH25" s="634"/>
      <c r="DI25" s="634"/>
      <c r="DJ25" s="634"/>
      <c r="DK25" s="635"/>
      <c r="DL25" s="627">
        <v>1891275</v>
      </c>
      <c r="DM25" s="634"/>
      <c r="DN25" s="634"/>
      <c r="DO25" s="634"/>
      <c r="DP25" s="634"/>
      <c r="DQ25" s="634"/>
      <c r="DR25" s="634"/>
      <c r="DS25" s="634"/>
      <c r="DT25" s="634"/>
      <c r="DU25" s="634"/>
      <c r="DV25" s="635"/>
      <c r="DW25" s="624">
        <v>25.4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1749</v>
      </c>
      <c r="S26" s="622"/>
      <c r="T26" s="622"/>
      <c r="U26" s="622"/>
      <c r="V26" s="622"/>
      <c r="W26" s="622"/>
      <c r="X26" s="622"/>
      <c r="Y26" s="623"/>
      <c r="Z26" s="659">
        <v>0</v>
      </c>
      <c r="AA26" s="659"/>
      <c r="AB26" s="659"/>
      <c r="AC26" s="659"/>
      <c r="AD26" s="660">
        <v>1749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1074630</v>
      </c>
      <c r="CS26" s="622"/>
      <c r="CT26" s="622"/>
      <c r="CU26" s="622"/>
      <c r="CV26" s="622"/>
      <c r="CW26" s="622"/>
      <c r="CX26" s="622"/>
      <c r="CY26" s="623"/>
      <c r="CZ26" s="624">
        <v>7</v>
      </c>
      <c r="DA26" s="636"/>
      <c r="DB26" s="636"/>
      <c r="DC26" s="637"/>
      <c r="DD26" s="627">
        <v>1018029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10376</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2596555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1649735</v>
      </c>
      <c r="CS27" s="634"/>
      <c r="CT27" s="634"/>
      <c r="CU27" s="634"/>
      <c r="CV27" s="634"/>
      <c r="CW27" s="634"/>
      <c r="CX27" s="634"/>
      <c r="CY27" s="635"/>
      <c r="CZ27" s="624">
        <v>10.7</v>
      </c>
      <c r="DA27" s="636"/>
      <c r="DB27" s="636"/>
      <c r="DC27" s="637"/>
      <c r="DD27" s="627">
        <v>753197</v>
      </c>
      <c r="DE27" s="634"/>
      <c r="DF27" s="634"/>
      <c r="DG27" s="634"/>
      <c r="DH27" s="634"/>
      <c r="DI27" s="634"/>
      <c r="DJ27" s="634"/>
      <c r="DK27" s="635"/>
      <c r="DL27" s="627">
        <v>413634</v>
      </c>
      <c r="DM27" s="634"/>
      <c r="DN27" s="634"/>
      <c r="DO27" s="634"/>
      <c r="DP27" s="634"/>
      <c r="DQ27" s="634"/>
      <c r="DR27" s="634"/>
      <c r="DS27" s="634"/>
      <c r="DT27" s="634"/>
      <c r="DU27" s="634"/>
      <c r="DV27" s="635"/>
      <c r="DW27" s="624">
        <v>5.6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105800</v>
      </c>
      <c r="S28" s="622"/>
      <c r="T28" s="622"/>
      <c r="U28" s="622"/>
      <c r="V28" s="622"/>
      <c r="W28" s="622"/>
      <c r="X28" s="622"/>
      <c r="Y28" s="623"/>
      <c r="Z28" s="659">
        <v>0.7</v>
      </c>
      <c r="AA28" s="659"/>
      <c r="AB28" s="659"/>
      <c r="AC28" s="659"/>
      <c r="AD28" s="660">
        <v>8448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1109682</v>
      </c>
      <c r="CS28" s="622"/>
      <c r="CT28" s="622"/>
      <c r="CU28" s="622"/>
      <c r="CV28" s="622"/>
      <c r="CW28" s="622"/>
      <c r="CX28" s="622"/>
      <c r="CY28" s="623"/>
      <c r="CZ28" s="624">
        <v>7.2</v>
      </c>
      <c r="DA28" s="636"/>
      <c r="DB28" s="636"/>
      <c r="DC28" s="637"/>
      <c r="DD28" s="627">
        <v>1061114</v>
      </c>
      <c r="DE28" s="622"/>
      <c r="DF28" s="622"/>
      <c r="DG28" s="622"/>
      <c r="DH28" s="622"/>
      <c r="DI28" s="622"/>
      <c r="DJ28" s="622"/>
      <c r="DK28" s="623"/>
      <c r="DL28" s="627">
        <v>1061114</v>
      </c>
      <c r="DM28" s="622"/>
      <c r="DN28" s="622"/>
      <c r="DO28" s="622"/>
      <c r="DP28" s="622"/>
      <c r="DQ28" s="622"/>
      <c r="DR28" s="622"/>
      <c r="DS28" s="622"/>
      <c r="DT28" s="622"/>
      <c r="DU28" s="622"/>
      <c r="DV28" s="623"/>
      <c r="DW28" s="624">
        <v>14.3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11012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1109682</v>
      </c>
      <c r="CS29" s="634"/>
      <c r="CT29" s="634"/>
      <c r="CU29" s="634"/>
      <c r="CV29" s="634"/>
      <c r="CW29" s="634"/>
      <c r="CX29" s="634"/>
      <c r="CY29" s="635"/>
      <c r="CZ29" s="624">
        <v>7.2</v>
      </c>
      <c r="DA29" s="636"/>
      <c r="DB29" s="636"/>
      <c r="DC29" s="637"/>
      <c r="DD29" s="627">
        <v>1061114</v>
      </c>
      <c r="DE29" s="634"/>
      <c r="DF29" s="634"/>
      <c r="DG29" s="634"/>
      <c r="DH29" s="634"/>
      <c r="DI29" s="634"/>
      <c r="DJ29" s="634"/>
      <c r="DK29" s="635"/>
      <c r="DL29" s="627">
        <v>1061114</v>
      </c>
      <c r="DM29" s="634"/>
      <c r="DN29" s="634"/>
      <c r="DO29" s="634"/>
      <c r="DP29" s="634"/>
      <c r="DQ29" s="634"/>
      <c r="DR29" s="634"/>
      <c r="DS29" s="634"/>
      <c r="DT29" s="634"/>
      <c r="DU29" s="634"/>
      <c r="DV29" s="635"/>
      <c r="DW29" s="624">
        <v>14.3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2839270</v>
      </c>
      <c r="S30" s="622"/>
      <c r="T30" s="622"/>
      <c r="U30" s="622"/>
      <c r="V30" s="622"/>
      <c r="W30" s="622"/>
      <c r="X30" s="622"/>
      <c r="Y30" s="623"/>
      <c r="Z30" s="659">
        <v>18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1071828</v>
      </c>
      <c r="CS30" s="622"/>
      <c r="CT30" s="622"/>
      <c r="CU30" s="622"/>
      <c r="CV30" s="622"/>
      <c r="CW30" s="622"/>
      <c r="CX30" s="622"/>
      <c r="CY30" s="623"/>
      <c r="CZ30" s="624">
        <v>7</v>
      </c>
      <c r="DA30" s="636"/>
      <c r="DB30" s="636"/>
      <c r="DC30" s="637"/>
      <c r="DD30" s="627">
        <v>1023698</v>
      </c>
      <c r="DE30" s="622"/>
      <c r="DF30" s="622"/>
      <c r="DG30" s="622"/>
      <c r="DH30" s="622"/>
      <c r="DI30" s="622"/>
      <c r="DJ30" s="622"/>
      <c r="DK30" s="623"/>
      <c r="DL30" s="627">
        <v>1023698</v>
      </c>
      <c r="DM30" s="622"/>
      <c r="DN30" s="622"/>
      <c r="DO30" s="622"/>
      <c r="DP30" s="622"/>
      <c r="DQ30" s="622"/>
      <c r="DR30" s="622"/>
      <c r="DS30" s="622"/>
      <c r="DT30" s="622"/>
      <c r="DU30" s="622"/>
      <c r="DV30" s="623"/>
      <c r="DW30" s="624">
        <v>13.8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v>
      </c>
      <c r="BH31" s="684"/>
      <c r="BI31" s="684"/>
      <c r="BJ31" s="684"/>
      <c r="BK31" s="684"/>
      <c r="BL31" s="684"/>
      <c r="BM31" s="685">
        <v>96.8</v>
      </c>
      <c r="BN31" s="684"/>
      <c r="BO31" s="684"/>
      <c r="BP31" s="684"/>
      <c r="BQ31" s="686"/>
      <c r="BR31" s="683">
        <v>99</v>
      </c>
      <c r="BS31" s="684"/>
      <c r="BT31" s="684"/>
      <c r="BU31" s="684"/>
      <c r="BV31" s="684"/>
      <c r="BW31" s="684"/>
      <c r="BX31" s="685">
        <v>97</v>
      </c>
      <c r="BY31" s="684"/>
      <c r="BZ31" s="684"/>
      <c r="CA31" s="684"/>
      <c r="CB31" s="686"/>
      <c r="CD31" s="642"/>
      <c r="CE31" s="643"/>
      <c r="CF31" s="618" t="s">
        <v>300</v>
      </c>
      <c r="CG31" s="619"/>
      <c r="CH31" s="619"/>
      <c r="CI31" s="619"/>
      <c r="CJ31" s="619"/>
      <c r="CK31" s="619"/>
      <c r="CL31" s="619"/>
      <c r="CM31" s="619"/>
      <c r="CN31" s="619"/>
      <c r="CO31" s="619"/>
      <c r="CP31" s="619"/>
      <c r="CQ31" s="620"/>
      <c r="CR31" s="621">
        <v>37854</v>
      </c>
      <c r="CS31" s="634"/>
      <c r="CT31" s="634"/>
      <c r="CU31" s="634"/>
      <c r="CV31" s="634"/>
      <c r="CW31" s="634"/>
      <c r="CX31" s="634"/>
      <c r="CY31" s="635"/>
      <c r="CZ31" s="624">
        <v>0.2</v>
      </c>
      <c r="DA31" s="636"/>
      <c r="DB31" s="636"/>
      <c r="DC31" s="637"/>
      <c r="DD31" s="627">
        <v>37416</v>
      </c>
      <c r="DE31" s="634"/>
      <c r="DF31" s="634"/>
      <c r="DG31" s="634"/>
      <c r="DH31" s="634"/>
      <c r="DI31" s="634"/>
      <c r="DJ31" s="634"/>
      <c r="DK31" s="635"/>
      <c r="DL31" s="627">
        <v>37416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727535</v>
      </c>
      <c r="S32" s="622"/>
      <c r="T32" s="622"/>
      <c r="U32" s="622"/>
      <c r="V32" s="622"/>
      <c r="W32" s="622"/>
      <c r="X32" s="622"/>
      <c r="Y32" s="623"/>
      <c r="Z32" s="659">
        <v>4.5999999999999996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97.7</v>
      </c>
      <c r="BN32" s="634"/>
      <c r="BO32" s="634"/>
      <c r="BP32" s="634"/>
      <c r="BQ32" s="657"/>
      <c r="BR32" s="692">
        <v>99</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18441</v>
      </c>
      <c r="S33" s="622"/>
      <c r="T33" s="622"/>
      <c r="U33" s="622"/>
      <c r="V33" s="622"/>
      <c r="W33" s="622"/>
      <c r="X33" s="622"/>
      <c r="Y33" s="623"/>
      <c r="Z33" s="659">
        <v>0.1</v>
      </c>
      <c r="AA33" s="659"/>
      <c r="AB33" s="659"/>
      <c r="AC33" s="659"/>
      <c r="AD33" s="660">
        <v>11817</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98.7</v>
      </c>
      <c r="BH33" s="606"/>
      <c r="BI33" s="606"/>
      <c r="BJ33" s="606"/>
      <c r="BK33" s="606"/>
      <c r="BL33" s="606"/>
      <c r="BM33" s="652">
        <v>95.9</v>
      </c>
      <c r="BN33" s="606"/>
      <c r="BO33" s="606"/>
      <c r="BP33" s="606"/>
      <c r="BQ33" s="669"/>
      <c r="BR33" s="682">
        <v>98.8</v>
      </c>
      <c r="BS33" s="606"/>
      <c r="BT33" s="606"/>
      <c r="BU33" s="606"/>
      <c r="BV33" s="606"/>
      <c r="BW33" s="606"/>
      <c r="BX33" s="652">
        <v>96.2</v>
      </c>
      <c r="BY33" s="606"/>
      <c r="BZ33" s="606"/>
      <c r="CA33" s="606"/>
      <c r="CB33" s="669"/>
      <c r="CD33" s="618" t="s">
        <v>307</v>
      </c>
      <c r="CE33" s="619"/>
      <c r="CF33" s="619"/>
      <c r="CG33" s="619"/>
      <c r="CH33" s="619"/>
      <c r="CI33" s="619"/>
      <c r="CJ33" s="619"/>
      <c r="CK33" s="619"/>
      <c r="CL33" s="619"/>
      <c r="CM33" s="619"/>
      <c r="CN33" s="619"/>
      <c r="CO33" s="619"/>
      <c r="CP33" s="619"/>
      <c r="CQ33" s="620"/>
      <c r="CR33" s="621">
        <v>5421650</v>
      </c>
      <c r="CS33" s="634"/>
      <c r="CT33" s="634"/>
      <c r="CU33" s="634"/>
      <c r="CV33" s="634"/>
      <c r="CW33" s="634"/>
      <c r="CX33" s="634"/>
      <c r="CY33" s="635"/>
      <c r="CZ33" s="624">
        <v>35.299999999999997</v>
      </c>
      <c r="DA33" s="636"/>
      <c r="DB33" s="636"/>
      <c r="DC33" s="637"/>
      <c r="DD33" s="627">
        <v>4431473</v>
      </c>
      <c r="DE33" s="634"/>
      <c r="DF33" s="634"/>
      <c r="DG33" s="634"/>
      <c r="DH33" s="634"/>
      <c r="DI33" s="634"/>
      <c r="DJ33" s="634"/>
      <c r="DK33" s="635"/>
      <c r="DL33" s="627">
        <v>3319829</v>
      </c>
      <c r="DM33" s="634"/>
      <c r="DN33" s="634"/>
      <c r="DO33" s="634"/>
      <c r="DP33" s="634"/>
      <c r="DQ33" s="634"/>
      <c r="DR33" s="634"/>
      <c r="DS33" s="634"/>
      <c r="DT33" s="634"/>
      <c r="DU33" s="634"/>
      <c r="DV33" s="635"/>
      <c r="DW33" s="624">
        <v>44.6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25813</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1662695</v>
      </c>
      <c r="CS34" s="622"/>
      <c r="CT34" s="622"/>
      <c r="CU34" s="622"/>
      <c r="CV34" s="622"/>
      <c r="CW34" s="622"/>
      <c r="CX34" s="622"/>
      <c r="CY34" s="623"/>
      <c r="CZ34" s="624">
        <v>10.8</v>
      </c>
      <c r="DA34" s="636"/>
      <c r="DB34" s="636"/>
      <c r="DC34" s="637"/>
      <c r="DD34" s="627">
        <v>1376299</v>
      </c>
      <c r="DE34" s="622"/>
      <c r="DF34" s="622"/>
      <c r="DG34" s="622"/>
      <c r="DH34" s="622"/>
      <c r="DI34" s="622"/>
      <c r="DJ34" s="622"/>
      <c r="DK34" s="623"/>
      <c r="DL34" s="627">
        <v>1060742</v>
      </c>
      <c r="DM34" s="622"/>
      <c r="DN34" s="622"/>
      <c r="DO34" s="622"/>
      <c r="DP34" s="622"/>
      <c r="DQ34" s="622"/>
      <c r="DR34" s="622"/>
      <c r="DS34" s="622"/>
      <c r="DT34" s="622"/>
      <c r="DU34" s="622"/>
      <c r="DV34" s="623"/>
      <c r="DW34" s="624">
        <v>14.3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772831</v>
      </c>
      <c r="S35" s="622"/>
      <c r="T35" s="622"/>
      <c r="U35" s="622"/>
      <c r="V35" s="622"/>
      <c r="W35" s="622"/>
      <c r="X35" s="622"/>
      <c r="Y35" s="623"/>
      <c r="Z35" s="659">
        <v>4.9000000000000004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132690</v>
      </c>
      <c r="CS35" s="634"/>
      <c r="CT35" s="634"/>
      <c r="CU35" s="634"/>
      <c r="CV35" s="634"/>
      <c r="CW35" s="634"/>
      <c r="CX35" s="634"/>
      <c r="CY35" s="635"/>
      <c r="CZ35" s="624">
        <v>0.9</v>
      </c>
      <c r="DA35" s="636"/>
      <c r="DB35" s="636"/>
      <c r="DC35" s="637"/>
      <c r="DD35" s="627">
        <v>124242</v>
      </c>
      <c r="DE35" s="634"/>
      <c r="DF35" s="634"/>
      <c r="DG35" s="634"/>
      <c r="DH35" s="634"/>
      <c r="DI35" s="634"/>
      <c r="DJ35" s="634"/>
      <c r="DK35" s="635"/>
      <c r="DL35" s="627">
        <v>96196</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157318</v>
      </c>
      <c r="S36" s="622"/>
      <c r="T36" s="622"/>
      <c r="U36" s="622"/>
      <c r="V36" s="622"/>
      <c r="W36" s="622"/>
      <c r="X36" s="622"/>
      <c r="Y36" s="623"/>
      <c r="Z36" s="659">
        <v>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1769895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46344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2352637</v>
      </c>
      <c r="CS36" s="622"/>
      <c r="CT36" s="622"/>
      <c r="CU36" s="622"/>
      <c r="CV36" s="622"/>
      <c r="CW36" s="622"/>
      <c r="CX36" s="622"/>
      <c r="CY36" s="623"/>
      <c r="CZ36" s="624">
        <v>15.3</v>
      </c>
      <c r="DA36" s="636"/>
      <c r="DB36" s="636"/>
      <c r="DC36" s="637"/>
      <c r="DD36" s="627">
        <v>1919415</v>
      </c>
      <c r="DE36" s="622"/>
      <c r="DF36" s="622"/>
      <c r="DG36" s="622"/>
      <c r="DH36" s="622"/>
      <c r="DI36" s="622"/>
      <c r="DJ36" s="622"/>
      <c r="DK36" s="623"/>
      <c r="DL36" s="627">
        <v>1365075</v>
      </c>
      <c r="DM36" s="622"/>
      <c r="DN36" s="622"/>
      <c r="DO36" s="622"/>
      <c r="DP36" s="622"/>
      <c r="DQ36" s="622"/>
      <c r="DR36" s="622"/>
      <c r="DS36" s="622"/>
      <c r="DT36" s="622"/>
      <c r="DU36" s="622"/>
      <c r="DV36" s="623"/>
      <c r="DW36" s="624">
        <v>18.399999999999999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269020</v>
      </c>
      <c r="S37" s="622"/>
      <c r="T37" s="622"/>
      <c r="U37" s="622"/>
      <c r="V37" s="622"/>
      <c r="W37" s="622"/>
      <c r="X37" s="622"/>
      <c r="Y37" s="623"/>
      <c r="Z37" s="659">
        <v>1.7</v>
      </c>
      <c r="AA37" s="659"/>
      <c r="AB37" s="659"/>
      <c r="AC37" s="659"/>
      <c r="AD37" s="660">
        <v>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482201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20967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818672</v>
      </c>
      <c r="CS37" s="634"/>
      <c r="CT37" s="634"/>
      <c r="CU37" s="634"/>
      <c r="CV37" s="634"/>
      <c r="CW37" s="634"/>
      <c r="CX37" s="634"/>
      <c r="CY37" s="635"/>
      <c r="CZ37" s="624">
        <v>5.3</v>
      </c>
      <c r="DA37" s="636"/>
      <c r="DB37" s="636"/>
      <c r="DC37" s="637"/>
      <c r="DD37" s="627">
        <v>818352</v>
      </c>
      <c r="DE37" s="634"/>
      <c r="DF37" s="634"/>
      <c r="DG37" s="634"/>
      <c r="DH37" s="634"/>
      <c r="DI37" s="634"/>
      <c r="DJ37" s="634"/>
      <c r="DK37" s="635"/>
      <c r="DL37" s="627">
        <v>675518</v>
      </c>
      <c r="DM37" s="634"/>
      <c r="DN37" s="634"/>
      <c r="DO37" s="634"/>
      <c r="DP37" s="634"/>
      <c r="DQ37" s="634"/>
      <c r="DR37" s="634"/>
      <c r="DS37" s="634"/>
      <c r="DT37" s="634"/>
      <c r="DU37" s="634"/>
      <c r="DV37" s="635"/>
      <c r="DW37" s="624">
        <v>9.1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3035191</v>
      </c>
      <c r="S38" s="622"/>
      <c r="T38" s="622"/>
      <c r="U38" s="622"/>
      <c r="V38" s="622"/>
      <c r="W38" s="622"/>
      <c r="X38" s="622"/>
      <c r="Y38" s="623"/>
      <c r="Z38" s="659">
        <v>19.2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271096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3161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1005585</v>
      </c>
      <c r="CS38" s="622"/>
      <c r="CT38" s="622"/>
      <c r="CU38" s="622"/>
      <c r="CV38" s="622"/>
      <c r="CW38" s="622"/>
      <c r="CX38" s="622"/>
      <c r="CY38" s="623"/>
      <c r="CZ38" s="624">
        <v>6.5</v>
      </c>
      <c r="DA38" s="636"/>
      <c r="DB38" s="636"/>
      <c r="DC38" s="637"/>
      <c r="DD38" s="627">
        <v>834377</v>
      </c>
      <c r="DE38" s="622"/>
      <c r="DF38" s="622"/>
      <c r="DG38" s="622"/>
      <c r="DH38" s="622"/>
      <c r="DI38" s="622"/>
      <c r="DJ38" s="622"/>
      <c r="DK38" s="623"/>
      <c r="DL38" s="627">
        <v>797816</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11013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4799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119244</v>
      </c>
      <c r="CS39" s="634"/>
      <c r="CT39" s="634"/>
      <c r="CU39" s="634"/>
      <c r="CV39" s="634"/>
      <c r="CW39" s="634"/>
      <c r="CX39" s="634"/>
      <c r="CY39" s="635"/>
      <c r="CZ39" s="624">
        <v>0.8</v>
      </c>
      <c r="DA39" s="636"/>
      <c r="DB39" s="636"/>
      <c r="DC39" s="637"/>
      <c r="DD39" s="627">
        <v>85089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21391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148799</v>
      </c>
      <c r="CS40" s="622"/>
      <c r="CT40" s="622"/>
      <c r="CU40" s="622"/>
      <c r="CV40" s="622"/>
      <c r="CW40" s="622"/>
      <c r="CX40" s="622"/>
      <c r="CY40" s="623"/>
      <c r="CZ40" s="624">
        <v>1</v>
      </c>
      <c r="DA40" s="636"/>
      <c r="DB40" s="636"/>
      <c r="DC40" s="637"/>
      <c r="DD40" s="627">
        <v>92051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15789365</v>
      </c>
      <c r="S41" s="646"/>
      <c r="T41" s="646"/>
      <c r="U41" s="646"/>
      <c r="V41" s="646"/>
      <c r="W41" s="646"/>
      <c r="X41" s="646"/>
      <c r="Y41" s="649"/>
      <c r="Z41" s="650">
        <v>100</v>
      </c>
      <c r="AA41" s="650"/>
      <c r="AB41" s="650"/>
      <c r="AC41" s="650"/>
      <c r="AD41" s="651">
        <v>7416744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197459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808126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4902731</v>
      </c>
      <c r="CS42" s="634"/>
      <c r="CT42" s="634"/>
      <c r="CU42" s="634"/>
      <c r="CV42" s="634"/>
      <c r="CW42" s="634"/>
      <c r="CX42" s="634"/>
      <c r="CY42" s="635"/>
      <c r="CZ42" s="624">
        <v>31.9</v>
      </c>
      <c r="DA42" s="636"/>
      <c r="DB42" s="636"/>
      <c r="DC42" s="637"/>
      <c r="DD42" s="627">
        <v>93586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13306</v>
      </c>
      <c r="CS43" s="634"/>
      <c r="CT43" s="634"/>
      <c r="CU43" s="634"/>
      <c r="CV43" s="634"/>
      <c r="CW43" s="634"/>
      <c r="CX43" s="634"/>
      <c r="CY43" s="635"/>
      <c r="CZ43" s="624">
        <v>0.1</v>
      </c>
      <c r="DA43" s="636"/>
      <c r="DB43" s="636"/>
      <c r="DC43" s="637"/>
      <c r="DD43" s="627">
        <v>13306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4902280</v>
      </c>
      <c r="CS44" s="622"/>
      <c r="CT44" s="622"/>
      <c r="CU44" s="622"/>
      <c r="CV44" s="622"/>
      <c r="CW44" s="622"/>
      <c r="CX44" s="622"/>
      <c r="CY44" s="623"/>
      <c r="CZ44" s="624">
        <v>31.9</v>
      </c>
      <c r="DA44" s="625"/>
      <c r="DB44" s="625"/>
      <c r="DC44" s="626"/>
      <c r="DD44" s="627">
        <v>93435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3129725</v>
      </c>
      <c r="CS45" s="634"/>
      <c r="CT45" s="634"/>
      <c r="CU45" s="634"/>
      <c r="CV45" s="634"/>
      <c r="CW45" s="634"/>
      <c r="CX45" s="634"/>
      <c r="CY45" s="635"/>
      <c r="CZ45" s="624">
        <v>20.399999999999999</v>
      </c>
      <c r="DA45" s="636"/>
      <c r="DB45" s="636"/>
      <c r="DC45" s="637"/>
      <c r="DD45" s="627">
        <v>12995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1713931</v>
      </c>
      <c r="CS46" s="622"/>
      <c r="CT46" s="622"/>
      <c r="CU46" s="622"/>
      <c r="CV46" s="622"/>
      <c r="CW46" s="622"/>
      <c r="CX46" s="622"/>
      <c r="CY46" s="623"/>
      <c r="CZ46" s="624">
        <v>11.1</v>
      </c>
      <c r="DA46" s="625"/>
      <c r="DB46" s="625"/>
      <c r="DC46" s="626"/>
      <c r="DD46" s="627">
        <v>72316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451</v>
      </c>
      <c r="CS47" s="634"/>
      <c r="CT47" s="634"/>
      <c r="CU47" s="634"/>
      <c r="CV47" s="634"/>
      <c r="CW47" s="634"/>
      <c r="CX47" s="634"/>
      <c r="CY47" s="635"/>
      <c r="CZ47" s="624">
        <v>0</v>
      </c>
      <c r="DA47" s="636"/>
      <c r="DB47" s="636"/>
      <c r="DC47" s="637"/>
      <c r="DD47" s="627">
        <v>151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15372921</v>
      </c>
      <c r="CS49" s="606"/>
      <c r="CT49" s="606"/>
      <c r="CU49" s="606"/>
      <c r="CV49" s="606"/>
      <c r="CW49" s="606"/>
      <c r="CX49" s="606"/>
      <c r="CY49" s="607"/>
      <c r="CZ49" s="608">
        <v>100</v>
      </c>
      <c r="DA49" s="609"/>
      <c r="DB49" s="609"/>
      <c r="DC49" s="610"/>
      <c r="DD49" s="611">
        <v>8437112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7lJIhlssOV/UWzuxS0bWgKb+9Ogod642e/TqNqJcZ6pgSdaE0Kkp6efxm6NVShBPIAFoZR7bnTcOToZOL/1PQ==" saltValue="1aM0QpNeUk5rZ4RF+fcb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15789</v>
      </c>
      <c r="R7" s="1103"/>
      <c r="S7" s="1103"/>
      <c r="T7" s="1103"/>
      <c r="U7" s="1103"/>
      <c r="V7" s="1103">
        <v>15373</v>
      </c>
      <c r="W7" s="1103"/>
      <c r="X7" s="1103"/>
      <c r="Y7" s="1103"/>
      <c r="Z7" s="1103"/>
      <c r="AA7" s="1103">
        <v>416</v>
      </c>
      <c r="AB7" s="1103"/>
      <c r="AC7" s="1103"/>
      <c r="AD7" s="1103"/>
      <c r="AE7" s="1104"/>
      <c r="AF7" s="1105">
        <v>362</v>
      </c>
      <c r="AG7" s="1106"/>
      <c r="AH7" s="1106"/>
      <c r="AI7" s="1106"/>
      <c r="AJ7" s="1107"/>
      <c r="AK7" s="1108">
        <v>773</v>
      </c>
      <c r="AL7" s="1109"/>
      <c r="AM7" s="1109"/>
      <c r="AN7" s="1109"/>
      <c r="AO7" s="1109"/>
      <c r="AP7" s="1109">
        <v>11722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15789</v>
      </c>
      <c r="R23" s="1061"/>
      <c r="S23" s="1061"/>
      <c r="T23" s="1061"/>
      <c r="U23" s="1061"/>
      <c r="V23" s="1061">
        <v>15373</v>
      </c>
      <c r="W23" s="1061"/>
      <c r="X23" s="1061"/>
      <c r="Y23" s="1061"/>
      <c r="Z23" s="1061"/>
      <c r="AA23" s="1061">
        <v>416</v>
      </c>
      <c r="AB23" s="1061"/>
      <c r="AC23" s="1061"/>
      <c r="AD23" s="1061"/>
      <c r="AE23" s="1068"/>
      <c r="AF23" s="1069">
        <v>362</v>
      </c>
      <c r="AG23" s="1061"/>
      <c r="AH23" s="1061"/>
      <c r="AI23" s="1061"/>
      <c r="AJ23" s="1070"/>
      <c r="AK23" s="1071"/>
      <c r="AL23" s="1072"/>
      <c r="AM23" s="1072"/>
      <c r="AN23" s="1072"/>
      <c r="AO23" s="1072"/>
      <c r="AP23" s="1061">
        <v>11722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2781</v>
      </c>
      <c r="R28" s="1051"/>
      <c r="S28" s="1051"/>
      <c r="T28" s="1051"/>
      <c r="U28" s="1051"/>
      <c r="V28" s="1051">
        <v>2735</v>
      </c>
      <c r="W28" s="1051"/>
      <c r="X28" s="1051"/>
      <c r="Y28" s="1051"/>
      <c r="Z28" s="1051"/>
      <c r="AA28" s="1051">
        <v>46</v>
      </c>
      <c r="AB28" s="1051"/>
      <c r="AC28" s="1051"/>
      <c r="AD28" s="1051"/>
      <c r="AE28" s="1052"/>
      <c r="AF28" s="1053">
        <v>46</v>
      </c>
      <c r="AG28" s="1051"/>
      <c r="AH28" s="1051"/>
      <c r="AI28" s="1051"/>
      <c r="AJ28" s="1054"/>
      <c r="AK28" s="1042">
        <v>197</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2679</v>
      </c>
      <c r="R29" s="1039"/>
      <c r="S29" s="1039"/>
      <c r="T29" s="1039"/>
      <c r="U29" s="1039"/>
      <c r="V29" s="1039">
        <v>2595</v>
      </c>
      <c r="W29" s="1039"/>
      <c r="X29" s="1039"/>
      <c r="Y29" s="1039"/>
      <c r="Z29" s="1039"/>
      <c r="AA29" s="1039">
        <v>84</v>
      </c>
      <c r="AB29" s="1039"/>
      <c r="AC29" s="1039"/>
      <c r="AD29" s="1039"/>
      <c r="AE29" s="1040"/>
      <c r="AF29" s="1035">
        <v>84</v>
      </c>
      <c r="AG29" s="1036"/>
      <c r="AH29" s="1036"/>
      <c r="AI29" s="1036"/>
      <c r="AJ29" s="1037"/>
      <c r="AK29" s="980">
        <v>421</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384</v>
      </c>
      <c r="R30" s="1039"/>
      <c r="S30" s="1039"/>
      <c r="T30" s="1039"/>
      <c r="U30" s="1039"/>
      <c r="V30" s="1039">
        <v>382</v>
      </c>
      <c r="W30" s="1039"/>
      <c r="X30" s="1039"/>
      <c r="Y30" s="1039"/>
      <c r="Z30" s="1039"/>
      <c r="AA30" s="1039">
        <v>2</v>
      </c>
      <c r="AB30" s="1039"/>
      <c r="AC30" s="1039"/>
      <c r="AD30" s="1039"/>
      <c r="AE30" s="1040"/>
      <c r="AF30" s="1035">
        <v>2</v>
      </c>
      <c r="AG30" s="1036"/>
      <c r="AH30" s="1036"/>
      <c r="AI30" s="1036"/>
      <c r="AJ30" s="1037"/>
      <c r="AK30" s="980">
        <v>101</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763</v>
      </c>
      <c r="R31" s="1039"/>
      <c r="S31" s="1039"/>
      <c r="T31" s="1039"/>
      <c r="U31" s="1039"/>
      <c r="V31" s="1039">
        <v>681</v>
      </c>
      <c r="W31" s="1039"/>
      <c r="X31" s="1039"/>
      <c r="Y31" s="1039"/>
      <c r="Z31" s="1039"/>
      <c r="AA31" s="1039">
        <v>83</v>
      </c>
      <c r="AB31" s="1039"/>
      <c r="AC31" s="1039"/>
      <c r="AD31" s="1039"/>
      <c r="AE31" s="1040"/>
      <c r="AF31" s="1035">
        <v>236</v>
      </c>
      <c r="AG31" s="1036"/>
      <c r="AH31" s="1036"/>
      <c r="AI31" s="1036"/>
      <c r="AJ31" s="1037"/>
      <c r="AK31" s="980">
        <v>11</v>
      </c>
      <c r="AL31" s="971"/>
      <c r="AM31" s="971"/>
      <c r="AN31" s="971"/>
      <c r="AO31" s="971"/>
      <c r="AP31" s="971">
        <v>2844</v>
      </c>
      <c r="AQ31" s="971"/>
      <c r="AR31" s="971"/>
      <c r="AS31" s="971"/>
      <c r="AT31" s="971"/>
      <c r="AU31" s="971">
        <v>46</v>
      </c>
      <c r="AV31" s="971"/>
      <c r="AW31" s="971"/>
      <c r="AX31" s="971"/>
      <c r="AY31" s="971"/>
      <c r="AZ31" s="1041" t="s">
        <v>553</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688</v>
      </c>
      <c r="R32" s="1039"/>
      <c r="S32" s="1039"/>
      <c r="T32" s="1039"/>
      <c r="U32" s="1039"/>
      <c r="V32" s="1039">
        <v>748</v>
      </c>
      <c r="W32" s="1039"/>
      <c r="X32" s="1039"/>
      <c r="Y32" s="1039"/>
      <c r="Z32" s="1039"/>
      <c r="AA32" s="1039">
        <v>-60</v>
      </c>
      <c r="AB32" s="1039"/>
      <c r="AC32" s="1039"/>
      <c r="AD32" s="1039"/>
      <c r="AE32" s="1040"/>
      <c r="AF32" s="1035">
        <v>91</v>
      </c>
      <c r="AG32" s="1036"/>
      <c r="AH32" s="1036"/>
      <c r="AI32" s="1036"/>
      <c r="AJ32" s="1037"/>
      <c r="AK32" s="980">
        <v>271</v>
      </c>
      <c r="AL32" s="971"/>
      <c r="AM32" s="971"/>
      <c r="AN32" s="971"/>
      <c r="AO32" s="971"/>
      <c r="AP32" s="971">
        <v>121</v>
      </c>
      <c r="AQ32" s="971"/>
      <c r="AR32" s="971"/>
      <c r="AS32" s="971"/>
      <c r="AT32" s="971"/>
      <c r="AU32" s="971">
        <v>90</v>
      </c>
      <c r="AV32" s="971"/>
      <c r="AW32" s="971"/>
      <c r="AX32" s="971"/>
      <c r="AY32" s="971"/>
      <c r="AZ32" s="1041" t="s">
        <v>553</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957</v>
      </c>
      <c r="R33" s="1039"/>
      <c r="S33" s="1039"/>
      <c r="T33" s="1039"/>
      <c r="U33" s="1039"/>
      <c r="V33" s="1039">
        <v>950</v>
      </c>
      <c r="W33" s="1039"/>
      <c r="X33" s="1039"/>
      <c r="Y33" s="1039"/>
      <c r="Z33" s="1039"/>
      <c r="AA33" s="1039">
        <v>7</v>
      </c>
      <c r="AB33" s="1039"/>
      <c r="AC33" s="1039"/>
      <c r="AD33" s="1039"/>
      <c r="AE33" s="1040"/>
      <c r="AF33" s="1035">
        <v>159</v>
      </c>
      <c r="AG33" s="1036"/>
      <c r="AH33" s="1036"/>
      <c r="AI33" s="1036"/>
      <c r="AJ33" s="1037"/>
      <c r="AK33" s="980">
        <v>482</v>
      </c>
      <c r="AL33" s="971"/>
      <c r="AM33" s="971"/>
      <c r="AN33" s="971"/>
      <c r="AO33" s="971"/>
      <c r="AP33" s="971">
        <v>7952</v>
      </c>
      <c r="AQ33" s="971"/>
      <c r="AR33" s="971"/>
      <c r="AS33" s="971"/>
      <c r="AT33" s="971"/>
      <c r="AU33" s="971">
        <v>6544</v>
      </c>
      <c r="AV33" s="971"/>
      <c r="AW33" s="971"/>
      <c r="AX33" s="971"/>
      <c r="AY33" s="971"/>
      <c r="AZ33" s="1041" t="s">
        <v>553</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618</v>
      </c>
      <c r="AG63" s="959"/>
      <c r="AH63" s="959"/>
      <c r="AI63" s="959"/>
      <c r="AJ63" s="1022"/>
      <c r="AK63" s="1023"/>
      <c r="AL63" s="963"/>
      <c r="AM63" s="963"/>
      <c r="AN63" s="963"/>
      <c r="AO63" s="963"/>
      <c r="AP63" s="959">
        <v>10917</v>
      </c>
      <c r="AQ63" s="959"/>
      <c r="AR63" s="959"/>
      <c r="AS63" s="959"/>
      <c r="AT63" s="959"/>
      <c r="AU63" s="959">
        <v>6680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10670</v>
      </c>
      <c r="R68" s="982"/>
      <c r="S68" s="982"/>
      <c r="T68" s="982"/>
      <c r="U68" s="982"/>
      <c r="V68" s="982">
        <v>10603</v>
      </c>
      <c r="W68" s="982"/>
      <c r="X68" s="982"/>
      <c r="Y68" s="982"/>
      <c r="Z68" s="982"/>
      <c r="AA68" s="982">
        <v>67</v>
      </c>
      <c r="AB68" s="982"/>
      <c r="AC68" s="982"/>
      <c r="AD68" s="982"/>
      <c r="AE68" s="982"/>
      <c r="AF68" s="982">
        <v>67</v>
      </c>
      <c r="AG68" s="982"/>
      <c r="AH68" s="982"/>
      <c r="AI68" s="982"/>
      <c r="AJ68" s="982"/>
      <c r="AK68" s="982" t="s">
        <v>553</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860</v>
      </c>
      <c r="R69" s="971"/>
      <c r="S69" s="971"/>
      <c r="T69" s="971"/>
      <c r="U69" s="971"/>
      <c r="V69" s="971">
        <v>858</v>
      </c>
      <c r="W69" s="971"/>
      <c r="X69" s="971"/>
      <c r="Y69" s="971"/>
      <c r="Z69" s="971"/>
      <c r="AA69" s="971">
        <v>2</v>
      </c>
      <c r="AB69" s="971"/>
      <c r="AC69" s="971"/>
      <c r="AD69" s="971"/>
      <c r="AE69" s="971"/>
      <c r="AF69" s="971">
        <v>2</v>
      </c>
      <c r="AG69" s="971"/>
      <c r="AH69" s="971"/>
      <c r="AI69" s="971"/>
      <c r="AJ69" s="971"/>
      <c r="AK69" s="971">
        <v>2</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9450</v>
      </c>
      <c r="R70" s="971"/>
      <c r="S70" s="971"/>
      <c r="T70" s="971"/>
      <c r="U70" s="971"/>
      <c r="V70" s="971">
        <v>9237</v>
      </c>
      <c r="W70" s="971"/>
      <c r="X70" s="971"/>
      <c r="Y70" s="971"/>
      <c r="Z70" s="971"/>
      <c r="AA70" s="971">
        <v>213</v>
      </c>
      <c r="AB70" s="971"/>
      <c r="AC70" s="971"/>
      <c r="AD70" s="971"/>
      <c r="AE70" s="971"/>
      <c r="AF70" s="971">
        <v>180</v>
      </c>
      <c r="AG70" s="971"/>
      <c r="AH70" s="971"/>
      <c r="AI70" s="971"/>
      <c r="AJ70" s="971"/>
      <c r="AK70" s="971">
        <v>182</v>
      </c>
      <c r="AL70" s="971"/>
      <c r="AM70" s="971"/>
      <c r="AN70" s="971"/>
      <c r="AO70" s="971"/>
      <c r="AP70" s="971">
        <v>5330</v>
      </c>
      <c r="AQ70" s="971"/>
      <c r="AR70" s="971"/>
      <c r="AS70" s="971"/>
      <c r="AT70" s="971"/>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243</v>
      </c>
      <c r="R71" s="971"/>
      <c r="S71" s="971"/>
      <c r="T71" s="971"/>
      <c r="U71" s="971"/>
      <c r="V71" s="971">
        <v>238</v>
      </c>
      <c r="W71" s="971"/>
      <c r="X71" s="971"/>
      <c r="Y71" s="971"/>
      <c r="Z71" s="971"/>
      <c r="AA71" s="971">
        <v>5</v>
      </c>
      <c r="AB71" s="971"/>
      <c r="AC71" s="971"/>
      <c r="AD71" s="971"/>
      <c r="AE71" s="971"/>
      <c r="AF71" s="971">
        <v>5</v>
      </c>
      <c r="AG71" s="971"/>
      <c r="AH71" s="971"/>
      <c r="AI71" s="971"/>
      <c r="AJ71" s="971"/>
      <c r="AK71" s="971">
        <v>3</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967</v>
      </c>
      <c r="R72" s="971"/>
      <c r="S72" s="971"/>
      <c r="T72" s="971"/>
      <c r="U72" s="971"/>
      <c r="V72" s="971">
        <v>732</v>
      </c>
      <c r="W72" s="971"/>
      <c r="X72" s="971"/>
      <c r="Y72" s="971"/>
      <c r="Z72" s="971"/>
      <c r="AA72" s="971">
        <v>236</v>
      </c>
      <c r="AB72" s="971"/>
      <c r="AC72" s="971"/>
      <c r="AD72" s="971"/>
      <c r="AE72" s="971"/>
      <c r="AF72" s="971">
        <v>236</v>
      </c>
      <c r="AG72" s="971"/>
      <c r="AH72" s="971"/>
      <c r="AI72" s="971"/>
      <c r="AJ72" s="971"/>
      <c r="AK72" s="971">
        <v>510</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294625</v>
      </c>
      <c r="R73" s="971"/>
      <c r="S73" s="971"/>
      <c r="T73" s="971"/>
      <c r="U73" s="971"/>
      <c r="V73" s="971">
        <v>290389</v>
      </c>
      <c r="W73" s="971"/>
      <c r="X73" s="971"/>
      <c r="Y73" s="971"/>
      <c r="Z73" s="971"/>
      <c r="AA73" s="971">
        <v>4236</v>
      </c>
      <c r="AB73" s="971"/>
      <c r="AC73" s="971"/>
      <c r="AD73" s="971"/>
      <c r="AE73" s="971"/>
      <c r="AF73" s="971">
        <v>4236</v>
      </c>
      <c r="AG73" s="971"/>
      <c r="AH73" s="971"/>
      <c r="AI73" s="971"/>
      <c r="AJ73" s="971"/>
      <c r="AK73" s="971">
        <v>5909</v>
      </c>
      <c r="AL73" s="971"/>
      <c r="AM73" s="971"/>
      <c r="AN73" s="971"/>
      <c r="AO73" s="971"/>
      <c r="AP73" s="971" t="s">
        <v>553</v>
      </c>
      <c r="AQ73" s="971"/>
      <c r="AR73" s="971"/>
      <c r="AS73" s="971"/>
      <c r="AT73" s="971"/>
      <c r="AU73" s="971" t="s">
        <v>553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4725</v>
      </c>
      <c r="AG88" s="959"/>
      <c r="AH88" s="959"/>
      <c r="AI88" s="959"/>
      <c r="AJ88" s="959"/>
      <c r="AK88" s="963"/>
      <c r="AL88" s="963"/>
      <c r="AM88" s="963"/>
      <c r="AN88" s="963"/>
      <c r="AO88" s="963"/>
      <c r="AP88" s="959">
        <v>5330</v>
      </c>
      <c r="AQ88" s="959"/>
      <c r="AR88" s="959"/>
      <c r="AS88" s="959"/>
      <c r="AT88" s="959"/>
      <c r="AU88" s="959" t="s">
        <v>559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1148258</v>
      </c>
      <c r="AB110" s="889"/>
      <c r="AC110" s="889"/>
      <c r="AD110" s="889"/>
      <c r="AE110" s="890"/>
      <c r="AF110" s="891">
        <v>1118858</v>
      </c>
      <c r="AG110" s="889"/>
      <c r="AH110" s="889"/>
      <c r="AI110" s="889"/>
      <c r="AJ110" s="890"/>
      <c r="AK110" s="891">
        <v>1109682</v>
      </c>
      <c r="AL110" s="889"/>
      <c r="AM110" s="889"/>
      <c r="AN110" s="889"/>
      <c r="AO110" s="890"/>
      <c r="AP110" s="892">
        <v>17.399999999999999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10148885</v>
      </c>
      <c r="BR110" s="842"/>
      <c r="BS110" s="842"/>
      <c r="BT110" s="842"/>
      <c r="BU110" s="842"/>
      <c r="BV110" s="842">
        <v>9760394</v>
      </c>
      <c r="BW110" s="842"/>
      <c r="BX110" s="842"/>
      <c r="BY110" s="842"/>
      <c r="BZ110" s="842"/>
      <c r="CA110" s="842">
        <v>11722257</v>
      </c>
      <c r="CB110" s="842"/>
      <c r="CC110" s="842"/>
      <c r="CD110" s="842"/>
      <c r="CE110" s="842"/>
      <c r="CF110" s="866">
        <v>183.9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6163314</v>
      </c>
      <c r="BR112" s="817"/>
      <c r="BS112" s="817"/>
      <c r="BT112" s="817"/>
      <c r="BU112" s="817"/>
      <c r="BV112" s="817">
        <v>6456330</v>
      </c>
      <c r="BW112" s="817"/>
      <c r="BX112" s="817"/>
      <c r="BY112" s="817"/>
      <c r="BZ112" s="817"/>
      <c r="CA112" s="817">
        <v>6679707</v>
      </c>
      <c r="CB112" s="817"/>
      <c r="CC112" s="817"/>
      <c r="CD112" s="817"/>
      <c r="CE112" s="817"/>
      <c r="CF112" s="875">
        <v>104.8</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423974</v>
      </c>
      <c r="AB113" s="919"/>
      <c r="AC113" s="919"/>
      <c r="AD113" s="919"/>
      <c r="AE113" s="920"/>
      <c r="AF113" s="921">
        <v>418328</v>
      </c>
      <c r="AG113" s="919"/>
      <c r="AH113" s="919"/>
      <c r="AI113" s="919"/>
      <c r="AJ113" s="920"/>
      <c r="AK113" s="921">
        <v>388142</v>
      </c>
      <c r="AL113" s="919"/>
      <c r="AM113" s="919"/>
      <c r="AN113" s="919"/>
      <c r="AO113" s="920"/>
      <c r="AP113" s="922">
        <v>6.1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289627</v>
      </c>
      <c r="BR113" s="817"/>
      <c r="BS113" s="817"/>
      <c r="BT113" s="817"/>
      <c r="BU113" s="817"/>
      <c r="BV113" s="817">
        <v>463428</v>
      </c>
      <c r="BW113" s="817"/>
      <c r="BX113" s="817"/>
      <c r="BY113" s="817"/>
      <c r="BZ113" s="817"/>
      <c r="CA113" s="817">
        <v>490326</v>
      </c>
      <c r="CB113" s="817"/>
      <c r="CC113" s="817"/>
      <c r="CD113" s="817"/>
      <c r="CE113" s="817"/>
      <c r="CF113" s="875">
        <v>7.7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47155</v>
      </c>
      <c r="AB114" s="780"/>
      <c r="AC114" s="780"/>
      <c r="AD114" s="780"/>
      <c r="AE114" s="781"/>
      <c r="AF114" s="782">
        <v>46611</v>
      </c>
      <c r="AG114" s="780"/>
      <c r="AH114" s="780"/>
      <c r="AI114" s="780"/>
      <c r="AJ114" s="781"/>
      <c r="AK114" s="782">
        <v>47936</v>
      </c>
      <c r="AL114" s="780"/>
      <c r="AM114" s="780"/>
      <c r="AN114" s="780"/>
      <c r="AO114" s="781"/>
      <c r="AP114" s="824">
        <v>0.8</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1777577</v>
      </c>
      <c r="BR114" s="817"/>
      <c r="BS114" s="817"/>
      <c r="BT114" s="817"/>
      <c r="BU114" s="817"/>
      <c r="BV114" s="817">
        <v>1705092</v>
      </c>
      <c r="BW114" s="817"/>
      <c r="BX114" s="817"/>
      <c r="BY114" s="817"/>
      <c r="BZ114" s="817"/>
      <c r="CA114" s="817">
        <v>1621357</v>
      </c>
      <c r="CB114" s="817"/>
      <c r="CC114" s="817"/>
      <c r="CD114" s="817"/>
      <c r="CE114" s="817"/>
      <c r="CF114" s="875">
        <v>25.4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669</v>
      </c>
      <c r="AB115" s="919"/>
      <c r="AC115" s="919"/>
      <c r="AD115" s="919"/>
      <c r="AE115" s="920"/>
      <c r="AF115" s="921">
        <v>1481</v>
      </c>
      <c r="AG115" s="919"/>
      <c r="AH115" s="919"/>
      <c r="AI115" s="919"/>
      <c r="AJ115" s="920"/>
      <c r="AK115" s="921">
        <v>839</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1107</v>
      </c>
      <c r="CB115" s="817"/>
      <c r="CC115" s="817"/>
      <c r="CD115" s="817"/>
      <c r="CE115" s="817"/>
      <c r="CF115" s="875">
        <v>0</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1620056</v>
      </c>
      <c r="AB117" s="903"/>
      <c r="AC117" s="903"/>
      <c r="AD117" s="903"/>
      <c r="AE117" s="904"/>
      <c r="AF117" s="905">
        <v>1585278</v>
      </c>
      <c r="AG117" s="903"/>
      <c r="AH117" s="903"/>
      <c r="AI117" s="903"/>
      <c r="AJ117" s="904"/>
      <c r="AK117" s="905">
        <v>1546599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18379403</v>
      </c>
      <c r="BR119" s="845"/>
      <c r="BS119" s="845"/>
      <c r="BT119" s="845"/>
      <c r="BU119" s="845"/>
      <c r="BV119" s="845">
        <v>18385244</v>
      </c>
      <c r="BW119" s="845"/>
      <c r="BX119" s="845"/>
      <c r="BY119" s="845"/>
      <c r="BZ119" s="845"/>
      <c r="CA119" s="845">
        <v>20514754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4280273</v>
      </c>
      <c r="BR120" s="842"/>
      <c r="BS120" s="842"/>
      <c r="BT120" s="842"/>
      <c r="BU120" s="842"/>
      <c r="BV120" s="842">
        <v>4436545</v>
      </c>
      <c r="BW120" s="842"/>
      <c r="BX120" s="842"/>
      <c r="BY120" s="842"/>
      <c r="BZ120" s="842"/>
      <c r="CA120" s="842">
        <v>3867241</v>
      </c>
      <c r="CB120" s="842"/>
      <c r="CC120" s="842"/>
      <c r="CD120" s="842"/>
      <c r="CE120" s="842"/>
      <c r="CF120" s="866">
        <v>60.7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6014686</v>
      </c>
      <c r="DH120" s="842"/>
      <c r="DI120" s="842"/>
      <c r="DJ120" s="842"/>
      <c r="DK120" s="842"/>
      <c r="DL120" s="842">
        <v>6329752</v>
      </c>
      <c r="DM120" s="842"/>
      <c r="DN120" s="842"/>
      <c r="DO120" s="842"/>
      <c r="DP120" s="842"/>
      <c r="DQ120" s="842">
        <v>6544469</v>
      </c>
      <c r="DR120" s="842"/>
      <c r="DS120" s="842"/>
      <c r="DT120" s="842"/>
      <c r="DU120" s="842"/>
      <c r="DV120" s="843">
        <v>102.7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2034494</v>
      </c>
      <c r="BR121" s="817"/>
      <c r="BS121" s="817"/>
      <c r="BT121" s="817"/>
      <c r="BU121" s="817"/>
      <c r="BV121" s="817">
        <v>2046556</v>
      </c>
      <c r="BW121" s="817"/>
      <c r="BX121" s="817"/>
      <c r="BY121" s="817"/>
      <c r="BZ121" s="817"/>
      <c r="CA121" s="817">
        <v>2076650</v>
      </c>
      <c r="CB121" s="817"/>
      <c r="CC121" s="817"/>
      <c r="CD121" s="817"/>
      <c r="CE121" s="817"/>
      <c r="CF121" s="875">
        <v>32.6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118286</v>
      </c>
      <c r="DH121" s="817"/>
      <c r="DI121" s="817"/>
      <c r="DJ121" s="817"/>
      <c r="DK121" s="817"/>
      <c r="DL121" s="817">
        <v>97837</v>
      </c>
      <c r="DM121" s="817"/>
      <c r="DN121" s="817"/>
      <c r="DO121" s="817"/>
      <c r="DP121" s="817"/>
      <c r="DQ121" s="817">
        <v>89733</v>
      </c>
      <c r="DR121" s="817"/>
      <c r="DS121" s="817"/>
      <c r="DT121" s="817"/>
      <c r="DU121" s="817"/>
      <c r="DV121" s="794">
        <v>1.4</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10849755</v>
      </c>
      <c r="BR122" s="845"/>
      <c r="BS122" s="845"/>
      <c r="BT122" s="845"/>
      <c r="BU122" s="845"/>
      <c r="BV122" s="845">
        <v>10288623</v>
      </c>
      <c r="BW122" s="845"/>
      <c r="BX122" s="845"/>
      <c r="BY122" s="845"/>
      <c r="BZ122" s="845"/>
      <c r="CA122" s="845">
        <v>11630971</v>
      </c>
      <c r="CB122" s="845"/>
      <c r="CC122" s="845"/>
      <c r="CD122" s="845"/>
      <c r="CE122" s="845"/>
      <c r="CF122" s="846">
        <v>182.5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30342</v>
      </c>
      <c r="DH122" s="817"/>
      <c r="DI122" s="817"/>
      <c r="DJ122" s="817"/>
      <c r="DK122" s="817"/>
      <c r="DL122" s="817">
        <v>28741</v>
      </c>
      <c r="DM122" s="817"/>
      <c r="DN122" s="817"/>
      <c r="DO122" s="817"/>
      <c r="DP122" s="817"/>
      <c r="DQ122" s="817">
        <v>45505</v>
      </c>
      <c r="DR122" s="817"/>
      <c r="DS122" s="817"/>
      <c r="DT122" s="817"/>
      <c r="DU122" s="817"/>
      <c r="DV122" s="794">
        <v>0.7</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17164522</v>
      </c>
      <c r="BR123" s="833"/>
      <c r="BS123" s="833"/>
      <c r="BT123" s="833"/>
      <c r="BU123" s="833"/>
      <c r="BV123" s="833">
        <v>16771724</v>
      </c>
      <c r="BW123" s="833"/>
      <c r="BX123" s="833"/>
      <c r="BY123" s="833"/>
      <c r="BZ123" s="833"/>
      <c r="CA123" s="833">
        <v>17574862</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19.8</v>
      </c>
      <c r="BR124" s="831"/>
      <c r="BS124" s="831"/>
      <c r="BT124" s="831"/>
      <c r="BU124" s="831"/>
      <c r="BV124" s="831">
        <v>25.9</v>
      </c>
      <c r="BW124" s="831"/>
      <c r="BX124" s="831"/>
      <c r="BY124" s="831"/>
      <c r="BZ124" s="831"/>
      <c r="CA124" s="831">
        <v>46.1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669</v>
      </c>
      <c r="AB127" s="780"/>
      <c r="AC127" s="780"/>
      <c r="AD127" s="780"/>
      <c r="AE127" s="781"/>
      <c r="AF127" s="782">
        <v>1481</v>
      </c>
      <c r="AG127" s="780"/>
      <c r="AH127" s="780"/>
      <c r="AI127" s="780"/>
      <c r="AJ127" s="781"/>
      <c r="AK127" s="782">
        <v>839</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133951</v>
      </c>
      <c r="AB128" s="801"/>
      <c r="AC128" s="801"/>
      <c r="AD128" s="801"/>
      <c r="AE128" s="802"/>
      <c r="AF128" s="803">
        <v>138544</v>
      </c>
      <c r="AG128" s="801"/>
      <c r="AH128" s="801"/>
      <c r="AI128" s="801"/>
      <c r="AJ128" s="802"/>
      <c r="AK128" s="803">
        <v>146870</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13.95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v>1107</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7088160</v>
      </c>
      <c r="AB129" s="780"/>
      <c r="AC129" s="780"/>
      <c r="AD129" s="780"/>
      <c r="AE129" s="781"/>
      <c r="AF129" s="782">
        <v>7191380</v>
      </c>
      <c r="AG129" s="780"/>
      <c r="AH129" s="780"/>
      <c r="AI129" s="780"/>
      <c r="AJ129" s="781"/>
      <c r="AK129" s="782">
        <v>7302783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18.95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958924</v>
      </c>
      <c r="AB130" s="780"/>
      <c r="AC130" s="780"/>
      <c r="AD130" s="780"/>
      <c r="AE130" s="781"/>
      <c r="AF130" s="782">
        <v>965112</v>
      </c>
      <c r="AG130" s="780"/>
      <c r="AH130" s="780"/>
      <c r="AI130" s="780"/>
      <c r="AJ130" s="781"/>
      <c r="AK130" s="782">
        <v>928193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6129236</v>
      </c>
      <c r="AB131" s="764"/>
      <c r="AC131" s="764"/>
      <c r="AD131" s="764"/>
      <c r="AE131" s="765"/>
      <c r="AF131" s="766">
        <v>6226268</v>
      </c>
      <c r="AG131" s="764"/>
      <c r="AH131" s="764"/>
      <c r="AI131" s="764"/>
      <c r="AJ131" s="765"/>
      <c r="AK131" s="766">
        <v>6374590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46.1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8.601088292</v>
      </c>
      <c r="AB132" s="745"/>
      <c r="AC132" s="745"/>
      <c r="AD132" s="745"/>
      <c r="AE132" s="746"/>
      <c r="AF132" s="747">
        <v>7.735323953</v>
      </c>
      <c r="AG132" s="745"/>
      <c r="AH132" s="745"/>
      <c r="AI132" s="745"/>
      <c r="AJ132" s="746"/>
      <c r="AK132" s="747">
        <v>7.3971243739999997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7.1</v>
      </c>
      <c r="AB133" s="724"/>
      <c r="AC133" s="724"/>
      <c r="AD133" s="724"/>
      <c r="AE133" s="725"/>
      <c r="AF133" s="723">
        <v>7.4</v>
      </c>
      <c r="AG133" s="724"/>
      <c r="AH133" s="724"/>
      <c r="AI133" s="724"/>
      <c r="AJ133" s="725"/>
      <c r="AK133" s="723">
        <v>7.9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Rzeu/9N6uG86jCV0IfNKEmXMNo9r4VzQTssF+a6BtF4WexsyM35aibbQVoaTO9q+HzxIg2qdmx5EsHvvUlGlA==" saltValue="rdVyYqwKcwiFhbC0Oijy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9ZvwS1xJXHCj+04w92CjU48H4AdxkwpY+27dBsENDjWUURBDG7oCPsbLZH5CylM8J1iYP42VzuceNjTjyaGMQ==" saltValue="Z27dD/2aoTG6zVDKa68q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zQHuEqhLufTAhb21+8rBJTy+EC0Ygojd02hINcgNDFp8/ZMHG7J7f5od2znFgHwCe/Gxcim1tlHqlALAWi6yw==" saltValue="oJcYKMKHQSPUIl/4xxgP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2289123</v>
      </c>
      <c r="AP9" s="269">
        <v>100286</v>
      </c>
      <c r="AQ9" s="270">
        <v>72090</v>
      </c>
      <c r="AR9" s="271">
        <v>39.1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376524</v>
      </c>
      <c r="AP10" s="272">
        <v>16495</v>
      </c>
      <c r="AQ10" s="273">
        <v>9072</v>
      </c>
      <c r="AR10" s="274">
        <v>81.8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116418</v>
      </c>
      <c r="AP11" s="272">
        <v>5100</v>
      </c>
      <c r="AQ11" s="273">
        <v>383</v>
      </c>
      <c r="AR11" s="274">
        <v>1231.5999999999999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26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68380</v>
      </c>
      <c r="AP13" s="272">
        <v>2996</v>
      </c>
      <c r="AQ13" s="273">
        <v>2732</v>
      </c>
      <c r="AR13" s="274">
        <v>9.6999999999999993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13306</v>
      </c>
      <c r="AP14" s="272">
        <v>583</v>
      </c>
      <c r="AQ14" s="273">
        <v>1315</v>
      </c>
      <c r="AR14" s="274">
        <v>-55.7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-166913</v>
      </c>
      <c r="AP15" s="272">
        <v>-7312</v>
      </c>
      <c r="AQ15" s="273">
        <v>-4107</v>
      </c>
      <c r="AR15" s="274">
        <v>78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2696838</v>
      </c>
      <c r="AP16" s="272">
        <v>118148</v>
      </c>
      <c r="AQ16" s="273">
        <v>81511</v>
      </c>
      <c r="AR16" s="274">
        <v>44.9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8.32</v>
      </c>
      <c r="AP21" s="286">
        <v>6.74</v>
      </c>
      <c r="AQ21" s="287">
        <v>1.58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96.4</v>
      </c>
      <c r="AP22" s="291">
        <v>97</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1109682</v>
      </c>
      <c r="AP32" s="300">
        <v>48615</v>
      </c>
      <c r="AQ32" s="301">
        <v>33695</v>
      </c>
      <c r="AR32" s="302">
        <v>44.3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388142</v>
      </c>
      <c r="AP35" s="300">
        <v>17004</v>
      </c>
      <c r="AQ35" s="301">
        <v>8394</v>
      </c>
      <c r="AR35" s="302">
        <v>102.6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47936</v>
      </c>
      <c r="AP36" s="300">
        <v>2100</v>
      </c>
      <c r="AQ36" s="301">
        <v>1998</v>
      </c>
      <c r="AR36" s="302">
        <v>5.0999999999999996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839</v>
      </c>
      <c r="AP37" s="300">
        <v>37</v>
      </c>
      <c r="AQ37" s="301">
        <v>1021</v>
      </c>
      <c r="AR37" s="302">
        <v>-96.4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-146870</v>
      </c>
      <c r="AP39" s="300">
        <v>-6434</v>
      </c>
      <c r="AQ39" s="301">
        <v>-3210</v>
      </c>
      <c r="AR39" s="302">
        <v>100.4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-928193</v>
      </c>
      <c r="AP40" s="300">
        <v>-40664</v>
      </c>
      <c r="AQ40" s="301">
        <v>-26336</v>
      </c>
      <c r="AR40" s="302">
        <v>54.4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471536</v>
      </c>
      <c r="AP41" s="300">
        <v>20658</v>
      </c>
      <c r="AQ41" s="301">
        <v>15565</v>
      </c>
      <c r="AR41" s="302">
        <v>32.700000000000003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1582894</v>
      </c>
      <c r="AN51" s="322">
        <v>65374</v>
      </c>
      <c r="AO51" s="323">
        <v>0.1</v>
      </c>
      <c r="AP51" s="324">
        <v>52068</v>
      </c>
      <c r="AQ51" s="325">
        <v>1.6</v>
      </c>
      <c r="AR51" s="326">
        <v>-1.5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841394</v>
      </c>
      <c r="AN52" s="330">
        <v>34750</v>
      </c>
      <c r="AO52" s="331">
        <v>96</v>
      </c>
      <c r="AP52" s="332">
        <v>26936</v>
      </c>
      <c r="AQ52" s="333">
        <v>3.4</v>
      </c>
      <c r="AR52" s="334">
        <v>92.6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903222</v>
      </c>
      <c r="AN53" s="322">
        <v>37879</v>
      </c>
      <c r="AO53" s="323">
        <v>-42.1</v>
      </c>
      <c r="AP53" s="324">
        <v>47161</v>
      </c>
      <c r="AQ53" s="325">
        <v>-9.4</v>
      </c>
      <c r="AR53" s="326">
        <v>-32.700000000000003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478321</v>
      </c>
      <c r="AN54" s="330">
        <v>20060</v>
      </c>
      <c r="AO54" s="331">
        <v>-42.3</v>
      </c>
      <c r="AP54" s="332">
        <v>24595</v>
      </c>
      <c r="AQ54" s="333">
        <v>-8.6999999999999993</v>
      </c>
      <c r="AR54" s="334">
        <v>-33.6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1143127</v>
      </c>
      <c r="AN55" s="322">
        <v>48679</v>
      </c>
      <c r="AO55" s="323">
        <v>28.5</v>
      </c>
      <c r="AP55" s="324">
        <v>43423</v>
      </c>
      <c r="AQ55" s="325">
        <v>-7.9</v>
      </c>
      <c r="AR55" s="326">
        <v>36.4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476657</v>
      </c>
      <c r="AN56" s="330">
        <v>20298</v>
      </c>
      <c r="AO56" s="331">
        <v>1.2</v>
      </c>
      <c r="AP56" s="332">
        <v>22207</v>
      </c>
      <c r="AQ56" s="333">
        <v>-9.6999999999999993</v>
      </c>
      <c r="AR56" s="334">
        <v>10.9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927606</v>
      </c>
      <c r="AN57" s="322">
        <v>39992</v>
      </c>
      <c r="AO57" s="323">
        <v>-17.8</v>
      </c>
      <c r="AP57" s="324">
        <v>45265</v>
      </c>
      <c r="AQ57" s="325">
        <v>4.2</v>
      </c>
      <c r="AR57" s="326">
        <v>-22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388540</v>
      </c>
      <c r="AN58" s="330">
        <v>16751</v>
      </c>
      <c r="AO58" s="331">
        <v>-17.5</v>
      </c>
      <c r="AP58" s="332">
        <v>22600</v>
      </c>
      <c r="AQ58" s="333">
        <v>1.8</v>
      </c>
      <c r="AR58" s="334">
        <v>-19.3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4902280</v>
      </c>
      <c r="AN59" s="322">
        <v>214767</v>
      </c>
      <c r="AO59" s="323">
        <v>437</v>
      </c>
      <c r="AP59" s="324">
        <v>54621</v>
      </c>
      <c r="AQ59" s="325">
        <v>20.7</v>
      </c>
      <c r="AR59" s="326">
        <v>416.3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1713931</v>
      </c>
      <c r="AN60" s="330">
        <v>75087</v>
      </c>
      <c r="AO60" s="331">
        <v>348.3</v>
      </c>
      <c r="AP60" s="332">
        <v>30892</v>
      </c>
      <c r="AQ60" s="333">
        <v>36.700000000000003</v>
      </c>
      <c r="AR60" s="334">
        <v>311.60000000000002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1891826</v>
      </c>
      <c r="AN61" s="337">
        <v>81338</v>
      </c>
      <c r="AO61" s="338">
        <v>81.099999999999994</v>
      </c>
      <c r="AP61" s="339">
        <v>48508</v>
      </c>
      <c r="AQ61" s="340">
        <v>1.8</v>
      </c>
      <c r="AR61" s="326">
        <v>79.3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779769</v>
      </c>
      <c r="AN62" s="330">
        <v>33389</v>
      </c>
      <c r="AO62" s="331">
        <v>77.099999999999994</v>
      </c>
      <c r="AP62" s="332">
        <v>25446</v>
      </c>
      <c r="AQ62" s="333">
        <v>4.7</v>
      </c>
      <c r="AR62" s="334">
        <v>72.400000000000006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Szwf7bI8uHRBYezQT/TbfHPI/eVIGK3L5l/TLCsuawBa2fxFLVnmrhTdU2E8zRBUb8r8luAa1zqOcu9xYgE7Q==" saltValue="/2K7Vekh1k8FgvfKXd3z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nghh2eZzG9bcdx27WTL3GxL3exztaYYAqKwU55mqfGgO0ytW/VenpMYJvpM9PCxaILeMmIZDY2o3FceZR8mIqw==" saltValue="Sd9qP5BkgJOx+ot76lc4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KFS80QRpMQqzSQRUHngwQcMc3lG1tcGszasErX3dCjdn0FQXcX6IEVGlNyp4la3Y8c600ZDyXxYZ8U+5T+bbhw==" saltValue="2nZ9vodHlHX3dIIAY29P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22.21</v>
      </c>
      <c r="G47" s="12">
        <v>22.53</v>
      </c>
      <c r="H47" s="12">
        <v>23.04</v>
      </c>
      <c r="I47" s="12">
        <v>24.68</v>
      </c>
      <c r="J47" s="13">
        <v>21.28</v>
      </c>
    </row>
    <row r="48" spans="2:10" ht="57.75" customHeight="1" x14ac:dyDescent="0.15">
      <c r="B48" s="14"/>
      <c r="C48" s="1141" t="s">
        <v>4</v>
      </c>
      <c r="D48" s="1141"/>
      <c r="E48" s="1142"/>
      <c r="F48" s="15">
        <v>2.78</v>
      </c>
      <c r="G48" s="16">
        <v>4.3899999999999997</v>
      </c>
      <c r="H48" s="16">
        <v>4.92</v>
      </c>
      <c r="I48" s="16">
        <v>3.67</v>
      </c>
      <c r="J48" s="17">
        <v>4.96</v>
      </c>
    </row>
    <row r="49" spans="2:10" ht="57.75" customHeight="1" thickBot="1" x14ac:dyDescent="0.2">
      <c r="B49" s="18"/>
      <c r="C49" s="1143" t="s">
        <v>5</v>
      </c>
      <c r="D49" s="1143"/>
      <c r="E49" s="1144"/>
      <c r="F49" s="19">
        <v>0.25</v>
      </c>
      <c r="G49" s="20">
        <v>1.44</v>
      </c>
      <c r="H49" s="20" t="s">
        <v>530</v>
      </c>
      <c r="I49" s="20" t="s">
        <v>531</v>
      </c>
      <c r="J49" s="21" t="s">
        <v>532</v>
      </c>
    </row>
    <row r="50" spans="2:10" x14ac:dyDescent="0.15"/>
  </sheetData>
  <sheetProtection algorithmName="SHA-512" hashValue="ch5UXTD/HZLAE41VdFDqWlugWz3WoFGI1a9uRfoUCxFAYUlq7jhErsmmkvKhj/wWv2qCzJIYsLFLelR6bkcXUA==" saltValue="CshS2BIuZCl3kJYYgnpl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綾</cp:lastModifiedBy>
  <cp:lastPrinted>2026-03-12T04:46:41Z</cp:lastPrinted>
  <dcterms:created xsi:type="dcterms:W3CDTF">2026-02-26T09:23:22Z</dcterms:created>
  <dcterms:modified xsi:type="dcterms:W3CDTF">2026-03-18T07:03:07Z</dcterms:modified>
  <cp:category/>
</cp:coreProperties>
</file>