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32涌谷町○▲\"/>
    </mc:Choice>
  </mc:AlternateContent>
  <xr:revisionPtr revIDLastSave="0" documentId="13_ncr:1_{2D8A1F29-D544-48C0-ABAD-36AB04383091}" xr6:coauthVersionLast="47" xr6:coauthVersionMax="47" xr10:uidLastSave="{00000000-0000-0000-0000-000000000000}"/>
  <bookViews>
    <workbookView xWindow="20370" yWindow="-472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U38" i="10"/>
  <c r="C38" i="10"/>
  <c r="CO37" i="10"/>
  <c r="BE37" i="10"/>
  <c r="U37" i="10"/>
  <c r="C37" i="10"/>
  <c r="CO36" i="10"/>
  <c r="BE36" i="10"/>
  <c r="C36" i="10"/>
  <c r="CO35" i="10"/>
  <c r="BE35" i="10"/>
  <c r="C35" i="10"/>
  <c r="CO34" i="10"/>
  <c r="BE34" i="10"/>
  <c r="C34" i="10"/>
  <c r="U34" i="10" s="1"/>
  <c r="U35" i="10" l="1"/>
  <c r="U36" i="10" s="1"/>
  <c r="AM34" i="10"/>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alcChain>
</file>

<file path=xl/sharedStrings.xml><?xml version="1.0" encoding="utf-8"?>
<sst xmlns="http://schemas.openxmlformats.org/spreadsheetml/2006/main" count="1105" uniqueCount="564">
  <si>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</si>
  <si>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</si>
  <si>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</si>
  <si>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</si>
  <si>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</si>
  <si>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</si>
  <si>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</si>
  <si>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</si>
  <si>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</si>
  <si>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</si>
  <si>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</si>
  <si>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</si>
  <si>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</si>
  <si>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</si>
  <si>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</si>
  <si>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</si>
  <si>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</si>
  <si>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</si>
  <si>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</si>
  <si>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</si>
  <si>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</si>
  <si>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</si>
  <si>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</si>
  <si>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</si>
  <si>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</si>
  <si>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</si>
  <si>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</si>
  <si>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</si>
  <si>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</si>
  <si>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</si>
  <si>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</si>
  <si>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</si>
  <si>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</si>
  <si>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</si>
  <si>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</si>
  <si>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</si>
  <si>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</si>
  <si>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</si>
  <si>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</si>
  <si>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</si>
  <si>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</si>
  <si>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</si>
  <si>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</si>
  <si>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</si>
  <si>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</si>
  <si>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</si>
  <si>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</si>
  <si>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</si>
  <si>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</si>
  <si>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</si>
  <si>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</si>
  <si>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</si>
  <si>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</si>
  <si>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</si>
  <si>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</si>
  <si>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</si>
  <si>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</si>
  <si>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</si>
  <si>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</si>
  <si>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</si>
  <si>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</si>
  <si>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</si>
  <si>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</si>
  <si>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</si>
  <si>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</si>
  <si>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</si>
  <si>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</si>
  <si>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</si>
  <si>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</si>
  <si>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</si>
  <si>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</si>
  <si>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</si>
  <si>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</si>
  <si>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</si>
  <si>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</si>
  <si>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</si>
  <si>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</si>
  <si>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</si>
  <si>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</si>
  <si>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</si>
  <si>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</si>
  <si>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</si>
  <si>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</si>
  <si>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</si>
  <si>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</si>
  <si>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</si>
  <si>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</si>
  <si>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</si>
  <si>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</si>
  <si>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</si>
  <si>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</si>
  <si>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</si>
  <si>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</si>
  <si>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</si>
  <si>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涌谷町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</si>
  <si>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</si>
  <si>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</si>
  <si>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</si>
  <si>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</si>
  <si>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</si>
  <si>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</si>
  <si>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</si>
  <si>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</si>
  <si>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</si>
  <si>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</si>
  <si>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</si>
  <si>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</si>
  <si>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</si>
  <si>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</si>
  <si>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</si>
  <si>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</si>
  <si>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</si>
  <si>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</si>
  <si>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</si>
  <si>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</si>
  <si>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</si>
  <si>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</si>
  <si>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</si>
  <si>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</si>
  <si>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</si>
  <si>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</si>
  <si>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</si>
  <si>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</si>
  <si>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</si>
  <si>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</si>
  <si>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</si>
  <si>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</si>
  <si>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</si>
  <si>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</si>
  <si>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</si>
  <si>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</si>
  <si>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</si>
  <si>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</si>
  <si>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</si>
  <si>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</si>
  <si>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</si>
  <si>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</si>
  <si>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</si>
  <si>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</si>
  <si>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</si>
  <si>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</si>
  <si>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</si>
  <si>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</si>
  <si>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</si>
  <si>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</si>
  <si>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</si>
  <si>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</si>
  <si>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</si>
  <si>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</si>
  <si>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</si>
  <si>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</si>
  <si>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</si>
  <si>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</si>
  <si>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</si>
  <si>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</si>
  <si>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</si>
  <si>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</si>
  <si>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</si>
  <si>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</si>
  <si>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</si>
  <si>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</si>
  <si>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</si>
  <si>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</si>
  <si>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</si>
  <si>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</si>
  <si>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</si>
  <si>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</si>
  <si>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</si>
  <si>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</si>
  <si>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</si>
  <si>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</si>
  <si>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</si>
  <si>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</si>
  <si>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</si>
  <si>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</si>
  <si>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</si>
  <si>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</si>
  <si>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</si>
  <si>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</si>
  <si>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</si>
  <si>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</si>
  <si>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</si>
  <si>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</si>
  <si>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</si>
  <si>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</si>
  <si>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</si>
  <si>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</si>
  <si>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</si>
  <si>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</si>
  <si>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</si>
  <si>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</si>
  <si>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</si>
  <si>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</si>
  <si>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</si>
  <si>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</si>
  <si>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</si>
  <si>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</si>
  <si>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</si>
  <si>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</si>
  <si>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</si>
  <si>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</si>
  <si>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</si>
  <si>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</si>
  <si>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宮城県涌谷町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</si>
  <si>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</si>
  <si>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</si>
  <si>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</si>
  <si>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</si>
  <si>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</si>
  <si>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</si>
  <si>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</si>
  <si>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</si>
  <si>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</si>
  <si>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</si>
  <si>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</si>
  <si>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</si>
  <si>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</si>
  <si>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</si>
  <si>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</si>
  <si>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</si>
  <si>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</si>
  <si>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</si>
  <si>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</si>
  <si>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</si>
  <si>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</si>
  <si>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</si>
  <si>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</si>
  <si>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</si>
  <si>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</si>
  <si>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</si>
  <si>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</si>
  <si>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</si>
  <si>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</si>
  <si>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</si>
  <si>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</si>
  <si>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</si>
  <si>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</si>
  <si>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</si>
  <si>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</si>
  <si>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</si>
  <si>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</si>
  <si>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</si>
  <si>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</si>
  <si>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</si>
  <si>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</si>
  <si>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</si>
  <si>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</si>
  <si>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</si>
  <si>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</si>
  <si>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</si>
  <si>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</si>
  <si>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</si>
  <si>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</si>
  <si>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</si>
  <si>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</si>
  <si>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</si>
  <si>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</si>
  <si>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</si>
  <si>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</si>
  <si>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</si>
  <si>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</si>
  <si>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</si>
  <si>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</si>
  <si>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</si>
  <si>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</si>
  <si>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</si>
  <si>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</si>
  <si>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</si>
  <si>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</si>
  <si>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</si>
  <si>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</si>
  <si>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</si>
  <si>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</si>
  <si>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</si>
  <si>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</si>
  <si>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</si>
  <si>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</si>
  <si>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</si>
  <si>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</si>
  <si>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</si>
  <si>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</si>
  <si>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</si>
  <si>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</si>
  <si>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</si>
  <si>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</si>
  <si>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</si>
  <si>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</si>
  <si>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</si>
  <si>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</si>
  <si>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</si>
  <si>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</si>
  <si>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</si>
  <si>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</si>
  <si>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</si>
  <si>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</si>
  <si>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</si>
  <si>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</si>
  <si>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</si>
  <si>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</si>
  <si>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</si>
  <si>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</si>
  <si>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</si>
  <si>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</si>
  <si>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</si>
  <si>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</si>
  <si>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</si>
  <si>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</si>
  <si>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</si>
  <si>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</si>
  <si>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</si>
  <si>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</si>
  <si>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</si>
  <si>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</si>
  <si>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</si>
  <si>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</si>
  <si>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</si>
  <si>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</si>
  <si>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</si>
  <si>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</si>
  <si>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</si>
  <si>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</si>
  <si>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</si>
  <si>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</si>
  <si>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</si>
  <si>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</si>
  <si>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</si>
  <si>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</si>
  <si>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</si>
  <si>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</si>
  <si>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</si>
  <si>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</si>
  <si>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</si>
  <si>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</si>
  <si>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</si>
  <si>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</si>
  <si>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</si>
  <si>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</si>
  <si>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</si>
  <si>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</si>
  <si>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</si>
  <si>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</si>
  <si>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</si>
  <si>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</si>
  <si>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</si>
  <si>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</si>
  <si>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</si>
  <si>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</si>
  <si>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</si>
  <si>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</si>
  <si>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</si>
  <si>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</si>
  <si>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</si>
  <si>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</si>
  <si>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</si>
  <si>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宮城県涌谷町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</si>
  <si>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</si>
  <si>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</si>
  <si>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</si>
  <si>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</si>
  <si>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</si>
  <si>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</si>
  <si>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</si>
  <si>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</si>
  <si>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</si>
  <si>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</si>
  <si>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</si>
  <si>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</si>
  <si>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</si>
  <si>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</si>
  <si>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</si>
  <si>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</si>
  <si>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</si>
  <si>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</si>
  <si>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</si>
  <si>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涌谷町一般会計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</si>
  <si>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</si>
  <si>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</si>
  <si>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</si>
  <si>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</si>
  <si>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</si>
  <si>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</si>
  <si>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</si>
  <si>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</si>
  <si>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</si>
  <si>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</si>
  <si>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</si>
  <si>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</si>
  <si>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</si>
  <si>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涌谷町国民健康保険事業勘定特別会計</t>
    <phoneticPr fontId="5"/>
  </si>
  <si>
    <t>涌谷町介護保険事業勘定特別会計</t>
    <phoneticPr fontId="5"/>
  </si>
  <si>
    <t>涌谷町後期高齢者医療保険事業勘定特別会計</t>
    <phoneticPr fontId="5"/>
  </si>
  <si>
    <t>涌谷町国民健康保険病院事業会計</t>
    <phoneticPr fontId="5"/>
  </si>
  <si>
    <t>法適用企業</t>
    <phoneticPr fontId="5"/>
  </si>
  <si>
    <t>涌谷町老人保健施設事業会計</t>
    <phoneticPr fontId="5"/>
  </si>
  <si>
    <t>涌谷町訪問看護ステーション事業会計</t>
    <phoneticPr fontId="5"/>
  </si>
  <si>
    <t>涌谷町水道事業会計</t>
    <phoneticPr fontId="5"/>
  </si>
  <si>
    <t>涌谷町下水道事業会計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</si>
  <si>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</si>
  <si>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</si>
  <si>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</si>
  <si>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</si>
  <si>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</si>
  <si>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</si>
  <si>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</si>
  <si>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</si>
  <si>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</si>
  <si>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</si>
  <si>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</si>
  <si>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</si>
  <si>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</si>
  <si>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</si>
  <si>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</si>
  <si>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</si>
  <si>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</si>
  <si>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</si>
  <si>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</si>
  <si>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</si>
  <si>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</si>
  <si>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</si>
  <si>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</si>
  <si>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</si>
  <si>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</si>
  <si>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</si>
  <si>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</si>
  <si>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</si>
  <si>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</si>
  <si>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</si>
  <si>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</si>
  <si>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</si>
  <si>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</si>
  <si>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</si>
  <si>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</si>
  <si>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</si>
  <si>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</si>
  <si>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</si>
  <si>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</si>
  <si>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</si>
  <si>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</si>
  <si>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</si>
  <si>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</si>
  <si>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</si>
  <si>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</si>
  <si>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</si>
  <si>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</si>
  <si>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</si>
  <si>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</si>
  <si>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</si>
  <si>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</si>
  <si>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</si>
  <si>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</si>
  <si>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</si>
  <si>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</si>
  <si>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</si>
  <si>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</si>
  <si>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</si>
  <si>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</si>
  <si>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</si>
  <si>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</si>
  <si>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</si>
  <si>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</si>
  <si>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</si>
  <si>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</si>
  <si>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</si>
  <si>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</si>
  <si>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</si>
  <si>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</si>
  <si>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</si>
  <si>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</si>
  <si>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</si>
  <si>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</si>
  <si>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</si>
  <si>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</si>
  <si>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</si>
  <si>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</si>
  <si>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</si>
  <si>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</si>
  <si>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</si>
  <si>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</si>
  <si>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</si>
  <si>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</si>
  <si>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</si>
  <si>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</si>
  <si>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</si>
  <si>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</si>
  <si>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</si>
  <si>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</si>
  <si>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</si>
  <si>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</si>
  <si>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</si>
  <si>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</si>
  <si>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</si>
  <si>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</si>
  <si>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</si>
  <si>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</si>
  <si>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</si>
  <si>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</si>
  <si>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</si>
  <si>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</si>
  <si>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</si>
  <si>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</si>
  <si>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</si>
  <si>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</si>
  <si>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</si>
  <si>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</si>
  <si>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</si>
  <si>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</si>
  <si>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</si>
  <si>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</si>
  <si>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</si>
  <si>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</si>
  <si>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</si>
  <si>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</si>
  <si>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</si>
  <si>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</si>
  <si>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</si>
  <si>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</si>
  <si>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</si>
  <si>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</si>
  <si>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</si>
  <si>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</si>
  <si>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</si>
  <si>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</si>
  <si>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</si>
  <si>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</si>
  <si>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</si>
  <si>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</si>
  <si>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</si>
  <si>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</si>
  <si>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</si>
  <si>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</si>
  <si>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</si>
  <si>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</si>
  <si>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1.32</t>
  </si>
  <si>
    <t>涌谷町水道事業会計</t>
  </si>
  <si>
    <t>涌谷町下水道事業会計</t>
  </si>
  <si>
    <t>涌谷町一般会計</t>
  </si>
  <si>
    <t>涌谷町老人保健施設事業会計</t>
  </si>
  <si>
    <t>涌谷町介護保険事業勘定特別会計</t>
  </si>
  <si>
    <t>涌谷町国民健康保険事業勘定特別会計</t>
  </si>
  <si>
    <t>涌谷町訪問看護ステーション事業会計</t>
  </si>
  <si>
    <t>涌谷町後期高齢者医療保険事業勘定特別会計</t>
  </si>
  <si>
    <t>その他会計（赤字）</t>
  </si>
  <si>
    <t>▲ 1.68</t>
  </si>
  <si>
    <t>▲ 3.63</t>
  </si>
  <si>
    <t>▲ 2.14</t>
  </si>
  <si>
    <t>その他会計（黒字）</t>
  </si>
  <si>
    <t>R02</t>
    <phoneticPr fontId="5"/>
  </si>
  <si>
    <t>R03</t>
    <phoneticPr fontId="5"/>
  </si>
  <si>
    <t>R04</t>
    <phoneticPr fontId="5"/>
  </si>
  <si>
    <t>R05</t>
    <phoneticPr fontId="5"/>
  </si>
  <si>
    <t>R06</t>
    <phoneticPr fontId="5"/>
  </si>
  <si>
    <t>-</t>
    <phoneticPr fontId="2"/>
  </si>
  <si>
    <t>宮城県市町村職員退職手当組合</t>
  </si>
  <si>
    <t>宮城県市町村非常勤消防団員補償報償組合</t>
  </si>
  <si>
    <t>大崎地域広域行政事務組合</t>
  </si>
  <si>
    <t>宮城県市町村自治振興センター</t>
  </si>
  <si>
    <t>宮城県後期高齢者医療広域連合</t>
  </si>
  <si>
    <t>宮城県後期高齢者医療事業会計</t>
    <phoneticPr fontId="38"/>
  </si>
  <si>
    <t>歴史文化基金</t>
    <rPh sb="0" eb="4">
      <t>レキシブンカ</t>
    </rPh>
    <rPh sb="4" eb="6">
      <t>キキン</t>
    </rPh>
    <phoneticPr fontId="5"/>
  </si>
  <si>
    <t>ふるさと涌谷創生基金</t>
    <phoneticPr fontId="5"/>
  </si>
  <si>
    <t>公共施設総合管理基金</t>
    <phoneticPr fontId="2"/>
  </si>
  <si>
    <t>公営住宅用地取得基金</t>
    <phoneticPr fontId="2"/>
  </si>
  <si>
    <t>ふるさと水と土保全基金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</si>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</sst>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16" fillId="0" borderId="0" applyFont="0" applyFill="0" applyBorder="0" applyAlignment="0" applyProtection="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桁区切り 2" xfId="20" xr:uid="{0DF2D0FE-A3A8-457C-9C3C-42DD828F1BA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8C21-4C03-8B37-7372BE1537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33344</c:v>
                </c:pt>
                <c:pt idx="1">
                  <c:v>22495</c:v>
                </c:pt>
                <c:pt idx="2">
                  <c:v>47757</c:v>
                </c:pt>
                <c:pt idx="3">
                  <c:v>50774</c:v>
                </c:pt>
                <c:pt idx="4">
                  <c:v>42936</c:v>
                </c:pt>
              </c:numCache>
            </c:numRef>
          </c:val>
          <c:smooth val="0"/>
          <c:extLst>
            <c:ext xmlns:c16="http://schemas.microsoft.com/office/drawing/2014/chart" uri="{C3380CC4-5D6E-409C-BE32-E72D297353CC}">
              <c16:uniqueId val="{00000001-8C21-4C03-8B37-7372BE1537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3.58</c:v>
                </c:pt>
                <c:pt idx="1">
                  <c:v>1.94</c:v>
                </c:pt>
                <c:pt idx="2">
                  <c:v>2.75</c:v>
                </c:pt>
                <c:pt idx="3">
                  <c:v>4.46</c:v>
                </c:pt>
                <c:pt idx="4">
                  <c:v>2.6</c:v>
                </c:pt>
              </c:numCache>
            </c:numRef>
          </c:val>
          <c:extLst>
            <c:ext xmlns:c16="http://schemas.microsoft.com/office/drawing/2014/chart" uri="{C3380CC4-5D6E-409C-BE32-E72D297353CC}">
              <c16:uniqueId val="{00000000-AF90-4280-8CC3-F79AA427AD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13.99</c:v>
                </c:pt>
                <c:pt idx="1">
                  <c:v>20.74</c:v>
                </c:pt>
                <c:pt idx="2">
                  <c:v>28.51</c:v>
                </c:pt>
                <c:pt idx="3">
                  <c:v>30.46</c:v>
                </c:pt>
                <c:pt idx="4">
                  <c:v>30</c:v>
                </c:pt>
              </c:numCache>
            </c:numRef>
          </c:val>
          <c:extLst>
            <c:ext xmlns:c16="http://schemas.microsoft.com/office/drawing/2014/chart" uri="{C3380CC4-5D6E-409C-BE32-E72D297353CC}">
              <c16:uniqueId val="{00000001-AF90-4280-8CC3-F79AA427AD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3.13</c:v>
                </c:pt>
                <c:pt idx="1">
                  <c:v>5.91</c:v>
                </c:pt>
                <c:pt idx="2">
                  <c:v>8.43</c:v>
                </c:pt>
                <c:pt idx="3">
                  <c:v>3.21</c:v>
                </c:pt>
                <c:pt idx="4">
                  <c:v>-1.32</c:v>
                </c:pt>
              </c:numCache>
            </c:numRef>
          </c:val>
          <c:smooth val="0"/>
          <c:extLst>
            <c:ext xmlns:c16="http://schemas.microsoft.com/office/drawing/2014/chart" uri="{C3380CC4-5D6E-409C-BE32-E72D297353CC}">
              <c16:uniqueId val="{00000002-AF90-4280-8CC3-F79AA427AD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0-26E5-4202-AB31-5C3455DF12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1.68</c:v>
                </c:pt>
                <c:pt idx="1">
                  <c:v>#N/A</c:v>
                </c:pt>
                <c:pt idx="2">
                  <c:v>3.63</c:v>
                </c:pt>
                <c:pt idx="3">
                  <c:v>#N/A</c:v>
                </c:pt>
                <c:pt idx="4">
                  <c:v>2.14</c:v>
                </c:pt>
                <c:pt idx="5">
                  <c:v>#N/A</c:v>
                </c:pt>
                <c:pt idx="6">
                  <c:v>0</c:v>
                </c:pt>
                <c:pt idx="7">
                  <c:v>0</c:v>
                </c:pt>
                <c:pt idx="8">
                  <c:v>0</c:v>
                </c:pt>
                <c:pt idx="9">
                  <c:v>0</c:v>
                </c:pt>
              </c:numCache>
            </c:numRef>
          </c:val>
          <c:extLst>
            <c:ext xmlns:c16="http://schemas.microsoft.com/office/drawing/2014/chart" uri="{C3380CC4-5D6E-409C-BE32-E72D297353CC}">
              <c16:uniqueId val="{00000001-26E5-4202-AB31-5C3455DF1218}"/>
            </c:ext>
          </c:extLst>
        </c:ser>
        <c:ser>
          <c:idx val="2"/>
          <c:order val="2"/>
          <c:tx>
            <c:strRef>
              <c:f>データシート!$A$29</c:f>
              <c:strCache>
                <c:ptCount val="1"/>
                <c:pt idx="0">
                  <c:v>涌谷町後期高齢者医療保険事業勘定特別会計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c:v>
                </c:pt>
                <c:pt idx="2">
                  <c:v>#N/A</c:v>
                </c:pt>
                <c:pt idx="3">
                  <c:v>0.1</c:v>
                </c:pt>
                <c:pt idx="4">
                  <c:v>#N/A</c:v>
                </c:pt>
                <c:pt idx="5">
                  <c:v>0.11</c:v>
                </c:pt>
                <c:pt idx="6">
                  <c:v>#N/A</c:v>
                </c:pt>
                <c:pt idx="7">
                  <c:v>0.12</c:v>
                </c:pt>
                <c:pt idx="8">
                  <c:v>#N/A</c:v>
                </c:pt>
                <c:pt idx="9">
                  <c:v>0.12</c:v>
                </c:pt>
              </c:numCache>
            </c:numRef>
          </c:val>
          <c:extLst>
            <c:ext xmlns:c16="http://schemas.microsoft.com/office/drawing/2014/chart" uri="{C3380CC4-5D6E-409C-BE32-E72D297353CC}">
              <c16:uniqueId val="{00000002-26E5-4202-AB31-5C3455DF1218}"/>
            </c:ext>
          </c:extLst>
        </c:ser>
        <c:ser>
          <c:idx val="3"/>
          <c:order val="3"/>
          <c:tx>
            <c:strRef>
              <c:f>データシート!$A$30</c:f>
              <c:strCache>
                <c:ptCount val="1"/>
                <c:pt idx="0">
                  <c:v>涌谷町訪問看護ステーション事業会計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1.24</c:v>
                </c:pt>
                <c:pt idx="2">
                  <c:v>#N/A</c:v>
                </c:pt>
                <c:pt idx="3">
                  <c:v>1.1200000000000001</c:v>
                </c:pt>
                <c:pt idx="4">
                  <c:v>#N/A</c:v>
                </c:pt>
                <c:pt idx="5">
                  <c:v>0.77</c:v>
                </c:pt>
                <c:pt idx="6">
                  <c:v>#N/A</c:v>
                </c:pt>
                <c:pt idx="7">
                  <c:v>0.49</c:v>
                </c:pt>
                <c:pt idx="8">
                  <c:v>#N/A</c:v>
                </c:pt>
                <c:pt idx="9">
                  <c:v>0.25</c:v>
                </c:pt>
              </c:numCache>
            </c:numRef>
          </c:val>
          <c:extLst>
            <c:ext xmlns:c16="http://schemas.microsoft.com/office/drawing/2014/chart" uri="{C3380CC4-5D6E-409C-BE32-E72D297353CC}">
              <c16:uniqueId val="{00000003-26E5-4202-AB31-5C3455DF1218}"/>
            </c:ext>
          </c:extLst>
        </c:ser>
        <c:ser>
          <c:idx val="4"/>
          <c:order val="4"/>
          <c:tx>
            <c:strRef>
              <c:f>データシート!$A$31</c:f>
              <c:strCache>
                <c:ptCount val="1"/>
                <c:pt idx="0">
                  <c:v>涌谷町国民健康保険事業勘定特別会計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0.64</c:v>
                </c:pt>
                <c:pt idx="2">
                  <c:v>#N/A</c:v>
                </c:pt>
                <c:pt idx="3">
                  <c:v>0.35</c:v>
                </c:pt>
                <c:pt idx="4">
                  <c:v>#N/A</c:v>
                </c:pt>
                <c:pt idx="5">
                  <c:v>0.4</c:v>
                </c:pt>
                <c:pt idx="6">
                  <c:v>#N/A</c:v>
                </c:pt>
                <c:pt idx="7">
                  <c:v>0.38</c:v>
                </c:pt>
                <c:pt idx="8">
                  <c:v>#N/A</c:v>
                </c:pt>
                <c:pt idx="9">
                  <c:v>0.31</c:v>
                </c:pt>
              </c:numCache>
            </c:numRef>
          </c:val>
          <c:extLst>
            <c:ext xmlns:c16="http://schemas.microsoft.com/office/drawing/2014/chart" uri="{C3380CC4-5D6E-409C-BE32-E72D297353CC}">
              <c16:uniqueId val="{00000004-26E5-4202-AB31-5C3455DF1218}"/>
            </c:ext>
          </c:extLst>
        </c:ser>
        <c:ser>
          <c:idx val="5"/>
          <c:order val="5"/>
          <c:tx>
            <c:strRef>
              <c:f>データシート!$A$32</c:f>
              <c:strCache>
                <c:ptCount val="1"/>
                <c:pt idx="0">
                  <c:v>涌谷町介護保険事業勘定特別会計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0.53</c:v>
                </c:pt>
                <c:pt idx="2">
                  <c:v>#N/A</c:v>
                </c:pt>
                <c:pt idx="3">
                  <c:v>1.46</c:v>
                </c:pt>
                <c:pt idx="4">
                  <c:v>#N/A</c:v>
                </c:pt>
                <c:pt idx="5">
                  <c:v>1.2</c:v>
                </c:pt>
                <c:pt idx="6">
                  <c:v>#N/A</c:v>
                </c:pt>
                <c:pt idx="7">
                  <c:v>0.85</c:v>
                </c:pt>
                <c:pt idx="8">
                  <c:v>#N/A</c:v>
                </c:pt>
                <c:pt idx="9">
                  <c:v>0.59</c:v>
                </c:pt>
              </c:numCache>
            </c:numRef>
          </c:val>
          <c:extLst>
            <c:ext xmlns:c16="http://schemas.microsoft.com/office/drawing/2014/chart" uri="{C3380CC4-5D6E-409C-BE32-E72D297353CC}">
              <c16:uniqueId val="{00000005-26E5-4202-AB31-5C3455DF1218}"/>
            </c:ext>
          </c:extLst>
        </c:ser>
        <c:ser>
          <c:idx val="6"/>
          <c:order val="6"/>
          <c:tx>
            <c:strRef>
              <c:f>データシート!$A$33</c:f>
              <c:strCache>
                <c:ptCount val="1"/>
                <c:pt idx="0">
                  <c:v>涌谷町老人保健施設事業会計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1.26</c:v>
                </c:pt>
                <c:pt idx="2">
                  <c:v>#N/A</c:v>
                </c:pt>
                <c:pt idx="3">
                  <c:v>1.2</c:v>
                </c:pt>
                <c:pt idx="4">
                  <c:v>#N/A</c:v>
                </c:pt>
                <c:pt idx="5">
                  <c:v>0.48</c:v>
                </c:pt>
                <c:pt idx="6">
                  <c:v>#N/A</c:v>
                </c:pt>
                <c:pt idx="7">
                  <c:v>0.63</c:v>
                </c:pt>
                <c:pt idx="8">
                  <c:v>#N/A</c:v>
                </c:pt>
                <c:pt idx="9">
                  <c:v>0.69</c:v>
                </c:pt>
              </c:numCache>
            </c:numRef>
          </c:val>
          <c:extLst>
            <c:ext xmlns:c16="http://schemas.microsoft.com/office/drawing/2014/chart" uri="{C3380CC4-5D6E-409C-BE32-E72D297353CC}">
              <c16:uniqueId val="{00000006-26E5-4202-AB31-5C3455DF1218}"/>
            </c:ext>
          </c:extLst>
        </c:ser>
        <c:ser>
          <c:idx val="7"/>
          <c:order val="7"/>
          <c:tx>
            <c:strRef>
              <c:f>データシート!$A$34</c:f>
              <c:strCache>
                <c:ptCount val="1"/>
                <c:pt idx="0">
                  <c:v>涌谷町一般会計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3.58</c:v>
                </c:pt>
                <c:pt idx="2">
                  <c:v>#N/A</c:v>
                </c:pt>
                <c:pt idx="3">
                  <c:v>1.93</c:v>
                </c:pt>
                <c:pt idx="4">
                  <c:v>#N/A</c:v>
                </c:pt>
                <c:pt idx="5">
                  <c:v>2.75</c:v>
                </c:pt>
                <c:pt idx="6">
                  <c:v>#N/A</c:v>
                </c:pt>
                <c:pt idx="7">
                  <c:v>4.45</c:v>
                </c:pt>
                <c:pt idx="8">
                  <c:v>#N/A</c:v>
                </c:pt>
                <c:pt idx="9">
                  <c:v>2.6</c:v>
                </c:pt>
              </c:numCache>
            </c:numRef>
          </c:val>
          <c:extLst>
            <c:ext xmlns:c16="http://schemas.microsoft.com/office/drawing/2014/chart" uri="{C3380CC4-5D6E-409C-BE32-E72D297353CC}">
              <c16:uniqueId val="{00000007-26E5-4202-AB31-5C3455DF1218}"/>
            </c:ext>
          </c:extLst>
        </c:ser>
        <c:ser>
          <c:idx val="8"/>
          <c:order val="8"/>
          <c:tx>
            <c:strRef>
              <c:f>データシート!$A$35</c:f>
              <c:strCache>
                <c:ptCount val="1"/>
                <c:pt idx="0">
                  <c:v>涌谷町下水道事業会計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2.12</c:v>
                </c:pt>
                <c:pt idx="2">
                  <c:v>#N/A</c:v>
                </c:pt>
                <c:pt idx="3">
                  <c:v>2.3199999999999998</c:v>
                </c:pt>
                <c:pt idx="4">
                  <c:v>#N/A</c:v>
                </c:pt>
                <c:pt idx="5">
                  <c:v>2.56</c:v>
                </c:pt>
                <c:pt idx="6">
                  <c:v>#N/A</c:v>
                </c:pt>
                <c:pt idx="7">
                  <c:v>3.09</c:v>
                </c:pt>
                <c:pt idx="8">
                  <c:v>#N/A</c:v>
                </c:pt>
                <c:pt idx="9">
                  <c:v>3.39</c:v>
                </c:pt>
              </c:numCache>
            </c:numRef>
          </c:val>
          <c:extLst>
            <c:ext xmlns:c16="http://schemas.microsoft.com/office/drawing/2014/chart" uri="{C3380CC4-5D6E-409C-BE32-E72D297353CC}">
              <c16:uniqueId val="{00000008-26E5-4202-AB31-5C3455DF1218}"/>
            </c:ext>
          </c:extLst>
        </c:ser>
        <c:ser>
          <c:idx val="9"/>
          <c:order val="9"/>
          <c:tx>
            <c:strRef>
              <c:f>データシート!$A$36</c:f>
              <c:strCache>
                <c:ptCount val="1"/>
                <c:pt idx="0">
                  <c:v>涌谷町水道事業会計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5.65</c:v>
                </c:pt>
                <c:pt idx="2">
                  <c:v>#N/A</c:v>
                </c:pt>
                <c:pt idx="3">
                  <c:v>6.27</c:v>
                </c:pt>
                <c:pt idx="4">
                  <c:v>#N/A</c:v>
                </c:pt>
                <c:pt idx="5">
                  <c:v>6.87</c:v>
                </c:pt>
                <c:pt idx="6">
                  <c:v>#N/A</c:v>
                </c:pt>
                <c:pt idx="7">
                  <c:v>7.65</c:v>
                </c:pt>
                <c:pt idx="8">
                  <c:v>#N/A</c:v>
                </c:pt>
                <c:pt idx="9">
                  <c:v>7.76</c:v>
                </c:pt>
              </c:numCache>
            </c:numRef>
          </c:val>
          <c:extLst>
            <c:ext xmlns:c16="http://schemas.microsoft.com/office/drawing/2014/chart" uri="{C3380CC4-5D6E-409C-BE32-E72D297353CC}">
              <c16:uniqueId val="{00000009-26E5-4202-AB31-5C3455DF12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670</c:v>
                </c:pt>
                <c:pt idx="5">
                  <c:v>672</c:v>
                </c:pt>
                <c:pt idx="8">
                  <c:v>663</c:v>
                </c:pt>
                <c:pt idx="11">
                  <c:v>644</c:v>
                </c:pt>
                <c:pt idx="14">
                  <c:v>671</c:v>
                </c:pt>
              </c:numCache>
            </c:numRef>
          </c:val>
          <c:extLst>
            <c:ext xmlns:c16="http://schemas.microsoft.com/office/drawing/2014/chart" uri="{C3380CC4-5D6E-409C-BE32-E72D297353CC}">
              <c16:uniqueId val="{00000000-D4F7-4C57-8839-2758001B10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F7-4C57-8839-2758001B10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4F7-4C57-8839-2758001B10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94</c:v>
                </c:pt>
                <c:pt idx="3">
                  <c:v>98</c:v>
                </c:pt>
                <c:pt idx="6">
                  <c:v>98</c:v>
                </c:pt>
                <c:pt idx="9">
                  <c:v>98</c:v>
                </c:pt>
                <c:pt idx="12">
                  <c:v>94</c:v>
                </c:pt>
              </c:numCache>
            </c:numRef>
          </c:val>
          <c:extLst>
            <c:ext xmlns:c16="http://schemas.microsoft.com/office/drawing/2014/chart" uri="{C3380CC4-5D6E-409C-BE32-E72D297353CC}">
              <c16:uniqueId val="{00000003-D4F7-4C57-8839-2758001B10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282</c:v>
                </c:pt>
                <c:pt idx="3">
                  <c:v>271</c:v>
                </c:pt>
                <c:pt idx="6">
                  <c:v>257</c:v>
                </c:pt>
                <c:pt idx="9">
                  <c:v>262</c:v>
                </c:pt>
                <c:pt idx="12">
                  <c:v>273</c:v>
                </c:pt>
              </c:numCache>
            </c:numRef>
          </c:val>
          <c:extLst>
            <c:ext xmlns:c16="http://schemas.microsoft.com/office/drawing/2014/chart" uri="{C3380CC4-5D6E-409C-BE32-E72D297353CC}">
              <c16:uniqueId val="{00000004-D4F7-4C57-8839-2758001B10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13</c:v>
                </c:pt>
                <c:pt idx="3">
                  <c:v>0</c:v>
                </c:pt>
                <c:pt idx="6">
                  <c:v>0</c:v>
                </c:pt>
                <c:pt idx="9">
                  <c:v>0</c:v>
                </c:pt>
                <c:pt idx="12">
                  <c:v>0</c:v>
                </c:pt>
              </c:numCache>
            </c:numRef>
          </c:val>
          <c:extLst>
            <c:ext xmlns:c16="http://schemas.microsoft.com/office/drawing/2014/chart" uri="{C3380CC4-5D6E-409C-BE32-E72D297353CC}">
              <c16:uniqueId val="{00000005-D4F7-4C57-8839-2758001B10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F7-4C57-8839-2758001B10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668</c:v>
                </c:pt>
                <c:pt idx="3">
                  <c:v>543</c:v>
                </c:pt>
                <c:pt idx="6">
                  <c:v>556</c:v>
                </c:pt>
                <c:pt idx="9">
                  <c:v>577</c:v>
                </c:pt>
                <c:pt idx="12">
                  <c:v>645</c:v>
                </c:pt>
              </c:numCache>
            </c:numRef>
          </c:val>
          <c:extLst>
            <c:ext xmlns:c16="http://schemas.microsoft.com/office/drawing/2014/chart" uri="{C3380CC4-5D6E-409C-BE32-E72D297353CC}">
              <c16:uniqueId val="{00000007-D4F7-4C57-8839-2758001B10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387</c:v>
                </c:pt>
                <c:pt idx="2">
                  <c:v>#N/A</c:v>
                </c:pt>
                <c:pt idx="3">
                  <c:v>#N/A</c:v>
                </c:pt>
                <c:pt idx="4">
                  <c:v>240</c:v>
                </c:pt>
                <c:pt idx="5">
                  <c:v>#N/A</c:v>
                </c:pt>
                <c:pt idx="6">
                  <c:v>#N/A</c:v>
                </c:pt>
                <c:pt idx="7">
                  <c:v>248</c:v>
                </c:pt>
                <c:pt idx="8">
                  <c:v>#N/A</c:v>
                </c:pt>
                <c:pt idx="9">
                  <c:v>#N/A</c:v>
                </c:pt>
                <c:pt idx="10">
                  <c:v>293</c:v>
                </c:pt>
                <c:pt idx="11">
                  <c:v>#N/A</c:v>
                </c:pt>
                <c:pt idx="12">
                  <c:v>#N/A</c:v>
                </c:pt>
                <c:pt idx="13">
                  <c:v>341</c:v>
                </c:pt>
                <c:pt idx="14">
                  <c:v>#N/A</c:v>
                </c:pt>
              </c:numCache>
            </c:numRef>
          </c:val>
          <c:smooth val="0"/>
          <c:extLst>
            <c:ext xmlns:c16="http://schemas.microsoft.com/office/drawing/2014/chart" uri="{C3380CC4-5D6E-409C-BE32-E72D297353CC}">
              <c16:uniqueId val="{00000008-D4F7-4C57-8839-2758001B10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6544</c:v>
                </c:pt>
                <c:pt idx="5">
                  <c:v>6177</c:v>
                </c:pt>
                <c:pt idx="8">
                  <c:v>5965</c:v>
                </c:pt>
                <c:pt idx="11">
                  <c:v>5995</c:v>
                </c:pt>
                <c:pt idx="14">
                  <c:v>5752</c:v>
                </c:pt>
              </c:numCache>
            </c:numRef>
          </c:val>
          <c:extLst>
            <c:ext xmlns:c16="http://schemas.microsoft.com/office/drawing/2014/chart" uri="{C3380CC4-5D6E-409C-BE32-E72D297353CC}">
              <c16:uniqueId val="{00000000-A9A3-4A56-B2AA-2E916CE31B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268</c:v>
                </c:pt>
                <c:pt idx="5">
                  <c:v>220</c:v>
                </c:pt>
                <c:pt idx="8">
                  <c:v>172</c:v>
                </c:pt>
                <c:pt idx="11">
                  <c:v>131</c:v>
                </c:pt>
                <c:pt idx="14">
                  <c:v>103</c:v>
                </c:pt>
              </c:numCache>
            </c:numRef>
          </c:val>
          <c:extLst>
            <c:ext xmlns:c16="http://schemas.microsoft.com/office/drawing/2014/chart" uri="{C3380CC4-5D6E-409C-BE32-E72D297353CC}">
              <c16:uniqueId val="{00000001-A9A3-4A56-B2AA-2E916CE31B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2167</c:v>
                </c:pt>
                <c:pt idx="5">
                  <c:v>3106</c:v>
                </c:pt>
                <c:pt idx="8">
                  <c:v>3843</c:v>
                </c:pt>
                <c:pt idx="11">
                  <c:v>4120</c:v>
                </c:pt>
                <c:pt idx="14">
                  <c:v>4554</c:v>
                </c:pt>
              </c:numCache>
            </c:numRef>
          </c:val>
          <c:extLst>
            <c:ext xmlns:c16="http://schemas.microsoft.com/office/drawing/2014/chart" uri="{C3380CC4-5D6E-409C-BE32-E72D297353CC}">
              <c16:uniqueId val="{00000002-A9A3-4A56-B2AA-2E916CE31B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A3-4A56-B2AA-2E916CE31B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A3-4A56-B2AA-2E916CE31B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A3-4A56-B2AA-2E916CE31B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257</c:v>
                </c:pt>
                <c:pt idx="3">
                  <c:v>334</c:v>
                </c:pt>
                <c:pt idx="6">
                  <c:v>346</c:v>
                </c:pt>
                <c:pt idx="9">
                  <c:v>369</c:v>
                </c:pt>
                <c:pt idx="12">
                  <c:v>417</c:v>
                </c:pt>
              </c:numCache>
            </c:numRef>
          </c:val>
          <c:extLst>
            <c:ext xmlns:c16="http://schemas.microsoft.com/office/drawing/2014/chart" uri="{C3380CC4-5D6E-409C-BE32-E72D297353CC}">
              <c16:uniqueId val="{00000006-A9A3-4A56-B2AA-2E916CE31B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624</c:v>
                </c:pt>
                <c:pt idx="3">
                  <c:v>725</c:v>
                </c:pt>
                <c:pt idx="6">
                  <c:v>696</c:v>
                </c:pt>
                <c:pt idx="9">
                  <c:v>1018</c:v>
                </c:pt>
                <c:pt idx="12">
                  <c:v>1002</c:v>
                </c:pt>
              </c:numCache>
            </c:numRef>
          </c:val>
          <c:extLst>
            <c:ext xmlns:c16="http://schemas.microsoft.com/office/drawing/2014/chart" uri="{C3380CC4-5D6E-409C-BE32-E72D297353CC}">
              <c16:uniqueId val="{00000007-A9A3-4A56-B2AA-2E916CE31B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3345</c:v>
                </c:pt>
                <c:pt idx="3">
                  <c:v>3002</c:v>
                </c:pt>
                <c:pt idx="6">
                  <c:v>2697</c:v>
                </c:pt>
                <c:pt idx="9">
                  <c:v>2544</c:v>
                </c:pt>
                <c:pt idx="12">
                  <c:v>2434</c:v>
                </c:pt>
              </c:numCache>
            </c:numRef>
          </c:val>
          <c:extLst>
            <c:ext xmlns:c16="http://schemas.microsoft.com/office/drawing/2014/chart" uri="{C3380CC4-5D6E-409C-BE32-E72D297353CC}">
              <c16:uniqueId val="{00000008-A9A3-4A56-B2AA-2E916CE31B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26</c:v>
                </c:pt>
                <c:pt idx="9">
                  <c:v>23</c:v>
                </c:pt>
                <c:pt idx="12">
                  <c:v>21</c:v>
                </c:pt>
              </c:numCache>
            </c:numRef>
          </c:val>
          <c:extLst>
            <c:ext xmlns:c16="http://schemas.microsoft.com/office/drawing/2014/chart" uri="{C3380CC4-5D6E-409C-BE32-E72D297353CC}">
              <c16:uniqueId val="{00000009-A9A3-4A56-B2AA-2E916CE31B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6453</c:v>
                </c:pt>
                <c:pt idx="3">
                  <c:v>6357</c:v>
                </c:pt>
                <c:pt idx="6">
                  <c:v>6318</c:v>
                </c:pt>
                <c:pt idx="9">
                  <c:v>6290</c:v>
                </c:pt>
                <c:pt idx="12">
                  <c:v>6081</c:v>
                </c:pt>
              </c:numCache>
            </c:numRef>
          </c:val>
          <c:extLst>
            <c:ext xmlns:c16="http://schemas.microsoft.com/office/drawing/2014/chart" uri="{C3380CC4-5D6E-409C-BE32-E72D297353CC}">
              <c16:uniqueId val="{0000000A-A9A3-4A56-B2AA-2E916CE31B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1698</c:v>
                </c:pt>
                <c:pt idx="2">
                  <c:v>#N/A</c:v>
                </c:pt>
                <c:pt idx="3">
                  <c:v>#N/A</c:v>
                </c:pt>
                <c:pt idx="4">
                  <c:v>914</c:v>
                </c:pt>
                <c:pt idx="5">
                  <c:v>#N/A</c:v>
                </c:pt>
                <c:pt idx="6">
                  <c:v>#N/A</c:v>
                </c:pt>
                <c:pt idx="7">
                  <c:v>103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A3-4A56-B2AA-2E916CE31B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1443</c:v>
                </c:pt>
                <c:pt idx="1">
                  <c:v>1521</c:v>
                </c:pt>
                <c:pt idx="2">
                  <c:v>1542</c:v>
                </c:pt>
              </c:numCache>
            </c:numRef>
          </c:val>
          <c:extLst>
            <c:ext xmlns:c16="http://schemas.microsoft.com/office/drawing/2014/chart" uri="{C3380CC4-5D6E-409C-BE32-E72D297353CC}">
              <c16:uniqueId val="{00000000-421C-41A1-B1F1-C11115BBD8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668</c:v>
                </c:pt>
                <c:pt idx="1">
                  <c:v>669</c:v>
                </c:pt>
                <c:pt idx="2">
                  <c:v>670</c:v>
                </c:pt>
              </c:numCache>
            </c:numRef>
          </c:val>
          <c:extLst>
            <c:ext xmlns:c16="http://schemas.microsoft.com/office/drawing/2014/chart" uri="{C3380CC4-5D6E-409C-BE32-E72D297353CC}">
              <c16:uniqueId val="{00000001-421C-41A1-B1F1-C11115BBD8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732</c:v>
                </c:pt>
                <c:pt idx="1">
                  <c:v>884</c:v>
                </c:pt>
                <c:pt idx="2">
                  <c:v>1219</c:v>
                </c:pt>
              </c:numCache>
            </c:numRef>
          </c:val>
          <c:extLst>
            <c:ext xmlns:c16="http://schemas.microsoft.com/office/drawing/2014/chart" uri="{C3380CC4-5D6E-409C-BE32-E72D297353CC}">
              <c16:uniqueId val="{00000002-421C-41A1-B1F1-C11115BBD8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宮城県涌谷町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年度と前年度を比較すると、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算入公債費等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災害対策債元利償還金が増加したことで「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事業費補正により基準財政需要額に算入された公債費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」が増加したことに加え、過疎対策事業債等の元利償還金増加したことで「災害復旧費等に係る基準財政需要額」が増加した。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過疎対策事業債、公共事業等債、単独災害復旧事業債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の元利償還金が増加した。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どちらも増加しているが、元利償還金等の増加幅が大きいため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分子総体が増加した。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単年度における実質公債費比率が上昇傾向にあるため、引続き、地方債の適切な借り入れや管理に取り組んでいく。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宮城県涌谷町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財政再建期間中であったことから、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年度から分子は年々減少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マイナスとなった。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単独災害復旧事業債現在高や臨時財政対策債現在高の減少により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「地方債の現在高」が減少した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公共施設等総合管理基金の新設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により「充当可能基金」が増加したことで「充当可能財源等」が増加した。結果として、「充当可能財源等」が「将来負担額」を上回り分子がマイナスとなった。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将来負担比率が無くなったが、今後も健全な財政運営を心掛け、引続き将来負担に注視していかなければならない。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宮城県涌谷町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令和５年度までの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涌谷町財政再建計画に基づき、財政調整基金を取り崩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しを抑制し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財政運営を行ってきた。令和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年度において、人事院勧告による職員給与の引き上げ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に対応するため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前年度同様、税収等の予算に対する上振れ分が発生したことから、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財政調整基金や公共施設等総合管理基金の新設に伴い積立て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たことにより、基金全体の残高が増加した。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新規事業の開始や物価高騰、人件費増加による更なる経費増加が見込まれる。また、自然災害や老朽化している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施設の維持補修等、突発的な経費にも対応していかなければならないため、今後も各基金の計画的な運用を行っていく。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ふるさと涌谷創生基金：地域創生事業に充当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公共施設の更新や維持補修費等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に充当</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歴史文化基金：文化財関係事業へ充当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公営住宅用地取得基金：公営住宅建設用地取得及び建設事業に充当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ふるさと水と土保全基金：集落共同活動事業に充当</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その他特定目的基金のうち、積立額が最も多い基金はふるさと涌谷創生基金であるが、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公共施設等総合管理基金の新設に伴い、積替えを行ったことから大幅に減少した。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歴史文化基金については、文化財の設備設置工事へ充当するため、取り崩したが、ふるさと納税寄付分等で積み立てたため増加した。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取り崩しについては、充当する事業内容と各基金の使途を精査しながら行っていく。積み立てについては、ふるさと涌谷創生基金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と新設した公共施設等総合管理基金を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中心に継続して行い、財政調整基金と減債基金の残高にも留意しながら、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今後の重要施策や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新規事業等に充当する財源を確保していく。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人事院勧告による職員給与引き上げ等に対する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前年度と比較し、積立てた額は減少したが、町税等の上振れ分等についてを積み立てを行った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財政再建計画が終了したことから、今後は一定水準の残高を維持し続けられるよう、計画的に運用していく。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現状の基金残高を維持するため、運用利子分のみを積み立てた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令和４年度から、償還に係る据置期間を廃止したことから、後年度の元利償還金増加が見込まれる。負担軽減のため、計画的な取り崩し、積み立てを行っていく。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宮城県涌谷町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14,249
14,173
82.16
8,780,610
8,636,527
133,629
5,138,012
6,080,547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年度からほぼ横ばいで、令和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年度においてもほぼ同値となった。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年度について、基準財政需要額においては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包括算定経費の増加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過疎対策事業債元利償還金の増加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等により、前年度比で約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基準財政収入額においては、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定額減税減収補填分による地方特例交付金の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により、前年度比で約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類似団体平均値より低い数値で推移しているため、自主財源確保のために、移住定住政策をはじめとした、人口減少対策、町有地への企業誘致等を推進していく。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9978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年度から令和３年度までは減少傾向にあったが、以降は再び上昇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年度について、分母である歳入においては、普通交付税、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地方特例交付金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が主な要因となり、約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た。分子である歳出においては、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令和５年度借入分償還等による公債費や病院事業会計への負担金等の増加により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人事院勧告による人件費の増加や全国的な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物価高騰による経常経費の増加に注視し、財政運営に取り組む必要がある。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41003</xdr:rowOff>
    </xdr:from>
    <xdr:to>
      <xdr:col>23</xdr:col>
      <xdr:colOff>133350</xdr:colOff>
      <xdr:row>62</xdr:row>
      <xdr:rowOff>103051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67090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169108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62</xdr:row>
      <xdr:rowOff>103051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408920"/>
          <a:ext cx="889000" cy="3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63699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86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65859</xdr:rowOff>
    </xdr:from>
    <xdr:to>
      <xdr:col>15</xdr:col>
      <xdr:colOff>82550</xdr:colOff>
      <xdr:row>60</xdr:row>
      <xdr:rowOff>121920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181409"/>
          <a:ext cx="8890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166205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65859</xdr:rowOff>
    </xdr:from>
    <xdr:to>
      <xdr:col>11</xdr:col>
      <xdr:colOff>31750</xdr:colOff>
      <xdr:row>63</xdr:row>
      <xdr:rowOff>97065</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181409"/>
          <a:ext cx="889000" cy="71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161653</xdr:rowOff>
    </xdr:from>
    <xdr:to>
      <xdr:col>23</xdr:col>
      <xdr:colOff>184150</xdr:colOff>
      <xdr:row>62</xdr:row>
      <xdr:rowOff>91803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6730</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52251</xdr:rowOff>
    </xdr:from>
    <xdr:to>
      <xdr:col>19</xdr:col>
      <xdr:colOff>184150</xdr:colOff>
      <xdr:row>62</xdr:row>
      <xdr:rowOff>153851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164028</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15059</xdr:rowOff>
    </xdr:from>
    <xdr:to>
      <xdr:col>11</xdr:col>
      <xdr:colOff>82550</xdr:colOff>
      <xdr:row>59</xdr:row>
      <xdr:rowOff>116659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126836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46265</xdr:rowOff>
    </xdr:from>
    <xdr:to>
      <xdr:col>7</xdr:col>
      <xdr:colOff>31750</xdr:colOff>
      <xdr:row>63</xdr:row>
      <xdr:rowOff>147865</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132642</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類似団体平均値と比較すると、低い額で推移しているが、令和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12,044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年度決算において、人件費については、任期の定めのない常勤職員の基本給、期末・勤勉手当が増加した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会計年度任用職員の基本給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と勤勉手当の発生が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主な増要因となった。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汚染廃棄物の圏外処理を実施したことによる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放射能汚染廃棄物処理業務委託料の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等が主な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人件費、物価高騰による経費上昇と当町の財政状況を踏まえ、今後も必要経費の見極めを行っていく。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39139</xdr:rowOff>
    </xdr:from>
    <xdr:to>
      <xdr:col>23</xdr:col>
      <xdr:colOff>133350</xdr:colOff>
      <xdr:row>80</xdr:row>
      <xdr:rowOff>63357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755139"/>
          <a:ext cx="838200" cy="2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95549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811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36117</xdr:rowOff>
    </xdr:from>
    <xdr:to>
      <xdr:col>19</xdr:col>
      <xdr:colOff>133350</xdr:colOff>
      <xdr:row>80</xdr:row>
      <xdr:rowOff>39139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752117"/>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130567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4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171185</xdr:rowOff>
    </xdr:from>
    <xdr:to>
      <xdr:col>15</xdr:col>
      <xdr:colOff>82550</xdr:colOff>
      <xdr:row>80</xdr:row>
      <xdr:rowOff>36117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715735"/>
          <a:ext cx="889000" cy="3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122085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8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171185</xdr:rowOff>
    </xdr:from>
    <xdr:to>
      <xdr:col>11</xdr:col>
      <xdr:colOff>31750</xdr:colOff>
      <xdr:row>80</xdr:row>
      <xdr:rowOff>27877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715735"/>
          <a:ext cx="889000" cy="2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108693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82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94643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81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12557</xdr:rowOff>
    </xdr:from>
    <xdr:to>
      <xdr:col>23</xdr:col>
      <xdr:colOff>184150</xdr:colOff>
      <xdr:row>80</xdr:row>
      <xdr:rowOff>114157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72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105284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64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159789</xdr:rowOff>
    </xdr:from>
    <xdr:to>
      <xdr:col>19</xdr:col>
      <xdr:colOff>184150</xdr:colOff>
      <xdr:row>80</xdr:row>
      <xdr:rowOff>89939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7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100116</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473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156767</xdr:rowOff>
    </xdr:from>
    <xdr:to>
      <xdr:col>15</xdr:col>
      <xdr:colOff>133350</xdr:colOff>
      <xdr:row>80</xdr:row>
      <xdr:rowOff>86917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70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97094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47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120385</xdr:rowOff>
    </xdr:from>
    <xdr:to>
      <xdr:col>11</xdr:col>
      <xdr:colOff>82550</xdr:colOff>
      <xdr:row>80</xdr:row>
      <xdr:rowOff>50535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6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60712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43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148527</xdr:rowOff>
    </xdr:from>
    <xdr:to>
      <xdr:col>7</xdr:col>
      <xdr:colOff>31750</xdr:colOff>
      <xdr:row>80</xdr:row>
      <xdr:rowOff>78677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6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88854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46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従来から類似団体と比較して</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ポイント程度低い数値で推移している。今後も人事院勧告に準拠し、指数の変動要因を分析しながら引き続き給与水準の適正化に努めていく。</a:t>
          </a:r>
          <a:endParaRPr lang="ja-JP" altLang="ja-JP" sz="1400" b="0">
            <a:effectLst/>
            <a:latin typeface="ＭＳ Ｐゴシック" panose="020B0600070205080204" pitchFamily="50" charset="-128"/>
            <a:ea typeface="ＭＳ Ｐゴシック" panose="020B0600070205080204" pitchFamily="50" charset="-128"/>
          </a:endParaRPr>
        </a:p>
        <a:p>
          <a:endParaRPr kumimoji="1" lang="ja-JP" altLang="en-US" sz="1300" b="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81</xdr:row>
      <xdr:rowOff>134409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00175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33866</xdr:rowOff>
    </xdr:from>
    <xdr:to>
      <xdr:col>77</xdr:col>
      <xdr:colOff>44450</xdr:colOff>
      <xdr:row>81</xdr:row>
      <xdr:rowOff>134409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392131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33866</xdr:rowOff>
    </xdr:from>
    <xdr:to>
      <xdr:col>72</xdr:col>
      <xdr:colOff>203200</xdr:colOff>
      <xdr:row>81</xdr:row>
      <xdr:rowOff>94191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39213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94191</xdr:rowOff>
    </xdr:from>
    <xdr:to>
      <xdr:col>68</xdr:col>
      <xdr:colOff>152400</xdr:colOff>
      <xdr:row>83</xdr:row>
      <xdr:rowOff>52916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3981641"/>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80027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83609</xdr:rowOff>
    </xdr:from>
    <xdr:to>
      <xdr:col>77</xdr:col>
      <xdr:colOff>95250</xdr:colOff>
      <xdr:row>82</xdr:row>
      <xdr:rowOff>13759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9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23936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39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154516</xdr:rowOff>
    </xdr:from>
    <xdr:to>
      <xdr:col>73</xdr:col>
      <xdr:colOff>44450</xdr:colOff>
      <xdr:row>81</xdr:row>
      <xdr:rowOff>84666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94843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43391</xdr:rowOff>
    </xdr:from>
    <xdr:to>
      <xdr:col>68</xdr:col>
      <xdr:colOff>203200</xdr:colOff>
      <xdr:row>81</xdr:row>
      <xdr:rowOff>144991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9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155168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69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類似団体平均並みの水準といえる。職員数は、公営企業会計部門も含めた総数で前年より</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人減の</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317</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人となった。普通会計部門では昨年同数の</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人、公営企業会計等部門において前年より</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人減の</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161</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人となった。地方分権の推進や制度改正等による業務量の増加、行政ニーズの複雑化・多様化により、職員一人ひとりの負担が大きくなっている。今後も定員管理の見直しを行い、多様な人材の活用や職員の働き方改革を進めるなど、バランスを考慮した定員管理に努めていく。</a:t>
          </a:r>
          <a:endParaRPr lang="ja-JP" altLang="ja-JP" sz="1400" b="0">
            <a:effectLst/>
            <a:latin typeface="ＭＳ Ｐゴシック" panose="020B0600070205080204" pitchFamily="50" charset="-128"/>
            <a:ea typeface="ＭＳ Ｐゴシック" panose="020B0600070205080204" pitchFamily="50" charset="-128"/>
          </a:endParaRPr>
        </a:p>
        <a:p>
          <a:endParaRPr kumimoji="1" lang="ja-JP" altLang="en-US" sz="1300" b="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106499</xdr:rowOff>
    </xdr:from>
    <xdr:to>
      <xdr:col>81</xdr:col>
      <xdr:colOff>44450</xdr:colOff>
      <xdr:row>62</xdr:row>
      <xdr:rowOff>156482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36399"/>
          <a:ext cx="8382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70303</xdr:rowOff>
    </xdr:from>
    <xdr:to>
      <xdr:col>77</xdr:col>
      <xdr:colOff>44450</xdr:colOff>
      <xdr:row>62</xdr:row>
      <xdr:rowOff>106499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700203"/>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41655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2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28938</xdr:rowOff>
    </xdr:from>
    <xdr:to>
      <xdr:col>72</xdr:col>
      <xdr:colOff>203200</xdr:colOff>
      <xdr:row>62</xdr:row>
      <xdr:rowOff>70303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58838"/>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39931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159022</xdr:rowOff>
    </xdr:from>
    <xdr:to>
      <xdr:col>68</xdr:col>
      <xdr:colOff>152400</xdr:colOff>
      <xdr:row>62</xdr:row>
      <xdr:rowOff>28938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17472"/>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133821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105682</xdr:rowOff>
    </xdr:from>
    <xdr:to>
      <xdr:col>81</xdr:col>
      <xdr:colOff>95250</xdr:colOff>
      <xdr:row>63</xdr:row>
      <xdr:rowOff>35832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77759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0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55699</xdr:rowOff>
    </xdr:from>
    <xdr:to>
      <xdr:col>77</xdr:col>
      <xdr:colOff>95250</xdr:colOff>
      <xdr:row>62</xdr:row>
      <xdr:rowOff>157299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142076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71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19503</xdr:rowOff>
    </xdr:from>
    <xdr:to>
      <xdr:col>73</xdr:col>
      <xdr:colOff>44450</xdr:colOff>
      <xdr:row>62</xdr:row>
      <xdr:rowOff>121103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105880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3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149588</xdr:rowOff>
    </xdr:from>
    <xdr:to>
      <xdr:col>68</xdr:col>
      <xdr:colOff>203200</xdr:colOff>
      <xdr:row>62</xdr:row>
      <xdr:rowOff>79738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64515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108222</xdr:rowOff>
    </xdr:from>
    <xdr:to>
      <xdr:col>64</xdr:col>
      <xdr:colOff>152400</xdr:colOff>
      <xdr:row>62</xdr:row>
      <xdr:rowOff>38372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23149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年度から改善傾向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３ヵ年の入替年度である令和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標準税収入額や普通交付税が増加したことで分母が増加したが、過疎対策事業債償還金の追加や公共事業等債等の償還金が増加したことにより分子も増加した。分母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より分子の増加幅が大きいため実質公債費比率が上昇した。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今後も計画的な地方債の発行、償還に努めていく。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84244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04934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84244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0493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148590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1136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121920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178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49971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財政再建計画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を推進していた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ポイント以上の減少が続いており、令和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前年度に引き続き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将来負担比率は発生していない。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臨時財政対策債現在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高が減少したことに加えて、財政調整基金やふるさと涌谷創生基金等の充当可能基金が増加したことにより、充当可能財源が将来負担額を上回ったため指標が改善した。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改善した指標を維持し続けられるよう、引き続き収支のバランスに注視した財政運営に取り組んでいく。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124006</xdr:rowOff>
    </xdr:from>
    <xdr:to>
      <xdr:col>72</xdr:col>
      <xdr:colOff>203200</xdr:colOff>
      <xdr:row>15</xdr:row>
      <xdr:rowOff>93073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352856"/>
          <a:ext cx="889000" cy="31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93073</xdr:rowOff>
    </xdr:from>
    <xdr:to>
      <xdr:col>68</xdr:col>
      <xdr:colOff>152400</xdr:colOff>
      <xdr:row>17</xdr:row>
      <xdr:rowOff>89716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64823"/>
          <a:ext cx="889000" cy="33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73206</xdr:rowOff>
    </xdr:from>
    <xdr:to>
      <xdr:col>73</xdr:col>
      <xdr:colOff>44450</xdr:colOff>
      <xdr:row>14</xdr:row>
      <xdr:rowOff>3356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3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159583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38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42273</xdr:rowOff>
    </xdr:from>
    <xdr:to>
      <xdr:col>68</xdr:col>
      <xdr:colOff>203200</xdr:colOff>
      <xdr:row>15</xdr:row>
      <xdr:rowOff>143873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128650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38916</xdr:rowOff>
    </xdr:from>
    <xdr:to>
      <xdr:col>64</xdr:col>
      <xdr:colOff>152400</xdr:colOff>
      <xdr:row>17</xdr:row>
      <xdr:rowOff>140516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5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125293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宮城県涌谷町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14,249
14,173
82.16
8,780,610
8,636,527
133,629
5,138,012
6,080,547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類似団体平均より低値だが、令和２年度からほぼ横ばいで推移している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年度の人件費については、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任期の定めのない常勤職員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や期末・勤勉手当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が、分母である経常一般財源が増加したことから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、人件費全体で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60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07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xdr:rowOff>
    </xdr:from>
    <xdr:to>
      <xdr:col>15</xdr:col>
      <xdr:colOff>98425</xdr:colOff>
      <xdr:row>36</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803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xdr:rowOff>
    </xdr:from>
    <xdr:to>
      <xdr:col>11</xdr:col>
      <xdr:colOff>9525</xdr:colOff>
      <xdr:row>36</xdr:row>
      <xdr:rowOff>140716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8032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128778</xdr:rowOff>
    </xdr:from>
    <xdr:to>
      <xdr:col>11</xdr:col>
      <xdr:colOff>60325</xdr:colOff>
      <xdr:row>36</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69105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類似団体平均より低値だが、令和２年度からほぼ横ばいで推移している。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各種予防接種やスクールバス運行業務の委託料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教員用パソコンリース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料の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みられたものの、分母である経常一般財源が増加したことから、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令和６年度においては、前年度比で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全国的な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物価高騰や人件費上昇に伴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い、物件費全体の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増加が見られる。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20864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599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15</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708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170543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27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108857</xdr:rowOff>
    </xdr:from>
    <xdr:to>
      <xdr:col>82</xdr:col>
      <xdr:colOff>158750</xdr:colOff>
      <xdr:row>15</xdr:row>
      <xdr:rowOff>39007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125384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類似団体平均より低値だが、令和２年度からほぼ横ばいで推移して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年度の扶助費については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前年度と同値となった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私立保育園・こども園への保育委託料や障害者自立支援給付費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したものの、分母である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経常一般財源が増加したことから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同値と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22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54</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56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1567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80934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3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53</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令和２年度決算から数値が上昇して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道路維持補修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で減少し、繰出金において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後期高齢医療広域連合負担金や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国民健康</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保険事業会計への繰出金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等の減少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が数値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の要因となった。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58</xdr:row>
      <xdr:rowOff>159657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07815"/>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159657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568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77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100892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49184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2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で数値が減少したものの、以降は上昇して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ポイント上昇し、依然として類似団体平均より高値で推移している。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人事院勧告に伴う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病院事業会計や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老人保健施設事業会計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への負担金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の増加が主な要因となっている。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106426</xdr:rowOff>
    </xdr:from>
    <xdr:to>
      <xdr:col>82</xdr:col>
      <xdr:colOff>107950</xdr:colOff>
      <xdr:row>39</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7929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46990</xdr:rowOff>
    </xdr:from>
    <xdr:to>
      <xdr:col>78</xdr:col>
      <xdr:colOff>69850</xdr:colOff>
      <xdr:row>39</xdr:row>
      <xdr:rowOff>106426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7335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140716</xdr:rowOff>
    </xdr:from>
    <xdr:to>
      <xdr:col>73</xdr:col>
      <xdr:colOff>180975</xdr:colOff>
      <xdr:row>39</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6558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140716</xdr:rowOff>
    </xdr:from>
    <xdr:to>
      <xdr:col>69</xdr:col>
      <xdr:colOff>92075</xdr:colOff>
      <xdr:row>39</xdr:row>
      <xdr:rowOff>152146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65581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64770</xdr:rowOff>
    </xdr:from>
    <xdr:to>
      <xdr:col>82</xdr:col>
      <xdr:colOff>158750</xdr:colOff>
      <xdr:row>39</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144797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5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55626</xdr:rowOff>
    </xdr:from>
    <xdr:to>
      <xdr:col>78</xdr:col>
      <xdr:colOff>120650</xdr:colOff>
      <xdr:row>39</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142003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167640</xdr:rowOff>
    </xdr:from>
    <xdr:to>
      <xdr:col>74</xdr:col>
      <xdr:colOff>31750</xdr:colOff>
      <xdr:row>39</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89916</xdr:rowOff>
    </xdr:from>
    <xdr:to>
      <xdr:col>69</xdr:col>
      <xdr:colOff>142875</xdr:colOff>
      <xdr:row>39</xdr:row>
      <xdr:rowOff>20066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4843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101346</xdr:rowOff>
    </xdr:from>
    <xdr:to>
      <xdr:col>65</xdr:col>
      <xdr:colOff>53975</xdr:colOff>
      <xdr:row>40</xdr:row>
      <xdr:rowOff>31496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16273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類似団体平均より低値だが、令和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は上昇して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単独災害復旧事業債や過疎対策事業債、公共事業等債等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の元利償還金増加が主な増加要因となった。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121286</xdr:rowOff>
    </xdr:from>
    <xdr:to>
      <xdr:col>24</xdr:col>
      <xdr:colOff>25400</xdr:colOff>
      <xdr:row>78</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32293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81280</xdr:rowOff>
    </xdr:from>
    <xdr:to>
      <xdr:col>19</xdr:col>
      <xdr:colOff>187325</xdr:colOff>
      <xdr:row>77</xdr:row>
      <xdr:rowOff>121286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829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42563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58420</xdr:rowOff>
    </xdr:from>
    <xdr:to>
      <xdr:col>15</xdr:col>
      <xdr:colOff>98425</xdr:colOff>
      <xdr:row>77</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60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58420</xdr:rowOff>
    </xdr:from>
    <xdr:to>
      <xdr:col>11</xdr:col>
      <xdr:colOff>9525</xdr:colOff>
      <xdr:row>78</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6007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121920</xdr:rowOff>
    </xdr:from>
    <xdr:to>
      <xdr:col>24</xdr:col>
      <xdr:colOff>76200</xdr:colOff>
      <xdr:row>78</xdr:row>
      <xdr:rowOff>52070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138447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6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70486</xdr:rowOff>
    </xdr:from>
    <xdr:to>
      <xdr:col>20</xdr:col>
      <xdr:colOff>38100</xdr:colOff>
      <xdr:row>78</xdr:row>
      <xdr:rowOff>636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10813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41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30480</xdr:rowOff>
    </xdr:from>
    <xdr:to>
      <xdr:col>15</xdr:col>
      <xdr:colOff>149225</xdr:colOff>
      <xdr:row>77</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142257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7620</xdr:rowOff>
    </xdr:from>
    <xdr:to>
      <xdr:col>11</xdr:col>
      <xdr:colOff>60325</xdr:colOff>
      <xdr:row>77</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119397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年度においては類似団体平均とほぼ同値とな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類似団体平均より高値となったものの、令和６年度は前年度比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今後も更なる人件費の上昇や物価高騰が見込まれることに加えて、新規事業等の実施も見込まれる。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国内外の情勢と当町の財政状況を注視しながら、財政運営を行っていく必要がある。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113393</xdr:rowOff>
    </xdr:from>
    <xdr:to>
      <xdr:col>82</xdr:col>
      <xdr:colOff>107950</xdr:colOff>
      <xdr:row>78</xdr:row>
      <xdr:rowOff>137886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15043"/>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67327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45357</xdr:rowOff>
    </xdr:from>
    <xdr:to>
      <xdr:col>78</xdr:col>
      <xdr:colOff>69850</xdr:colOff>
      <xdr:row>78</xdr:row>
      <xdr:rowOff>137886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075557"/>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72572</xdr:rowOff>
    </xdr:from>
    <xdr:to>
      <xdr:col>73</xdr:col>
      <xdr:colOff>180975</xdr:colOff>
      <xdr:row>76</xdr:row>
      <xdr:rowOff>45357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759872"/>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72572</xdr:rowOff>
    </xdr:from>
    <xdr:to>
      <xdr:col>69</xdr:col>
      <xdr:colOff>92075</xdr:colOff>
      <xdr:row>78</xdr:row>
      <xdr:rowOff>170543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759872"/>
          <a:ext cx="889000" cy="78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79120</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87086</xdr:rowOff>
    </xdr:from>
    <xdr:to>
      <xdr:col>78</xdr:col>
      <xdr:colOff>120650</xdr:colOff>
      <xdr:row>79</xdr:row>
      <xdr:rowOff>17236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2013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46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166007</xdr:rowOff>
    </xdr:from>
    <xdr:to>
      <xdr:col>74</xdr:col>
      <xdr:colOff>31750</xdr:colOff>
      <xdr:row>76</xdr:row>
      <xdr:rowOff>96157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80934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21772</xdr:rowOff>
    </xdr:from>
    <xdr:to>
      <xdr:col>69</xdr:col>
      <xdr:colOff>142875</xdr:colOff>
      <xdr:row>74</xdr:row>
      <xdr:rowOff>123372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108149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119743</xdr:rowOff>
    </xdr:from>
    <xdr:to>
      <xdr:col>65</xdr:col>
      <xdr:colOff>53975</xdr:colOff>
      <xdr:row>79</xdr:row>
      <xdr:rowOff>49893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34670</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宮城県涌谷町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42355</xdr:rowOff>
    </xdr:from>
    <xdr:to>
      <xdr:col>29</xdr:col>
      <xdr:colOff>127000</xdr:colOff>
      <xdr:row>16</xdr:row>
      <xdr:rowOff>49708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1730"/>
          <a:ext cx="647700" cy="178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49708</xdr:rowOff>
    </xdr:from>
    <xdr:to>
      <xdr:col>26</xdr:col>
      <xdr:colOff>50800</xdr:colOff>
      <xdr:row>16</xdr:row>
      <xdr:rowOff>164490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40533"/>
          <a:ext cx="698500" cy="114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164490</xdr:rowOff>
    </xdr:from>
    <xdr:to>
      <xdr:col>22</xdr:col>
      <xdr:colOff>114300</xdr:colOff>
      <xdr:row>17</xdr:row>
      <xdr:rowOff>87897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55315"/>
          <a:ext cx="698500" cy="94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87897</xdr:rowOff>
    </xdr:from>
    <xdr:to>
      <xdr:col>18</xdr:col>
      <xdr:colOff>177800</xdr:colOff>
      <xdr:row>17</xdr:row>
      <xdr:rowOff>127013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0172"/>
          <a:ext cx="698500" cy="39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101744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163005</xdr:rowOff>
    </xdr:from>
    <xdr:to>
      <xdr:col>29</xdr:col>
      <xdr:colOff>177800</xdr:colOff>
      <xdr:row>15</xdr:row>
      <xdr:rowOff>93155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8082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5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170358</xdr:rowOff>
    </xdr:from>
    <xdr:to>
      <xdr:col>26</xdr:col>
      <xdr:colOff>101600</xdr:colOff>
      <xdr:row>16</xdr:row>
      <xdr:rowOff>100508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8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110685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58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113690</xdr:rowOff>
    </xdr:from>
    <xdr:to>
      <xdr:col>22</xdr:col>
      <xdr:colOff>165100</xdr:colOff>
      <xdr:row>17</xdr:row>
      <xdr:rowOff>43840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4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28617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9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37097</xdr:rowOff>
    </xdr:from>
    <xdr:to>
      <xdr:col>19</xdr:col>
      <xdr:colOff>38100</xdr:colOff>
      <xdr:row>17</xdr:row>
      <xdr:rowOff>138697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9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123474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76213</xdr:rowOff>
    </xdr:from>
    <xdr:to>
      <xdr:col>15</xdr:col>
      <xdr:colOff>101600</xdr:colOff>
      <xdr:row>18</xdr:row>
      <xdr:rowOff>6363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8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162590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108883</xdr:rowOff>
    </xdr:from>
    <xdr:to>
      <xdr:col>29</xdr:col>
      <xdr:colOff>127000</xdr:colOff>
      <xdr:row>35</xdr:row>
      <xdr:rowOff>183350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19233"/>
          <a:ext cx="647700" cy="74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183350</xdr:rowOff>
    </xdr:from>
    <xdr:to>
      <xdr:col>26</xdr:col>
      <xdr:colOff>50800</xdr:colOff>
      <xdr:row>35</xdr:row>
      <xdr:rowOff>249930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3700"/>
          <a:ext cx="698500" cy="66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249930</xdr:rowOff>
    </xdr:from>
    <xdr:to>
      <xdr:col>22</xdr:col>
      <xdr:colOff>114300</xdr:colOff>
      <xdr:row>35</xdr:row>
      <xdr:rowOff>264275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60280"/>
          <a:ext cx="698500" cy="14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91377</xdr:rowOff>
    </xdr:from>
    <xdr:to>
      <xdr:col>18</xdr:col>
      <xdr:colOff>177800</xdr:colOff>
      <xdr:row>35</xdr:row>
      <xdr:rowOff>264275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01727"/>
          <a:ext cx="698500" cy="172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58083</xdr:rowOff>
    </xdr:from>
    <xdr:to>
      <xdr:col>29</xdr:col>
      <xdr:colOff>177800</xdr:colOff>
      <xdr:row>35</xdr:row>
      <xdr:rowOff>159683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68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30160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4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132550</xdr:rowOff>
    </xdr:from>
    <xdr:to>
      <xdr:col>26</xdr:col>
      <xdr:colOff>101600</xdr:colOff>
      <xdr:row>35</xdr:row>
      <xdr:rowOff>234150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218927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2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199130</xdr:rowOff>
    </xdr:from>
    <xdr:to>
      <xdr:col>22</xdr:col>
      <xdr:colOff>165100</xdr:colOff>
      <xdr:row>35</xdr:row>
      <xdr:rowOff>300730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0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285507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213475</xdr:rowOff>
    </xdr:from>
    <xdr:to>
      <xdr:col>19</xdr:col>
      <xdr:colOff>38100</xdr:colOff>
      <xdr:row>35</xdr:row>
      <xdr:rowOff>315075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23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299852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1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40577</xdr:rowOff>
    </xdr:from>
    <xdr:to>
      <xdr:col>15</xdr:col>
      <xdr:colOff>101600</xdr:colOff>
      <xdr:row>35</xdr:row>
      <xdr:rowOff>142177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50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152354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1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宮城県涌谷町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14,249
14,173
82.16
8,780,610
8,636,527
133,629
5,138,012
6,080,547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32626</xdr:rowOff>
    </xdr:from>
    <xdr:to>
      <xdr:col>24</xdr:col>
      <xdr:colOff>63500</xdr:colOff>
      <xdr:row>36</xdr:row>
      <xdr:rowOff>129565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04826"/>
          <a:ext cx="838200" cy="9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129565</xdr:rowOff>
    </xdr:from>
    <xdr:to>
      <xdr:col>19</xdr:col>
      <xdr:colOff>177800</xdr:colOff>
      <xdr:row>37</xdr:row>
      <xdr:rowOff>26556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01765"/>
          <a:ext cx="889000" cy="6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26556</xdr:rowOff>
    </xdr:from>
    <xdr:to>
      <xdr:col>15</xdr:col>
      <xdr:colOff>50800</xdr:colOff>
      <xdr:row>37</xdr:row>
      <xdr:rowOff>59588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0206"/>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59423</xdr:rowOff>
    </xdr:from>
    <xdr:to>
      <xdr:col>10</xdr:col>
      <xdr:colOff>114300</xdr:colOff>
      <xdr:row>37</xdr:row>
      <xdr:rowOff>59588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03073"/>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153276</xdr:rowOff>
    </xdr:from>
    <xdr:to>
      <xdr:col>24</xdr:col>
      <xdr:colOff>114300</xdr:colOff>
      <xdr:row>36</xdr:row>
      <xdr:rowOff>83426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131703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3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78765</xdr:rowOff>
    </xdr:from>
    <xdr:to>
      <xdr:col>20</xdr:col>
      <xdr:colOff>38100</xdr:colOff>
      <xdr:row>37</xdr:row>
      <xdr:rowOff>8915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4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147206</xdr:rowOff>
    </xdr:from>
    <xdr:to>
      <xdr:col>15</xdr:col>
      <xdr:colOff>101600</xdr:colOff>
      <xdr:row>37</xdr:row>
      <xdr:rowOff>77356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68483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1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8788</xdr:rowOff>
    </xdr:from>
    <xdr:to>
      <xdr:col>10</xdr:col>
      <xdr:colOff>165100</xdr:colOff>
      <xdr:row>37</xdr:row>
      <xdr:rowOff>110388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101515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8623</xdr:rowOff>
    </xdr:from>
    <xdr:to>
      <xdr:col>6</xdr:col>
      <xdr:colOff>38100</xdr:colOff>
      <xdr:row>37</xdr:row>
      <xdr:rowOff>110223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101350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53958</xdr:rowOff>
    </xdr:from>
    <xdr:to>
      <xdr:col>24</xdr:col>
      <xdr:colOff>63500</xdr:colOff>
      <xdr:row>58</xdr:row>
      <xdr:rowOff>64574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98058"/>
          <a:ext cx="838200" cy="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58012</xdr:rowOff>
    </xdr:from>
    <xdr:to>
      <xdr:col>19</xdr:col>
      <xdr:colOff>177800</xdr:colOff>
      <xdr:row>58</xdr:row>
      <xdr:rowOff>64574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02112"/>
          <a:ext cx="889000" cy="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58012</xdr:rowOff>
    </xdr:from>
    <xdr:to>
      <xdr:col>15</xdr:col>
      <xdr:colOff>50800</xdr:colOff>
      <xdr:row>58</xdr:row>
      <xdr:rowOff>85457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02112"/>
          <a:ext cx="889000" cy="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50104</xdr:rowOff>
    </xdr:from>
    <xdr:to>
      <xdr:col>10</xdr:col>
      <xdr:colOff>114300</xdr:colOff>
      <xdr:row>58</xdr:row>
      <xdr:rowOff>85457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94204"/>
          <a:ext cx="889000" cy="3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111344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1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3158</xdr:rowOff>
    </xdr:from>
    <xdr:to>
      <xdr:col>24</xdr:col>
      <xdr:colOff>114300</xdr:colOff>
      <xdr:row>58</xdr:row>
      <xdr:rowOff>104758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89535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6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13774</xdr:rowOff>
    </xdr:from>
    <xdr:to>
      <xdr:col>20</xdr:col>
      <xdr:colOff>38100</xdr:colOff>
      <xdr:row>58</xdr:row>
      <xdr:rowOff>115374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106501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7212</xdr:rowOff>
    </xdr:from>
    <xdr:to>
      <xdr:col>15</xdr:col>
      <xdr:colOff>101600</xdr:colOff>
      <xdr:row>58</xdr:row>
      <xdr:rowOff>108812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99939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4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34657</xdr:rowOff>
    </xdr:from>
    <xdr:to>
      <xdr:col>10</xdr:col>
      <xdr:colOff>165100</xdr:colOff>
      <xdr:row>58</xdr:row>
      <xdr:rowOff>136257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127384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7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170754</xdr:rowOff>
    </xdr:from>
    <xdr:to>
      <xdr:col>6</xdr:col>
      <xdr:colOff>38100</xdr:colOff>
      <xdr:row>58</xdr:row>
      <xdr:rowOff>100904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92031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96989</xdr:rowOff>
    </xdr:from>
    <xdr:to>
      <xdr:col>24</xdr:col>
      <xdr:colOff>63500</xdr:colOff>
      <xdr:row>77</xdr:row>
      <xdr:rowOff>124422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98639"/>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83807</xdr:rowOff>
    </xdr:from>
    <xdr:to>
      <xdr:col>19</xdr:col>
      <xdr:colOff>177800</xdr:colOff>
      <xdr:row>77</xdr:row>
      <xdr:rowOff>96989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85457"/>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83807</xdr:rowOff>
    </xdr:from>
    <xdr:to>
      <xdr:col>15</xdr:col>
      <xdr:colOff>50800</xdr:colOff>
      <xdr:row>77</xdr:row>
      <xdr:rowOff>165188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85457"/>
          <a:ext cx="8890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165188</xdr:rowOff>
    </xdr:from>
    <xdr:to>
      <xdr:col>10</xdr:col>
      <xdr:colOff>114300</xdr:colOff>
      <xdr:row>78</xdr:row>
      <xdr:rowOff>59537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66838"/>
          <a:ext cx="889000" cy="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73622</xdr:rowOff>
    </xdr:from>
    <xdr:to>
      <xdr:col>24</xdr:col>
      <xdr:colOff>114300</xdr:colOff>
      <xdr:row>78</xdr:row>
      <xdr:rowOff>3772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52049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5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46189</xdr:rowOff>
    </xdr:from>
    <xdr:to>
      <xdr:col>20</xdr:col>
      <xdr:colOff>38100</xdr:colOff>
      <xdr:row>77</xdr:row>
      <xdr:rowOff>147789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138916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4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33007</xdr:rowOff>
    </xdr:from>
    <xdr:to>
      <xdr:col>15</xdr:col>
      <xdr:colOff>101600</xdr:colOff>
      <xdr:row>77</xdr:row>
      <xdr:rowOff>134607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3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125734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114388</xdr:rowOff>
    </xdr:from>
    <xdr:to>
      <xdr:col>10</xdr:col>
      <xdr:colOff>165100</xdr:colOff>
      <xdr:row>78</xdr:row>
      <xdr:rowOff>44538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35665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0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8737</xdr:rowOff>
    </xdr:from>
    <xdr:to>
      <xdr:col>6</xdr:col>
      <xdr:colOff>38100</xdr:colOff>
      <xdr:row>78</xdr:row>
      <xdr:rowOff>110337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8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101464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7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96546</xdr:rowOff>
    </xdr:from>
    <xdr:to>
      <xdr:col>24</xdr:col>
      <xdr:colOff>63500</xdr:colOff>
      <xdr:row>95</xdr:row>
      <xdr:rowOff>107175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384296"/>
          <a:ext cx="8382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96546</xdr:rowOff>
    </xdr:from>
    <xdr:to>
      <xdr:col>19</xdr:col>
      <xdr:colOff>177800</xdr:colOff>
      <xdr:row>96</xdr:row>
      <xdr:rowOff>78651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84296"/>
          <a:ext cx="889000" cy="15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59359</xdr:rowOff>
    </xdr:from>
    <xdr:to>
      <xdr:col>15</xdr:col>
      <xdr:colOff>50800</xdr:colOff>
      <xdr:row>96</xdr:row>
      <xdr:rowOff>78651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47109"/>
          <a:ext cx="889000" cy="19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59359</xdr:rowOff>
    </xdr:from>
    <xdr:to>
      <xdr:col>10</xdr:col>
      <xdr:colOff>114300</xdr:colOff>
      <xdr:row>97</xdr:row>
      <xdr:rowOff>37198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47109"/>
          <a:ext cx="889000" cy="3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56375</xdr:rowOff>
    </xdr:from>
    <xdr:to>
      <xdr:col>24</xdr:col>
      <xdr:colOff>114300</xdr:colOff>
      <xdr:row>95</xdr:row>
      <xdr:rowOff>157975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34802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45746</xdr:rowOff>
    </xdr:from>
    <xdr:to>
      <xdr:col>20</xdr:col>
      <xdr:colOff>38100</xdr:colOff>
      <xdr:row>95</xdr:row>
      <xdr:rowOff>147346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3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138473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27851</xdr:rowOff>
    </xdr:from>
    <xdr:to>
      <xdr:col>15</xdr:col>
      <xdr:colOff>101600</xdr:colOff>
      <xdr:row>96</xdr:row>
      <xdr:rowOff>129451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8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120578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8559</xdr:rowOff>
    </xdr:from>
    <xdr:to>
      <xdr:col>10</xdr:col>
      <xdr:colOff>165100</xdr:colOff>
      <xdr:row>95</xdr:row>
      <xdr:rowOff>110159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101286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157848</xdr:rowOff>
    </xdr:from>
    <xdr:to>
      <xdr:col>6</xdr:col>
      <xdr:colOff>38100</xdr:colOff>
      <xdr:row>97</xdr:row>
      <xdr:rowOff>87998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1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79125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0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62369</xdr:rowOff>
    </xdr:from>
    <xdr:to>
      <xdr:col>55</xdr:col>
      <xdr:colOff>0</xdr:colOff>
      <xdr:row>35</xdr:row>
      <xdr:rowOff>84232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063119"/>
          <a:ext cx="838200" cy="2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71743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2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62369</xdr:rowOff>
    </xdr:from>
    <xdr:to>
      <xdr:col>50</xdr:col>
      <xdr:colOff>114300</xdr:colOff>
      <xdr:row>36</xdr:row>
      <xdr:rowOff>18857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063119"/>
          <a:ext cx="889000" cy="12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68932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92005</xdr:rowOff>
    </xdr:from>
    <xdr:to>
      <xdr:col>45</xdr:col>
      <xdr:colOff>177800</xdr:colOff>
      <xdr:row>36</xdr:row>
      <xdr:rowOff>18857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092755"/>
          <a:ext cx="889000" cy="9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68788</xdr:rowOff>
    </xdr:from>
    <xdr:to>
      <xdr:col>41</xdr:col>
      <xdr:colOff>50800</xdr:colOff>
      <xdr:row>35</xdr:row>
      <xdr:rowOff>92005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555188"/>
          <a:ext cx="889000" cy="5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139930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33432</xdr:rowOff>
    </xdr:from>
    <xdr:to>
      <xdr:col>55</xdr:col>
      <xdr:colOff>50800</xdr:colOff>
      <xdr:row>35</xdr:row>
      <xdr:rowOff>135032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56309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8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11569</xdr:rowOff>
    </xdr:from>
    <xdr:to>
      <xdr:col>50</xdr:col>
      <xdr:colOff>165100</xdr:colOff>
      <xdr:row>35</xdr:row>
      <xdr:rowOff>113169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1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129696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8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139507</xdr:rowOff>
    </xdr:from>
    <xdr:to>
      <xdr:col>46</xdr:col>
      <xdr:colOff>38100</xdr:colOff>
      <xdr:row>36</xdr:row>
      <xdr:rowOff>69657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86184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91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41205</xdr:rowOff>
    </xdr:from>
    <xdr:to>
      <xdr:col>41</xdr:col>
      <xdr:colOff>101600</xdr:colOff>
      <xdr:row>35</xdr:row>
      <xdr:rowOff>142805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04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159332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81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17988</xdr:rowOff>
    </xdr:from>
    <xdr:to>
      <xdr:col>36</xdr:col>
      <xdr:colOff>165100</xdr:colOff>
      <xdr:row>32</xdr:row>
      <xdr:rowOff>119588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5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136115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27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43383</xdr:rowOff>
    </xdr:from>
    <xdr:to>
      <xdr:col>54</xdr:col>
      <xdr:colOff>189865</xdr:colOff>
      <xdr:row>57</xdr:row>
      <xdr:rowOff>96434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15883"/>
          <a:ext cx="1270" cy="1253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100261</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8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96434</xdr:rowOff>
    </xdr:from>
    <xdr:to>
      <xdr:col>55</xdr:col>
      <xdr:colOff>88900</xdr:colOff>
      <xdr:row>57</xdr:row>
      <xdr:rowOff>96434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86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161510</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9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43383</xdr:rowOff>
    </xdr:from>
    <xdr:to>
      <xdr:col>55</xdr:col>
      <xdr:colOff>88900</xdr:colOff>
      <xdr:row>50</xdr:row>
      <xdr:rowOff>43383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1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452</xdr:rowOff>
    </xdr:from>
    <xdr:to>
      <xdr:col>55</xdr:col>
      <xdr:colOff>0</xdr:colOff>
      <xdr:row>57</xdr:row>
      <xdr:rowOff>60178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73102"/>
          <a:ext cx="838200" cy="5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36499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294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13622</xdr:rowOff>
    </xdr:from>
    <xdr:to>
      <xdr:col>55</xdr:col>
      <xdr:colOff>50800</xdr:colOff>
      <xdr:row>55</xdr:row>
      <xdr:rowOff>115222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44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452</xdr:rowOff>
    </xdr:from>
    <xdr:to>
      <xdr:col>50</xdr:col>
      <xdr:colOff>114300</xdr:colOff>
      <xdr:row>57</xdr:row>
      <xdr:rowOff>23442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73102"/>
          <a:ext cx="889000" cy="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74414</xdr:rowOff>
    </xdr:from>
    <xdr:to>
      <xdr:col>50</xdr:col>
      <xdr:colOff>165100</xdr:colOff>
      <xdr:row>56</xdr:row>
      <xdr:rowOff>4564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0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21091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27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23442</xdr:rowOff>
    </xdr:from>
    <xdr:to>
      <xdr:col>45</xdr:col>
      <xdr:colOff>177800</xdr:colOff>
      <xdr:row>58</xdr:row>
      <xdr:rowOff>44488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96092"/>
          <a:ext cx="889000" cy="19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117909</xdr:rowOff>
    </xdr:from>
    <xdr:to>
      <xdr:col>46</xdr:col>
      <xdr:colOff>38100</xdr:colOff>
      <xdr:row>56</xdr:row>
      <xdr:rowOff>48059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4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64586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2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133269</xdr:rowOff>
    </xdr:from>
    <xdr:to>
      <xdr:col>41</xdr:col>
      <xdr:colOff>50800</xdr:colOff>
      <xdr:row>58</xdr:row>
      <xdr:rowOff>44488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05919"/>
          <a:ext cx="889000" cy="8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111242</xdr:rowOff>
    </xdr:from>
    <xdr:to>
      <xdr:col>41</xdr:col>
      <xdr:colOff>101600</xdr:colOff>
      <xdr:row>56</xdr:row>
      <xdr:rowOff>41392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4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57919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31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35872</xdr:rowOff>
    </xdr:from>
    <xdr:to>
      <xdr:col>36</xdr:col>
      <xdr:colOff>165100</xdr:colOff>
      <xdr:row>55</xdr:row>
      <xdr:rowOff>137472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4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153999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2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9378</xdr:rowOff>
    </xdr:from>
    <xdr:to>
      <xdr:col>55</xdr:col>
      <xdr:colOff>50800</xdr:colOff>
      <xdr:row>57</xdr:row>
      <xdr:rowOff>110978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8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95755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121102</xdr:rowOff>
    </xdr:from>
    <xdr:to>
      <xdr:col>50</xdr:col>
      <xdr:colOff>165100</xdr:colOff>
      <xdr:row>57</xdr:row>
      <xdr:rowOff>51252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42379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1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144092</xdr:rowOff>
    </xdr:from>
    <xdr:to>
      <xdr:col>46</xdr:col>
      <xdr:colOff>38100</xdr:colOff>
      <xdr:row>57</xdr:row>
      <xdr:rowOff>74242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4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65369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3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165138</xdr:rowOff>
    </xdr:from>
    <xdr:to>
      <xdr:col>41</xdr:col>
      <xdr:colOff>101600</xdr:colOff>
      <xdr:row>58</xdr:row>
      <xdr:rowOff>95288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86415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3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82469</xdr:rowOff>
    </xdr:from>
    <xdr:to>
      <xdr:col>36</xdr:col>
      <xdr:colOff>165100</xdr:colOff>
      <xdr:row>58</xdr:row>
      <xdr:rowOff>12619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5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3746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87534</xdr:rowOff>
    </xdr:from>
    <xdr:to>
      <xdr:col>55</xdr:col>
      <xdr:colOff>0</xdr:colOff>
      <xdr:row>78</xdr:row>
      <xdr:rowOff>139663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60634"/>
          <a:ext cx="838200" cy="5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87534</xdr:rowOff>
    </xdr:from>
    <xdr:to>
      <xdr:col>50</xdr:col>
      <xdr:colOff>114300</xdr:colOff>
      <xdr:row>78</xdr:row>
      <xdr:rowOff>135813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60634"/>
          <a:ext cx="889000" cy="4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111463</xdr:rowOff>
    </xdr:from>
    <xdr:to>
      <xdr:col>45</xdr:col>
      <xdr:colOff>177800</xdr:colOff>
      <xdr:row>78</xdr:row>
      <xdr:rowOff>135813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84563"/>
          <a:ext cx="889000" cy="2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83575</xdr:rowOff>
    </xdr:from>
    <xdr:to>
      <xdr:col>41</xdr:col>
      <xdr:colOff>50800</xdr:colOff>
      <xdr:row>78</xdr:row>
      <xdr:rowOff>111463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56675"/>
          <a:ext cx="8890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77384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88863</xdr:rowOff>
    </xdr:from>
    <xdr:to>
      <xdr:col>55</xdr:col>
      <xdr:colOff>50800</xdr:colOff>
      <xdr:row>79</xdr:row>
      <xdr:rowOff>19013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3790</xdr:rowOff>
    </xdr:from>
    <xdr:ext cx="249299"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8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36734</xdr:rowOff>
    </xdr:from>
    <xdr:to>
      <xdr:col>50</xdr:col>
      <xdr:colOff>165100</xdr:colOff>
      <xdr:row>78</xdr:row>
      <xdr:rowOff>138334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129461</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0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85013</xdr:rowOff>
    </xdr:from>
    <xdr:to>
      <xdr:col>46</xdr:col>
      <xdr:colOff>38100</xdr:colOff>
      <xdr:row>79</xdr:row>
      <xdr:rowOff>15163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6290</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61017" y="13550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60663</xdr:rowOff>
    </xdr:from>
    <xdr:to>
      <xdr:col>41</xdr:col>
      <xdr:colOff>101600</xdr:colOff>
      <xdr:row>78</xdr:row>
      <xdr:rowOff>162263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153390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2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32775</xdr:rowOff>
    </xdr:from>
    <xdr:to>
      <xdr:col>36</xdr:col>
      <xdr:colOff>165100</xdr:colOff>
      <xdr:row>78</xdr:row>
      <xdr:rowOff>134375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0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125502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49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99833</xdr:rowOff>
    </xdr:from>
    <xdr:to>
      <xdr:col>55</xdr:col>
      <xdr:colOff>0</xdr:colOff>
      <xdr:row>97</xdr:row>
      <xdr:rowOff>122647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30483"/>
          <a:ext cx="8382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99833</xdr:rowOff>
    </xdr:from>
    <xdr:to>
      <xdr:col>50</xdr:col>
      <xdr:colOff>114300</xdr:colOff>
      <xdr:row>98</xdr:row>
      <xdr:rowOff>22778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30483"/>
          <a:ext cx="889000" cy="9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40005</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22778</xdr:rowOff>
    </xdr:from>
    <xdr:to>
      <xdr:col>45</xdr:col>
      <xdr:colOff>177800</xdr:colOff>
      <xdr:row>98</xdr:row>
      <xdr:rowOff>134237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24878"/>
          <a:ext cx="889000" cy="11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88963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134237</xdr:rowOff>
    </xdr:from>
    <xdr:to>
      <xdr:col>41</xdr:col>
      <xdr:colOff>50800</xdr:colOff>
      <xdr:row>98</xdr:row>
      <xdr:rowOff>139219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936337"/>
          <a:ext cx="889000" cy="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9577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71847</xdr:rowOff>
    </xdr:from>
    <xdr:to>
      <xdr:col>55</xdr:col>
      <xdr:colOff>50800</xdr:colOff>
      <xdr:row>98</xdr:row>
      <xdr:rowOff>1997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0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50274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49033</xdr:rowOff>
    </xdr:from>
    <xdr:to>
      <xdr:col>50</xdr:col>
      <xdr:colOff>165100</xdr:colOff>
      <xdr:row>97</xdr:row>
      <xdr:rowOff>150633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141760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143428</xdr:rowOff>
    </xdr:from>
    <xdr:to>
      <xdr:col>46</xdr:col>
      <xdr:colOff>38100</xdr:colOff>
      <xdr:row>98</xdr:row>
      <xdr:rowOff>73578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64705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6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83437</xdr:rowOff>
    </xdr:from>
    <xdr:to>
      <xdr:col>41</xdr:col>
      <xdr:colOff>101600</xdr:colOff>
      <xdr:row>99</xdr:row>
      <xdr:rowOff>13587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8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4714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88419</xdr:rowOff>
    </xdr:from>
    <xdr:to>
      <xdr:col>36</xdr:col>
      <xdr:colOff>165100</xdr:colOff>
      <xdr:row>99</xdr:row>
      <xdr:rowOff>18569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9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9696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8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143945</xdr:rowOff>
    </xdr:from>
    <xdr:to>
      <xdr:col>85</xdr:col>
      <xdr:colOff>127000</xdr:colOff>
      <xdr:row>39</xdr:row>
      <xdr:rowOff>98487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9045"/>
          <a:ext cx="838200" cy="1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143945</xdr:rowOff>
    </xdr:from>
    <xdr:to>
      <xdr:col>81</xdr:col>
      <xdr:colOff>50800</xdr:colOff>
      <xdr:row>38</xdr:row>
      <xdr:rowOff>159670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59045"/>
          <a:ext cx="889000" cy="1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159670</xdr:rowOff>
    </xdr:from>
    <xdr:to>
      <xdr:col>76</xdr:col>
      <xdr:colOff>114300</xdr:colOff>
      <xdr:row>39</xdr:row>
      <xdr:rowOff>90877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74770"/>
          <a:ext cx="889000" cy="10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51080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3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78370</xdr:rowOff>
    </xdr:from>
    <xdr:to>
      <xdr:col>71</xdr:col>
      <xdr:colOff>177800</xdr:colOff>
      <xdr:row>39</xdr:row>
      <xdr:rowOff>90877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93470"/>
          <a:ext cx="889000" cy="18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24072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1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47687</xdr:rowOff>
    </xdr:from>
    <xdr:to>
      <xdr:col>85</xdr:col>
      <xdr:colOff>177800</xdr:colOff>
      <xdr:row>39</xdr:row>
      <xdr:rowOff>149287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134064</xdr:rowOff>
    </xdr:from>
    <xdr:ext cx="313932"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49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93145</xdr:rowOff>
    </xdr:from>
    <xdr:to>
      <xdr:col>81</xdr:col>
      <xdr:colOff>101600</xdr:colOff>
      <xdr:row>39</xdr:row>
      <xdr:rowOff>23295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14422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108870</xdr:rowOff>
    </xdr:from>
    <xdr:to>
      <xdr:col>76</xdr:col>
      <xdr:colOff>165100</xdr:colOff>
      <xdr:row>39</xdr:row>
      <xdr:rowOff>39020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55547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39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40077</xdr:rowOff>
    </xdr:from>
    <xdr:to>
      <xdr:col>72</xdr:col>
      <xdr:colOff>38100</xdr:colOff>
      <xdr:row>39</xdr:row>
      <xdr:rowOff>141677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2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132804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819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27570</xdr:rowOff>
    </xdr:from>
    <xdr:to>
      <xdr:col>67</xdr:col>
      <xdr:colOff>101600</xdr:colOff>
      <xdr:row>38</xdr:row>
      <xdr:rowOff>129170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145697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155715</xdr:rowOff>
    </xdr:from>
    <xdr:to>
      <xdr:col>85</xdr:col>
      <xdr:colOff>127000</xdr:colOff>
      <xdr:row>76</xdr:row>
      <xdr:rowOff>57886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14465"/>
          <a:ext cx="838200" cy="7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131056</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6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57886</xdr:rowOff>
    </xdr:from>
    <xdr:to>
      <xdr:col>81</xdr:col>
      <xdr:colOff>50800</xdr:colOff>
      <xdr:row>76</xdr:row>
      <xdr:rowOff>85789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88086"/>
          <a:ext cx="889000" cy="2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85789</xdr:rowOff>
    </xdr:from>
    <xdr:to>
      <xdr:col>76</xdr:col>
      <xdr:colOff>114300</xdr:colOff>
      <xdr:row>76</xdr:row>
      <xdr:rowOff>104178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15989"/>
          <a:ext cx="8890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13475</xdr:rowOff>
    </xdr:from>
    <xdr:to>
      <xdr:col>71</xdr:col>
      <xdr:colOff>177800</xdr:colOff>
      <xdr:row>76</xdr:row>
      <xdr:rowOff>104178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043675"/>
          <a:ext cx="889000" cy="9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86351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104915</xdr:rowOff>
    </xdr:from>
    <xdr:to>
      <xdr:col>85</xdr:col>
      <xdr:colOff>177800</xdr:colOff>
      <xdr:row>76</xdr:row>
      <xdr:rowOff>35065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9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83342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7086</xdr:rowOff>
    </xdr:from>
    <xdr:to>
      <xdr:col>81</xdr:col>
      <xdr:colOff>101600</xdr:colOff>
      <xdr:row>76</xdr:row>
      <xdr:rowOff>108686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3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99813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1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34989</xdr:rowOff>
    </xdr:from>
    <xdr:to>
      <xdr:col>76</xdr:col>
      <xdr:colOff>165100</xdr:colOff>
      <xdr:row>76</xdr:row>
      <xdr:rowOff>136589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127716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1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53378</xdr:rowOff>
    </xdr:from>
    <xdr:to>
      <xdr:col>72</xdr:col>
      <xdr:colOff>38100</xdr:colOff>
      <xdr:row>76</xdr:row>
      <xdr:rowOff>154978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8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146105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7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134124</xdr:rowOff>
    </xdr:from>
    <xdr:to>
      <xdr:col>67</xdr:col>
      <xdr:colOff>101600</xdr:colOff>
      <xdr:row>76</xdr:row>
      <xdr:rowOff>64275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9928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55402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8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51181</xdr:rowOff>
    </xdr:from>
    <xdr:to>
      <xdr:col>85</xdr:col>
      <xdr:colOff>127000</xdr:colOff>
      <xdr:row>97</xdr:row>
      <xdr:rowOff>83096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338931"/>
          <a:ext cx="838200" cy="37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61828</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152285</xdr:rowOff>
    </xdr:from>
    <xdr:to>
      <xdr:col>81</xdr:col>
      <xdr:colOff>50800</xdr:colOff>
      <xdr:row>97</xdr:row>
      <xdr:rowOff>83096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440035"/>
          <a:ext cx="889000" cy="27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75540</xdr:rowOff>
    </xdr:from>
    <xdr:to>
      <xdr:col>76</xdr:col>
      <xdr:colOff>114300</xdr:colOff>
      <xdr:row>95</xdr:row>
      <xdr:rowOff>152285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191840"/>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171353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75540</xdr:rowOff>
    </xdr:from>
    <xdr:to>
      <xdr:col>71</xdr:col>
      <xdr:colOff>177800</xdr:colOff>
      <xdr:row>97</xdr:row>
      <xdr:rowOff>87464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191840"/>
          <a:ext cx="889000" cy="5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115473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15867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81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381</xdr:rowOff>
    </xdr:from>
    <xdr:to>
      <xdr:col>85</xdr:col>
      <xdr:colOff>177800</xdr:colOff>
      <xdr:row>95</xdr:row>
      <xdr:rowOff>101981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2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23258</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13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32296</xdr:rowOff>
    </xdr:from>
    <xdr:to>
      <xdr:col>81</xdr:col>
      <xdr:colOff>101600</xdr:colOff>
      <xdr:row>97</xdr:row>
      <xdr:rowOff>133896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6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125023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5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101485</xdr:rowOff>
    </xdr:from>
    <xdr:to>
      <xdr:col>76</xdr:col>
      <xdr:colOff>165100</xdr:colOff>
      <xdr:row>96</xdr:row>
      <xdr:rowOff>31635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48162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16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24740</xdr:rowOff>
    </xdr:from>
    <xdr:to>
      <xdr:col>72</xdr:col>
      <xdr:colOff>38100</xdr:colOff>
      <xdr:row>94</xdr:row>
      <xdr:rowOff>126340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14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142867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59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36664</xdr:rowOff>
    </xdr:from>
    <xdr:to>
      <xdr:col>67</xdr:col>
      <xdr:colOff>101600</xdr:colOff>
      <xdr:row>97</xdr:row>
      <xdr:rowOff>138264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6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154791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44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85408</xdr:rowOff>
    </xdr:from>
    <xdr:to>
      <xdr:col>116</xdr:col>
      <xdr:colOff>63500</xdr:colOff>
      <xdr:row>34</xdr:row>
      <xdr:rowOff>143586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5914708"/>
          <a:ext cx="838200" cy="5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71156</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243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143586</xdr:rowOff>
    </xdr:from>
    <xdr:to>
      <xdr:col>111</xdr:col>
      <xdr:colOff>177800</xdr:colOff>
      <xdr:row>34</xdr:row>
      <xdr:rowOff>149758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597288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34180</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149758</xdr:rowOff>
    </xdr:from>
    <xdr:to>
      <xdr:col>107</xdr:col>
      <xdr:colOff>50800</xdr:colOff>
      <xdr:row>35</xdr:row>
      <xdr:rowOff>33801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5979058"/>
          <a:ext cx="889000"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54868</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119240</xdr:rowOff>
    </xdr:from>
    <xdr:to>
      <xdr:col>102</xdr:col>
      <xdr:colOff>114300</xdr:colOff>
      <xdr:row>35</xdr:row>
      <xdr:rowOff>33801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5948540"/>
          <a:ext cx="889000" cy="8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35780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8748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34608</xdr:rowOff>
    </xdr:from>
    <xdr:to>
      <xdr:col>116</xdr:col>
      <xdr:colOff>114300</xdr:colOff>
      <xdr:row>34</xdr:row>
      <xdr:rowOff>136208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586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57485</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71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92786</xdr:rowOff>
    </xdr:from>
    <xdr:to>
      <xdr:col>112</xdr:col>
      <xdr:colOff>38100</xdr:colOff>
      <xdr:row>35</xdr:row>
      <xdr:rowOff>22936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59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39463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56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98958</xdr:rowOff>
    </xdr:from>
    <xdr:to>
      <xdr:col>107</xdr:col>
      <xdr:colOff>101600</xdr:colOff>
      <xdr:row>35</xdr:row>
      <xdr:rowOff>29108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59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45635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57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154451</xdr:rowOff>
    </xdr:from>
    <xdr:to>
      <xdr:col>102</xdr:col>
      <xdr:colOff>165100</xdr:colOff>
      <xdr:row>35</xdr:row>
      <xdr:rowOff>84601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598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101128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75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68440</xdr:rowOff>
    </xdr:from>
    <xdr:to>
      <xdr:col>98</xdr:col>
      <xdr:colOff>38100</xdr:colOff>
      <xdr:row>34</xdr:row>
      <xdr:rowOff>170040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58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15117</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567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70343</xdr:rowOff>
    </xdr:from>
    <xdr:to>
      <xdr:col>116</xdr:col>
      <xdr:colOff>63500</xdr:colOff>
      <xdr:row>57</xdr:row>
      <xdr:rowOff>70526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42993"/>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86255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58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70526</xdr:rowOff>
    </xdr:from>
    <xdr:to>
      <xdr:col>111</xdr:col>
      <xdr:colOff>177800</xdr:colOff>
      <xdr:row>57</xdr:row>
      <xdr:rowOff>72766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43176"/>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35231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20234</xdr:rowOff>
    </xdr:from>
    <xdr:to>
      <xdr:col>107</xdr:col>
      <xdr:colOff>50800</xdr:colOff>
      <xdr:row>57</xdr:row>
      <xdr:rowOff>72766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792884"/>
          <a:ext cx="889000" cy="5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30385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7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20234</xdr:rowOff>
    </xdr:from>
    <xdr:to>
      <xdr:col>102</xdr:col>
      <xdr:colOff>114300</xdr:colOff>
      <xdr:row>57</xdr:row>
      <xdr:rowOff>71165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792884"/>
          <a:ext cx="889000" cy="5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18864</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51279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19543</xdr:rowOff>
    </xdr:from>
    <xdr:to>
      <xdr:col>116</xdr:col>
      <xdr:colOff>114300</xdr:colOff>
      <xdr:row>57</xdr:row>
      <xdr:rowOff>121143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42420</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4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19726</xdr:rowOff>
    </xdr:from>
    <xdr:to>
      <xdr:col>112</xdr:col>
      <xdr:colOff>38100</xdr:colOff>
      <xdr:row>57</xdr:row>
      <xdr:rowOff>121326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9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137853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6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21966</xdr:rowOff>
    </xdr:from>
    <xdr:to>
      <xdr:col>107</xdr:col>
      <xdr:colOff>101600</xdr:colOff>
      <xdr:row>57</xdr:row>
      <xdr:rowOff>123566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140093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6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140884</xdr:rowOff>
    </xdr:from>
    <xdr:to>
      <xdr:col>102</xdr:col>
      <xdr:colOff>165100</xdr:colOff>
      <xdr:row>57</xdr:row>
      <xdr:rowOff>71034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4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87561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51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20365</xdr:rowOff>
    </xdr:from>
    <xdr:to>
      <xdr:col>98</xdr:col>
      <xdr:colOff>38100</xdr:colOff>
      <xdr:row>57</xdr:row>
      <xdr:rowOff>121965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138492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6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108839</xdr:rowOff>
    </xdr:from>
    <xdr:to>
      <xdr:col>116</xdr:col>
      <xdr:colOff>63500</xdr:colOff>
      <xdr:row>73</xdr:row>
      <xdr:rowOff>138329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624689"/>
          <a:ext cx="8382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73042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58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138329</xdr:rowOff>
    </xdr:from>
    <xdr:to>
      <xdr:col>111</xdr:col>
      <xdr:colOff>177800</xdr:colOff>
      <xdr:row>74</xdr:row>
      <xdr:rowOff>88918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654179"/>
          <a:ext cx="889000" cy="12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56347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2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88918</xdr:rowOff>
    </xdr:from>
    <xdr:to>
      <xdr:col>107</xdr:col>
      <xdr:colOff>50800</xdr:colOff>
      <xdr:row>74</xdr:row>
      <xdr:rowOff>151554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776218"/>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10855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1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151554</xdr:rowOff>
    </xdr:from>
    <xdr:to>
      <xdr:col>102</xdr:col>
      <xdr:colOff>114300</xdr:colOff>
      <xdr:row>75</xdr:row>
      <xdr:rowOff>27294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838854"/>
          <a:ext cx="889000" cy="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155560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1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77476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58039</xdr:rowOff>
    </xdr:from>
    <xdr:to>
      <xdr:col>116</xdr:col>
      <xdr:colOff>114300</xdr:colOff>
      <xdr:row>73</xdr:row>
      <xdr:rowOff>159639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57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80916</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42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87529</xdr:rowOff>
    </xdr:from>
    <xdr:to>
      <xdr:col>112</xdr:col>
      <xdr:colOff>38100</xdr:colOff>
      <xdr:row>74</xdr:row>
      <xdr:rowOff>17679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60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69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38118</xdr:rowOff>
    </xdr:from>
    <xdr:to>
      <xdr:col>107</xdr:col>
      <xdr:colOff>101600</xdr:colOff>
      <xdr:row>74</xdr:row>
      <xdr:rowOff>139718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72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130845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1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100754</xdr:rowOff>
    </xdr:from>
    <xdr:to>
      <xdr:col>102</xdr:col>
      <xdr:colOff>165100</xdr:colOff>
      <xdr:row>75</xdr:row>
      <xdr:rowOff>30904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7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22031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147944</xdr:rowOff>
    </xdr:from>
    <xdr:to>
      <xdr:col>98</xdr:col>
      <xdr:colOff>38100</xdr:colOff>
      <xdr:row>75</xdr:row>
      <xdr:rowOff>78094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8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69221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数値が増加した主な項目は、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積立金、人件費、公債費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公共施設等総合管理基金を新設し積み立て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たことによるもの。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常勤職員、会計年度職員ともに基本給、期末・勤勉手当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過疎対策事業債や災害復旧事業債等の元利償還金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数値が減少した主な項目は、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普通建設事業費、災害復旧事業費、普通建設事業費（新規整備）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道路改良事業や小中学校特別教室空調設置工事等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健康文化複合温泉施設や町民医療福祉センター等の災害復旧事業が完了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したことによるもの。普通建設事業費（新規整備）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については、堆肥保管庫整備事業の皆減によるもの。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人口においては、前年度と比較すると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人減少している。今後も人口減少が見込まれることから、事業の見直しや各経費の縮減等、住民一人当たりのコストの上昇を抑える取り組みに努める。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宮城県涌谷町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14,249
14,173
82.16
8,780,610
8,636,527
133,629
5,138,012
6,080,547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103777</xdr:rowOff>
    </xdr:from>
    <xdr:to>
      <xdr:col>24</xdr:col>
      <xdr:colOff>63500</xdr:colOff>
      <xdr:row>35</xdr:row>
      <xdr:rowOff>46954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33077"/>
          <a:ext cx="838200" cy="1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57203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46954</xdr:rowOff>
    </xdr:from>
    <xdr:to>
      <xdr:col>19</xdr:col>
      <xdr:colOff>177800</xdr:colOff>
      <xdr:row>36</xdr:row>
      <xdr:rowOff>16909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47704"/>
          <a:ext cx="889000" cy="14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149171</xdr:rowOff>
    </xdr:from>
    <xdr:to>
      <xdr:col>15</xdr:col>
      <xdr:colOff>50800</xdr:colOff>
      <xdr:row>36</xdr:row>
      <xdr:rowOff>16909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4992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149171</xdr:rowOff>
    </xdr:from>
    <xdr:to>
      <xdr:col>10</xdr:col>
      <xdr:colOff>114300</xdr:colOff>
      <xdr:row>35</xdr:row>
      <xdr:rowOff>169418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49921"/>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52977</xdr:rowOff>
    </xdr:from>
    <xdr:to>
      <xdr:col>24</xdr:col>
      <xdr:colOff>114300</xdr:colOff>
      <xdr:row>34</xdr:row>
      <xdr:rowOff>154577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75854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3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167604</xdr:rowOff>
    </xdr:from>
    <xdr:to>
      <xdr:col>20</xdr:col>
      <xdr:colOff>38100</xdr:colOff>
      <xdr:row>35</xdr:row>
      <xdr:rowOff>97754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114281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137559</xdr:rowOff>
    </xdr:from>
    <xdr:to>
      <xdr:col>15</xdr:col>
      <xdr:colOff>101600</xdr:colOff>
      <xdr:row>36</xdr:row>
      <xdr:rowOff>67709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84236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1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98371</xdr:rowOff>
    </xdr:from>
    <xdr:to>
      <xdr:col>10</xdr:col>
      <xdr:colOff>165100</xdr:colOff>
      <xdr:row>36</xdr:row>
      <xdr:rowOff>28521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9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45048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118618</xdr:rowOff>
    </xdr:from>
    <xdr:to>
      <xdr:col>6</xdr:col>
      <xdr:colOff>38100</xdr:colOff>
      <xdr:row>36</xdr:row>
      <xdr:rowOff>48768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65295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77046</xdr:rowOff>
    </xdr:from>
    <xdr:to>
      <xdr:col>24</xdr:col>
      <xdr:colOff>63500</xdr:colOff>
      <xdr:row>56</xdr:row>
      <xdr:rowOff>85613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06796"/>
          <a:ext cx="838200" cy="18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405</xdr:rowOff>
    </xdr:from>
    <xdr:to>
      <xdr:col>19</xdr:col>
      <xdr:colOff>177800</xdr:colOff>
      <xdr:row>56</xdr:row>
      <xdr:rowOff>85613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01605"/>
          <a:ext cx="889000" cy="8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130634</xdr:rowOff>
    </xdr:from>
    <xdr:to>
      <xdr:col>15</xdr:col>
      <xdr:colOff>50800</xdr:colOff>
      <xdr:row>56</xdr:row>
      <xdr:rowOff>405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60384"/>
          <a:ext cx="889000" cy="4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18524</xdr:rowOff>
    </xdr:from>
    <xdr:to>
      <xdr:col>10</xdr:col>
      <xdr:colOff>114300</xdr:colOff>
      <xdr:row>55</xdr:row>
      <xdr:rowOff>130634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76824"/>
          <a:ext cx="889000" cy="28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26246</xdr:rowOff>
    </xdr:from>
    <xdr:to>
      <xdr:col>24</xdr:col>
      <xdr:colOff>114300</xdr:colOff>
      <xdr:row>55</xdr:row>
      <xdr:rowOff>127846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5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4673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3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34813</xdr:rowOff>
    </xdr:from>
    <xdr:to>
      <xdr:col>20</xdr:col>
      <xdr:colOff>38100</xdr:colOff>
      <xdr:row>56</xdr:row>
      <xdr:rowOff>136413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127540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121055</xdr:rowOff>
    </xdr:from>
    <xdr:to>
      <xdr:col>15</xdr:col>
      <xdr:colOff>101600</xdr:colOff>
      <xdr:row>56</xdr:row>
      <xdr:rowOff>51205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42332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4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79834</xdr:rowOff>
    </xdr:from>
    <xdr:to>
      <xdr:col>10</xdr:col>
      <xdr:colOff>165100</xdr:colOff>
      <xdr:row>56</xdr:row>
      <xdr:rowOff>9984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0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26511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8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139174</xdr:rowOff>
    </xdr:from>
    <xdr:to>
      <xdr:col>6</xdr:col>
      <xdr:colOff>38100</xdr:colOff>
      <xdr:row>54</xdr:row>
      <xdr:rowOff>69324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2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60451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1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127291</xdr:rowOff>
    </xdr:from>
    <xdr:to>
      <xdr:col>24</xdr:col>
      <xdr:colOff>63500</xdr:colOff>
      <xdr:row>77</xdr:row>
      <xdr:rowOff>159707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28941"/>
          <a:ext cx="838200" cy="3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57635</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6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159707</xdr:rowOff>
    </xdr:from>
    <xdr:to>
      <xdr:col>19</xdr:col>
      <xdr:colOff>177800</xdr:colOff>
      <xdr:row>78</xdr:row>
      <xdr:rowOff>89819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61357"/>
          <a:ext cx="889000" cy="10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110375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89819</xdr:rowOff>
    </xdr:from>
    <xdr:to>
      <xdr:col>15</xdr:col>
      <xdr:colOff>50800</xdr:colOff>
      <xdr:row>78</xdr:row>
      <xdr:rowOff>109982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462919"/>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26187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5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109982</xdr:rowOff>
    </xdr:from>
    <xdr:to>
      <xdr:col>10</xdr:col>
      <xdr:colOff>114300</xdr:colOff>
      <xdr:row>78</xdr:row>
      <xdr:rowOff>157083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83082"/>
          <a:ext cx="889000" cy="4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125572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8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76491</xdr:rowOff>
    </xdr:from>
    <xdr:to>
      <xdr:col>24</xdr:col>
      <xdr:colOff>114300</xdr:colOff>
      <xdr:row>78</xdr:row>
      <xdr:rowOff>6641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7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54918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108907</xdr:rowOff>
    </xdr:from>
    <xdr:to>
      <xdr:col>20</xdr:col>
      <xdr:colOff>38100</xdr:colOff>
      <xdr:row>78</xdr:row>
      <xdr:rowOff>39057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30184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0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39019</xdr:rowOff>
    </xdr:from>
    <xdr:to>
      <xdr:col>15</xdr:col>
      <xdr:colOff>101600</xdr:colOff>
      <xdr:row>78</xdr:row>
      <xdr:rowOff>140619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131746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59182</xdr:rowOff>
    </xdr:from>
    <xdr:to>
      <xdr:col>10</xdr:col>
      <xdr:colOff>165100</xdr:colOff>
      <xdr:row>78</xdr:row>
      <xdr:rowOff>160782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151909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2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106283</xdr:rowOff>
    </xdr:from>
    <xdr:to>
      <xdr:col>6</xdr:col>
      <xdr:colOff>38100</xdr:colOff>
      <xdr:row>79</xdr:row>
      <xdr:rowOff>36433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7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52960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54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70008</xdr:rowOff>
    </xdr:from>
    <xdr:to>
      <xdr:col>24</xdr:col>
      <xdr:colOff>63500</xdr:colOff>
      <xdr:row>98</xdr:row>
      <xdr:rowOff>87261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72108"/>
          <a:ext cx="838200" cy="1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170623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01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84886</xdr:rowOff>
    </xdr:from>
    <xdr:to>
      <xdr:col>19</xdr:col>
      <xdr:colOff>177800</xdr:colOff>
      <xdr:row>98</xdr:row>
      <xdr:rowOff>87261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86986"/>
          <a:ext cx="8890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155570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66749</xdr:rowOff>
    </xdr:from>
    <xdr:to>
      <xdr:col>15</xdr:col>
      <xdr:colOff>50800</xdr:colOff>
      <xdr:row>98</xdr:row>
      <xdr:rowOff>84886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68849"/>
          <a:ext cx="8890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159473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63753</xdr:rowOff>
    </xdr:from>
    <xdr:to>
      <xdr:col>10</xdr:col>
      <xdr:colOff>114300</xdr:colOff>
      <xdr:row>98</xdr:row>
      <xdr:rowOff>66749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65853"/>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155170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5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161022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19208</xdr:rowOff>
    </xdr:from>
    <xdr:to>
      <xdr:col>24</xdr:col>
      <xdr:colOff>114300</xdr:colOff>
      <xdr:row>98</xdr:row>
      <xdr:rowOff>120808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150035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36461</xdr:rowOff>
    </xdr:from>
    <xdr:to>
      <xdr:col>20</xdr:col>
      <xdr:colOff>38100</xdr:colOff>
      <xdr:row>98</xdr:row>
      <xdr:rowOff>138061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154588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1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34086</xdr:rowOff>
    </xdr:from>
    <xdr:to>
      <xdr:col>15</xdr:col>
      <xdr:colOff>101600</xdr:colOff>
      <xdr:row>98</xdr:row>
      <xdr:rowOff>135686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152213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15949</xdr:rowOff>
    </xdr:from>
    <xdr:to>
      <xdr:col>10</xdr:col>
      <xdr:colOff>165100</xdr:colOff>
      <xdr:row>98</xdr:row>
      <xdr:rowOff>117549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134076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12953</xdr:rowOff>
    </xdr:from>
    <xdr:to>
      <xdr:col>6</xdr:col>
      <xdr:colOff>38100</xdr:colOff>
      <xdr:row>98</xdr:row>
      <xdr:rowOff>114553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1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131080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166446</xdr:rowOff>
    </xdr:from>
    <xdr:to>
      <xdr:col>55</xdr:col>
      <xdr:colOff>0</xdr:colOff>
      <xdr:row>38</xdr:row>
      <xdr:rowOff>14427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10096"/>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14427</xdr:rowOff>
    </xdr:from>
    <xdr:to>
      <xdr:col>50</xdr:col>
      <xdr:colOff>114300</xdr:colOff>
      <xdr:row>38</xdr:row>
      <xdr:rowOff>16942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2952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62069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77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16942</xdr:rowOff>
    </xdr:from>
    <xdr:to>
      <xdr:col>45</xdr:col>
      <xdr:colOff>177800</xdr:colOff>
      <xdr:row>38</xdr:row>
      <xdr:rowOff>18999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3204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18542</xdr:rowOff>
    </xdr:from>
    <xdr:to>
      <xdr:col>41</xdr:col>
      <xdr:colOff>50800</xdr:colOff>
      <xdr:row>38</xdr:row>
      <xdr:rowOff>18999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53364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62527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115646</xdr:rowOff>
    </xdr:from>
    <xdr:to>
      <xdr:col>55</xdr:col>
      <xdr:colOff>50800</xdr:colOff>
      <xdr:row>38</xdr:row>
      <xdr:rowOff>45796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94073</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37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135077</xdr:rowOff>
    </xdr:from>
    <xdr:to>
      <xdr:col>50</xdr:col>
      <xdr:colOff>165100</xdr:colOff>
      <xdr:row>38</xdr:row>
      <xdr:rowOff>65227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81754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137592</xdr:rowOff>
    </xdr:from>
    <xdr:to>
      <xdr:col>46</xdr:col>
      <xdr:colOff>38100</xdr:colOff>
      <xdr:row>38</xdr:row>
      <xdr:rowOff>67742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58869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139649</xdr:rowOff>
    </xdr:from>
    <xdr:to>
      <xdr:col>41</xdr:col>
      <xdr:colOff>101600</xdr:colOff>
      <xdr:row>38</xdr:row>
      <xdr:rowOff>69799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60926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76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139192</xdr:rowOff>
    </xdr:from>
    <xdr:to>
      <xdr:col>36</xdr:col>
      <xdr:colOff>165100</xdr:colOff>
      <xdr:row>38</xdr:row>
      <xdr:rowOff>69342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85869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158968</xdr:rowOff>
    </xdr:from>
    <xdr:to>
      <xdr:col>55</xdr:col>
      <xdr:colOff>0</xdr:colOff>
      <xdr:row>56</xdr:row>
      <xdr:rowOff>119126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245818"/>
          <a:ext cx="838200" cy="47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158968</xdr:rowOff>
    </xdr:from>
    <xdr:to>
      <xdr:col>50</xdr:col>
      <xdr:colOff>114300</xdr:colOff>
      <xdr:row>56</xdr:row>
      <xdr:rowOff>94731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245818"/>
          <a:ext cx="889000" cy="45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84113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52130</xdr:rowOff>
    </xdr:from>
    <xdr:to>
      <xdr:col>45</xdr:col>
      <xdr:colOff>177800</xdr:colOff>
      <xdr:row>56</xdr:row>
      <xdr:rowOff>94731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53330"/>
          <a:ext cx="889000" cy="4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41957</xdr:rowOff>
    </xdr:from>
    <xdr:to>
      <xdr:col>41</xdr:col>
      <xdr:colOff>50800</xdr:colOff>
      <xdr:row>56</xdr:row>
      <xdr:rowOff>52130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300257"/>
          <a:ext cx="889000" cy="3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106867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72944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68326</xdr:rowOff>
    </xdr:from>
    <xdr:to>
      <xdr:col>55</xdr:col>
      <xdr:colOff>50800</xdr:colOff>
      <xdr:row>56</xdr:row>
      <xdr:rowOff>169926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6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46753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4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108168</xdr:rowOff>
    </xdr:from>
    <xdr:to>
      <xdr:col>50</xdr:col>
      <xdr:colOff>165100</xdr:colOff>
      <xdr:row>54</xdr:row>
      <xdr:rowOff>38318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19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54845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9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43931</xdr:rowOff>
    </xdr:from>
    <xdr:to>
      <xdr:col>46</xdr:col>
      <xdr:colOff>38100</xdr:colOff>
      <xdr:row>56</xdr:row>
      <xdr:rowOff>145531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4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136658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1330</xdr:rowOff>
    </xdr:from>
    <xdr:to>
      <xdr:col>41</xdr:col>
      <xdr:colOff>101600</xdr:colOff>
      <xdr:row>56</xdr:row>
      <xdr:rowOff>102930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0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94057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69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162607</xdr:rowOff>
    </xdr:from>
    <xdr:to>
      <xdr:col>36</xdr:col>
      <xdr:colOff>165100</xdr:colOff>
      <xdr:row>54</xdr:row>
      <xdr:rowOff>92757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2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109284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02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44053</xdr:rowOff>
    </xdr:from>
    <xdr:to>
      <xdr:col>55</xdr:col>
      <xdr:colOff>0</xdr:colOff>
      <xdr:row>77</xdr:row>
      <xdr:rowOff>109000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45703"/>
          <a:ext cx="838200" cy="6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50318</xdr:rowOff>
    </xdr:from>
    <xdr:to>
      <xdr:col>50</xdr:col>
      <xdr:colOff>114300</xdr:colOff>
      <xdr:row>77</xdr:row>
      <xdr:rowOff>109000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51968"/>
          <a:ext cx="889000" cy="5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160914</xdr:rowOff>
    </xdr:from>
    <xdr:to>
      <xdr:col>45</xdr:col>
      <xdr:colOff>177800</xdr:colOff>
      <xdr:row>77</xdr:row>
      <xdr:rowOff>50318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019664"/>
          <a:ext cx="889000" cy="23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160914</xdr:rowOff>
    </xdr:from>
    <xdr:to>
      <xdr:col>41</xdr:col>
      <xdr:colOff>50800</xdr:colOff>
      <xdr:row>76</xdr:row>
      <xdr:rowOff>135539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019664"/>
          <a:ext cx="889000" cy="14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75900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164703</xdr:rowOff>
    </xdr:from>
    <xdr:to>
      <xdr:col>55</xdr:col>
      <xdr:colOff>50800</xdr:colOff>
      <xdr:row>77</xdr:row>
      <xdr:rowOff>94853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9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143130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58200</xdr:rowOff>
    </xdr:from>
    <xdr:to>
      <xdr:col>50</xdr:col>
      <xdr:colOff>165100</xdr:colOff>
      <xdr:row>77</xdr:row>
      <xdr:rowOff>159800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5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150927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35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170968</xdr:rowOff>
    </xdr:from>
    <xdr:to>
      <xdr:col>46</xdr:col>
      <xdr:colOff>38100</xdr:colOff>
      <xdr:row>77</xdr:row>
      <xdr:rowOff>101118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92245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29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110114</xdr:rowOff>
    </xdr:from>
    <xdr:to>
      <xdr:col>41</xdr:col>
      <xdr:colOff>101600</xdr:colOff>
      <xdr:row>76</xdr:row>
      <xdr:rowOff>40264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96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56791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74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84739</xdr:rowOff>
    </xdr:from>
    <xdr:to>
      <xdr:col>36</xdr:col>
      <xdr:colOff>165100</xdr:colOff>
      <xdr:row>77</xdr:row>
      <xdr:rowOff>14889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1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6016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20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96952</xdr:rowOff>
    </xdr:from>
    <xdr:to>
      <xdr:col>55</xdr:col>
      <xdr:colOff>0</xdr:colOff>
      <xdr:row>95</xdr:row>
      <xdr:rowOff>140824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384702"/>
          <a:ext cx="838200" cy="4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61599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006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96952</xdr:rowOff>
    </xdr:from>
    <xdr:to>
      <xdr:col>50</xdr:col>
      <xdr:colOff>114300</xdr:colOff>
      <xdr:row>96</xdr:row>
      <xdr:rowOff>17551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384702"/>
          <a:ext cx="889000" cy="9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17551</xdr:rowOff>
    </xdr:from>
    <xdr:to>
      <xdr:col>45</xdr:col>
      <xdr:colOff>177800</xdr:colOff>
      <xdr:row>97</xdr:row>
      <xdr:rowOff>75540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476751"/>
          <a:ext cx="889000" cy="2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75540</xdr:rowOff>
    </xdr:from>
    <xdr:to>
      <xdr:col>41</xdr:col>
      <xdr:colOff>50800</xdr:colOff>
      <xdr:row>97</xdr:row>
      <xdr:rowOff>170066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06190"/>
          <a:ext cx="8890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67639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37634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90024</xdr:rowOff>
    </xdr:from>
    <xdr:to>
      <xdr:col>55</xdr:col>
      <xdr:colOff>50800</xdr:colOff>
      <xdr:row>96</xdr:row>
      <xdr:rowOff>20174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68451</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5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46152</xdr:rowOff>
    </xdr:from>
    <xdr:to>
      <xdr:col>50</xdr:col>
      <xdr:colOff>165100</xdr:colOff>
      <xdr:row>95</xdr:row>
      <xdr:rowOff>147752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33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138201</xdr:rowOff>
    </xdr:from>
    <xdr:to>
      <xdr:col>46</xdr:col>
      <xdr:colOff>38100</xdr:colOff>
      <xdr:row>96</xdr:row>
      <xdr:rowOff>68351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4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59478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5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24740</xdr:rowOff>
    </xdr:from>
    <xdr:to>
      <xdr:col>41</xdr:col>
      <xdr:colOff>101600</xdr:colOff>
      <xdr:row>97</xdr:row>
      <xdr:rowOff>126340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117467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4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119266</xdr:rowOff>
    </xdr:from>
    <xdr:to>
      <xdr:col>36</xdr:col>
      <xdr:colOff>165100</xdr:colOff>
      <xdr:row>98</xdr:row>
      <xdr:rowOff>49416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40543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4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153264</xdr:rowOff>
    </xdr:from>
    <xdr:to>
      <xdr:col>85</xdr:col>
      <xdr:colOff>127000</xdr:colOff>
      <xdr:row>38</xdr:row>
      <xdr:rowOff>68747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96914"/>
          <a:ext cx="838200" cy="8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68747</xdr:rowOff>
    </xdr:from>
    <xdr:to>
      <xdr:col>81</xdr:col>
      <xdr:colOff>50800</xdr:colOff>
      <xdr:row>38</xdr:row>
      <xdr:rowOff>75202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83847"/>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75202</xdr:rowOff>
    </xdr:from>
    <xdr:to>
      <xdr:col>76</xdr:col>
      <xdr:colOff>114300</xdr:colOff>
      <xdr:row>38</xdr:row>
      <xdr:rowOff>84379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90302"/>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55118</xdr:rowOff>
    </xdr:from>
    <xdr:to>
      <xdr:col>71</xdr:col>
      <xdr:colOff>177800</xdr:colOff>
      <xdr:row>38</xdr:row>
      <xdr:rowOff>84379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70218"/>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102464</xdr:rowOff>
    </xdr:from>
    <xdr:to>
      <xdr:col>85</xdr:col>
      <xdr:colOff>177800</xdr:colOff>
      <xdr:row>38</xdr:row>
      <xdr:rowOff>32614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4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80891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2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17947</xdr:rowOff>
    </xdr:from>
    <xdr:to>
      <xdr:col>81</xdr:col>
      <xdr:colOff>101600</xdr:colOff>
      <xdr:row>38</xdr:row>
      <xdr:rowOff>119547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3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110674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2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24402</xdr:rowOff>
    </xdr:from>
    <xdr:to>
      <xdr:col>76</xdr:col>
      <xdr:colOff>165100</xdr:colOff>
      <xdr:row>38</xdr:row>
      <xdr:rowOff>126002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117129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3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33579</xdr:rowOff>
    </xdr:from>
    <xdr:to>
      <xdr:col>72</xdr:col>
      <xdr:colOff>38100</xdr:colOff>
      <xdr:row>38</xdr:row>
      <xdr:rowOff>135179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126306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4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4318</xdr:rowOff>
    </xdr:from>
    <xdr:to>
      <xdr:col>67</xdr:col>
      <xdr:colOff>101600</xdr:colOff>
      <xdr:row>38</xdr:row>
      <xdr:rowOff>105918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97045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125737</xdr:rowOff>
    </xdr:from>
    <xdr:to>
      <xdr:col>85</xdr:col>
      <xdr:colOff>127000</xdr:colOff>
      <xdr:row>56</xdr:row>
      <xdr:rowOff>152559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726937"/>
          <a:ext cx="8382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19556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27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125737</xdr:rowOff>
    </xdr:from>
    <xdr:to>
      <xdr:col>81</xdr:col>
      <xdr:colOff>50800</xdr:colOff>
      <xdr:row>57</xdr:row>
      <xdr:rowOff>48375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26937"/>
          <a:ext cx="889000" cy="9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171213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2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48375</xdr:rowOff>
    </xdr:from>
    <xdr:to>
      <xdr:col>76</xdr:col>
      <xdr:colOff>114300</xdr:colOff>
      <xdr:row>57</xdr:row>
      <xdr:rowOff>170428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21025"/>
          <a:ext cx="889000" cy="12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105948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52698</xdr:rowOff>
    </xdr:from>
    <xdr:to>
      <xdr:col>71</xdr:col>
      <xdr:colOff>177800</xdr:colOff>
      <xdr:row>57</xdr:row>
      <xdr:rowOff>170428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25348"/>
          <a:ext cx="889000" cy="11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104805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101759</xdr:rowOff>
    </xdr:from>
    <xdr:to>
      <xdr:col>85</xdr:col>
      <xdr:colOff>177800</xdr:colOff>
      <xdr:row>57</xdr:row>
      <xdr:rowOff>31909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0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80186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8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74937</xdr:rowOff>
    </xdr:from>
    <xdr:to>
      <xdr:col>81</xdr:col>
      <xdr:colOff>101600</xdr:colOff>
      <xdr:row>57</xdr:row>
      <xdr:rowOff>5087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167664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169025</xdr:rowOff>
    </xdr:from>
    <xdr:to>
      <xdr:col>76</xdr:col>
      <xdr:colOff>165100</xdr:colOff>
      <xdr:row>57</xdr:row>
      <xdr:rowOff>99175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7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90302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6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119628</xdr:rowOff>
    </xdr:from>
    <xdr:to>
      <xdr:col>72</xdr:col>
      <xdr:colOff>38100</xdr:colOff>
      <xdr:row>58</xdr:row>
      <xdr:rowOff>49778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9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40905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8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1898</xdr:rowOff>
    </xdr:from>
    <xdr:to>
      <xdr:col>67</xdr:col>
      <xdr:colOff>101600</xdr:colOff>
      <xdr:row>57</xdr:row>
      <xdr:rowOff>103498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94625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6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143945</xdr:rowOff>
    </xdr:from>
    <xdr:to>
      <xdr:col>85</xdr:col>
      <xdr:colOff>127000</xdr:colOff>
      <xdr:row>79</xdr:row>
      <xdr:rowOff>98487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7045"/>
          <a:ext cx="838200" cy="1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143945</xdr:rowOff>
    </xdr:from>
    <xdr:to>
      <xdr:col>81</xdr:col>
      <xdr:colOff>50800</xdr:colOff>
      <xdr:row>78</xdr:row>
      <xdr:rowOff>159669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17045"/>
          <a:ext cx="889000" cy="1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159669</xdr:rowOff>
    </xdr:from>
    <xdr:to>
      <xdr:col>76</xdr:col>
      <xdr:colOff>114300</xdr:colOff>
      <xdr:row>79</xdr:row>
      <xdr:rowOff>90878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32769"/>
          <a:ext cx="889000" cy="10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51080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9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78370</xdr:rowOff>
    </xdr:from>
    <xdr:to>
      <xdr:col>71</xdr:col>
      <xdr:colOff>177800</xdr:colOff>
      <xdr:row>79</xdr:row>
      <xdr:rowOff>90878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51470"/>
          <a:ext cx="889000" cy="18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24072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47687</xdr:rowOff>
    </xdr:from>
    <xdr:to>
      <xdr:col>85</xdr:col>
      <xdr:colOff>177800</xdr:colOff>
      <xdr:row>79</xdr:row>
      <xdr:rowOff>149287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134064</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7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93145</xdr:rowOff>
    </xdr:from>
    <xdr:to>
      <xdr:col>81</xdr:col>
      <xdr:colOff>101600</xdr:colOff>
      <xdr:row>79</xdr:row>
      <xdr:rowOff>23295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14422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5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108869</xdr:rowOff>
    </xdr:from>
    <xdr:to>
      <xdr:col>76</xdr:col>
      <xdr:colOff>165100</xdr:colOff>
      <xdr:row>79</xdr:row>
      <xdr:rowOff>39019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55546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25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40078</xdr:rowOff>
    </xdr:from>
    <xdr:to>
      <xdr:col>72</xdr:col>
      <xdr:colOff>38100</xdr:colOff>
      <xdr:row>79</xdr:row>
      <xdr:rowOff>141678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132805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77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27570</xdr:rowOff>
    </xdr:from>
    <xdr:to>
      <xdr:col>67</xdr:col>
      <xdr:colOff>101600</xdr:colOff>
      <xdr:row>78</xdr:row>
      <xdr:rowOff>129170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0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145697</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7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155715</xdr:rowOff>
    </xdr:from>
    <xdr:to>
      <xdr:col>85</xdr:col>
      <xdr:colOff>127000</xdr:colOff>
      <xdr:row>96</xdr:row>
      <xdr:rowOff>57886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443465"/>
          <a:ext cx="838200" cy="7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131055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075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57886</xdr:rowOff>
    </xdr:from>
    <xdr:to>
      <xdr:col>81</xdr:col>
      <xdr:colOff>50800</xdr:colOff>
      <xdr:row>96</xdr:row>
      <xdr:rowOff>85789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17086"/>
          <a:ext cx="889000" cy="2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85789</xdr:rowOff>
    </xdr:from>
    <xdr:to>
      <xdr:col>76</xdr:col>
      <xdr:colOff>114300</xdr:colOff>
      <xdr:row>96</xdr:row>
      <xdr:rowOff>104178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44989"/>
          <a:ext cx="8890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13475</xdr:rowOff>
    </xdr:from>
    <xdr:to>
      <xdr:col>71</xdr:col>
      <xdr:colOff>177800</xdr:colOff>
      <xdr:row>96</xdr:row>
      <xdr:rowOff>104178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472675"/>
          <a:ext cx="889000" cy="9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86338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104915</xdr:rowOff>
    </xdr:from>
    <xdr:to>
      <xdr:col>85</xdr:col>
      <xdr:colOff>177800</xdr:colOff>
      <xdr:row>96</xdr:row>
      <xdr:rowOff>35065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83342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7086</xdr:rowOff>
    </xdr:from>
    <xdr:to>
      <xdr:col>81</xdr:col>
      <xdr:colOff>101600</xdr:colOff>
      <xdr:row>96</xdr:row>
      <xdr:rowOff>108686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6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99813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5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34989</xdr:rowOff>
    </xdr:from>
    <xdr:to>
      <xdr:col>76</xdr:col>
      <xdr:colOff>165100</xdr:colOff>
      <xdr:row>96</xdr:row>
      <xdr:rowOff>136589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9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127716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5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53378</xdr:rowOff>
    </xdr:from>
    <xdr:to>
      <xdr:col>72</xdr:col>
      <xdr:colOff>38100</xdr:colOff>
      <xdr:row>96</xdr:row>
      <xdr:rowOff>154978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146105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0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134125</xdr:rowOff>
    </xdr:from>
    <xdr:to>
      <xdr:col>67</xdr:col>
      <xdr:colOff>101600</xdr:colOff>
      <xdr:row>96</xdr:row>
      <xdr:rowOff>64275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55402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51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数値が増加した主な項目は、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総務費、衛生費、消防費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公共施設等総合管理基金新設に伴う積立金や定額減税補足給付金事業を実施したこと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放射性廃棄物処理業務委託料や病院事業会計への負担金が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避難退域時検査等場所円滑化事業等の実施により増加した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数値が減少した主な項目は、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農林水産業費、災害復旧事業費、土木費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農業経営高度化支援事業費補助金の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や堆肥保管庫整備事業が完了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健康文化複合温泉施設や町民医療福祉センター等の災害復旧事業が完了したことによるもの。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土木費については、松代橋橋梁補修工事の完了や道路改良事業の減少によるもの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人口においては、前年度と比較すると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人減少している。今後も人口減少が見込まれることから、事業の見直しや各経費の縮減等、住民一人当たりのコストの上昇を抑える取り組みに努める。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宮城県涌谷町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年度において、歳入については、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県支出金である農業経営高度化支援事業補助金の大幅減に加え、町民税（現年課税分）の減収や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ワクチン接種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関連</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補助金等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が皆減した。一方で、</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普通交付税や定額減税減収補填特例交付金等が増加した。さらに、財政調整基金やふるさと涌谷創生基金繰入金も増加したことで</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、結果的に歳入全体が増加した。歳出については、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公共施設等総合管理基金の新設に伴う積立金や定額減税補足給付金事業を実施したことで総務</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費が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増加した。また、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避難退域時検査等場所円滑化対策工事等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り消防費</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も増加した。</a:t>
          </a:r>
          <a:endParaRPr lang="ja-JP" altLang="ja-JP" sz="1000">
            <a:effectLst/>
            <a:latin typeface="ＭＳ Ｐゴシック" panose="020B0600070205080204" pitchFamily="50" charset="-128"/>
            <a:ea typeface="ＭＳ Ｐゴシック" panose="020B0600070205080204" pitchFamily="50" charset="-128"/>
          </a:endParaRPr>
        </a:p>
        <a:p>
          <a:r>
            <a:rPr lang="ja-JP" altLang="en-US" sz="1000">
              <a:effectLst/>
              <a:latin typeface="ＭＳ Ｐゴシック" panose="020B0600070205080204" pitchFamily="50" charset="-128"/>
              <a:ea typeface="ＭＳ Ｐゴシック" panose="020B0600070205080204" pitchFamily="50" charset="-128"/>
            </a:rPr>
            <a:t>令和５年度で財政再建計画が終了し、財政調整基金残高を一定水準に保ちながら財政運営に取り組むこととしているため、計画的な取り崩しを行ったが、引き続き財源確保や事業見直し等による歳出削減を実施して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宮城県涌谷町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〇水道事業会計：令和６年度においては、給水収益は減少したものの交付税措置等により、営業外収益が増加したことから前年度並みの黒字経営となっている。今後も安定的な水道事業運営を図る。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下水道事業会計：水洗化率上昇による使用水量の増加はあるが、その増加分以上に人口減少等で水需要が減少しており、使用料収入は減少している。前年度と比較し純利益は減少したものの、維持管理費や支払利息も減少したことから単年度収支は黒字となった。今後も効率的な事業運営に努めていく。</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〇老人保健施設事業会計：事業収益は前年度に比べ増加したものの、これを上回る人件費や物価高騰の影響により、経営状況は厳しい状況である。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〇介護保険事業勘定特別会計：所得段階別保険料の算定方法が多段階化により介護保険料は増加したものの、施設サービス利用者数の増加に伴う歳出の増加が影響し実質収支が減少した。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〇国民健康保険事業勘定特別会計：保険給付費の増加による歳出の増加と、被保険者数減少に伴う国民健康保険税の減少による歳入の減少で、実質収支が減少した。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〇訪問看護ステーション事業会計：利用者減少に伴う事業収益の減少、及び職員給与費の増加等により、経営状況は厳しくなっている。</a:t>
          </a:r>
          <a:endParaRPr kumimoji="0"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〇後期高齢者医療保険事業勘定特別会計：高齢化に伴い被保険者数が増加したことで、保険料が増加し実質収支は増加した。</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〇国民健康保険病院事業会計：外来患者の減などによる収益の減少、及び人件費や物価の高騰による費用の増加により経営状況は厳しくなっている。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8780610</v>
      </c>
      <c r="BO4" s="449"/>
      <c r="BP4" s="449"/>
      <c r="BQ4" s="449"/>
      <c r="BR4" s="449"/>
      <c r="BS4" s="449"/>
      <c r="BT4" s="449"/>
      <c r="BU4" s="450"/>
      <c r="BV4" s="448">
        <v>8708894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2.6</v>
      </c>
      <c r="CU4" s="589"/>
      <c r="CV4" s="589"/>
      <c r="CW4" s="589"/>
      <c r="CX4" s="589"/>
      <c r="CY4" s="589"/>
      <c r="CZ4" s="589"/>
      <c r="DA4" s="590"/>
      <c r="DB4" s="588">
        <v>4.5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8636527</v>
      </c>
      <c r="BO5" s="420"/>
      <c r="BP5" s="420"/>
      <c r="BQ5" s="420"/>
      <c r="BR5" s="420"/>
      <c r="BS5" s="420"/>
      <c r="BT5" s="420"/>
      <c r="BU5" s="421"/>
      <c r="BV5" s="419">
        <v>8448639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85.7</v>
      </c>
      <c r="CU5" s="417"/>
      <c r="CV5" s="417"/>
      <c r="CW5" s="417"/>
      <c r="CX5" s="417"/>
      <c r="CY5" s="417"/>
      <c r="CZ5" s="417"/>
      <c r="DA5" s="418"/>
      <c r="DB5" s="416">
        <v>86.6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144083</v>
      </c>
      <c r="BO6" s="420"/>
      <c r="BP6" s="420"/>
      <c r="BQ6" s="420"/>
      <c r="BR6" s="420"/>
      <c r="BS6" s="420"/>
      <c r="BT6" s="420"/>
      <c r="BU6" s="421"/>
      <c r="BV6" s="419">
        <v>260255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85.9</v>
      </c>
      <c r="CU6" s="563"/>
      <c r="CV6" s="563"/>
      <c r="CW6" s="563"/>
      <c r="CX6" s="563"/>
      <c r="CY6" s="563"/>
      <c r="CZ6" s="563"/>
      <c r="DA6" s="564"/>
      <c r="DB6" s="562">
        <v>87.1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10454</v>
      </c>
      <c r="BO7" s="420"/>
      <c r="BP7" s="420"/>
      <c r="BQ7" s="420"/>
      <c r="BR7" s="420"/>
      <c r="BS7" s="420"/>
      <c r="BT7" s="420"/>
      <c r="BU7" s="421"/>
      <c r="BV7" s="419">
        <v>37664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5138012</v>
      </c>
      <c r="CU7" s="420"/>
      <c r="CV7" s="420"/>
      <c r="CW7" s="420"/>
      <c r="CX7" s="420"/>
      <c r="CY7" s="420"/>
      <c r="CZ7" s="420"/>
      <c r="DA7" s="421"/>
      <c r="DB7" s="419">
        <v>4991030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133629</v>
      </c>
      <c r="BO8" s="420"/>
      <c r="BP8" s="420"/>
      <c r="BQ8" s="420"/>
      <c r="BR8" s="420"/>
      <c r="BS8" s="420"/>
      <c r="BT8" s="420"/>
      <c r="BU8" s="421"/>
      <c r="BV8" s="419">
        <v>222591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0.38</v>
      </c>
      <c r="CU8" s="523"/>
      <c r="CV8" s="523"/>
      <c r="CW8" s="523"/>
      <c r="CX8" s="523"/>
      <c r="CY8" s="523"/>
      <c r="CZ8" s="523"/>
      <c r="DA8" s="524"/>
      <c r="DB8" s="522">
        <v>0.37</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15388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-88962</v>
      </c>
      <c r="BO9" s="420"/>
      <c r="BP9" s="420"/>
      <c r="BQ9" s="420"/>
      <c r="BR9" s="420"/>
      <c r="BS9" s="420"/>
      <c r="BT9" s="420"/>
      <c r="BU9" s="421"/>
      <c r="BV9" s="419">
        <v>83165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9.6999999999999993</v>
      </c>
      <c r="CU9" s="417"/>
      <c r="CV9" s="417"/>
      <c r="CW9" s="417"/>
      <c r="CX9" s="417"/>
      <c r="CY9" s="417"/>
      <c r="CZ9" s="417"/>
      <c r="DA9" s="418"/>
      <c r="DB9" s="416">
        <v>8.9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16701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115807</v>
      </c>
      <c r="BO10" s="420"/>
      <c r="BP10" s="420"/>
      <c r="BQ10" s="420"/>
      <c r="BR10" s="420"/>
      <c r="BS10" s="420"/>
      <c r="BT10" s="420"/>
      <c r="BU10" s="421"/>
      <c r="BV10" s="419">
        <v>77242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14249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94725</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14173</v>
      </c>
      <c r="S13" s="507"/>
      <c r="T13" s="507"/>
      <c r="U13" s="507"/>
      <c r="V13" s="508"/>
      <c r="W13" s="509" t="s">
        <v>131</v>
      </c>
      <c r="X13" s="405"/>
      <c r="Y13" s="405"/>
      <c r="Z13" s="405"/>
      <c r="AA13" s="405"/>
      <c r="AB13" s="406"/>
      <c r="AC13" s="372">
        <v>1084</v>
      </c>
      <c r="AD13" s="373"/>
      <c r="AE13" s="373"/>
      <c r="AF13" s="373"/>
      <c r="AG13" s="374"/>
      <c r="AH13" s="372">
        <v>1121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-67880</v>
      </c>
      <c r="BO13" s="420"/>
      <c r="BP13" s="420"/>
      <c r="BQ13" s="420"/>
      <c r="BR13" s="420"/>
      <c r="BS13" s="420"/>
      <c r="BT13" s="420"/>
      <c r="BU13" s="421"/>
      <c r="BV13" s="419">
        <v>160407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6.6</v>
      </c>
      <c r="CU13" s="417"/>
      <c r="CV13" s="417"/>
      <c r="CW13" s="417"/>
      <c r="CX13" s="417"/>
      <c r="CY13" s="417"/>
      <c r="CZ13" s="417"/>
      <c r="DA13" s="418"/>
      <c r="DB13" s="416">
        <v>5.8</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14628</v>
      </c>
      <c r="S14" s="507"/>
      <c r="T14" s="507"/>
      <c r="U14" s="507"/>
      <c r="V14" s="508"/>
      <c r="W14" s="510"/>
      <c r="X14" s="408"/>
      <c r="Y14" s="408"/>
      <c r="Z14" s="408"/>
      <c r="AA14" s="408"/>
      <c r="AB14" s="409"/>
      <c r="AC14" s="499">
        <v>14.1</v>
      </c>
      <c r="AD14" s="500"/>
      <c r="AE14" s="500"/>
      <c r="AF14" s="500"/>
      <c r="AG14" s="501"/>
      <c r="AH14" s="499">
        <v>13.7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14569</v>
      </c>
      <c r="S15" s="507"/>
      <c r="T15" s="507"/>
      <c r="U15" s="507"/>
      <c r="V15" s="508"/>
      <c r="W15" s="509" t="s">
        <v>137</v>
      </c>
      <c r="X15" s="405"/>
      <c r="Y15" s="405"/>
      <c r="Z15" s="405"/>
      <c r="AA15" s="405"/>
      <c r="AB15" s="406"/>
      <c r="AC15" s="372">
        <v>2392</v>
      </c>
      <c r="AD15" s="373"/>
      <c r="AE15" s="373"/>
      <c r="AF15" s="373"/>
      <c r="AG15" s="374"/>
      <c r="AH15" s="372">
        <v>2570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1723453</v>
      </c>
      <c r="BO15" s="449"/>
      <c r="BP15" s="449"/>
      <c r="BQ15" s="449"/>
      <c r="BR15" s="449"/>
      <c r="BS15" s="449"/>
      <c r="BT15" s="449"/>
      <c r="BU15" s="450"/>
      <c r="BV15" s="448">
        <v>1744179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31.1</v>
      </c>
      <c r="AD16" s="500"/>
      <c r="AE16" s="500"/>
      <c r="AF16" s="500"/>
      <c r="AG16" s="501"/>
      <c r="AH16" s="499">
        <v>31.5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4694662</v>
      </c>
      <c r="BO16" s="420"/>
      <c r="BP16" s="420"/>
      <c r="BQ16" s="420"/>
      <c r="BR16" s="420"/>
      <c r="BS16" s="420"/>
      <c r="BT16" s="420"/>
      <c r="BU16" s="421"/>
      <c r="BV16" s="419">
        <v>4534986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4207</v>
      </c>
      <c r="AD17" s="373"/>
      <c r="AE17" s="373"/>
      <c r="AF17" s="373"/>
      <c r="AG17" s="374"/>
      <c r="AH17" s="372">
        <v>4464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2144814</v>
      </c>
      <c r="BO17" s="420"/>
      <c r="BP17" s="420"/>
      <c r="BQ17" s="420"/>
      <c r="BR17" s="420"/>
      <c r="BS17" s="420"/>
      <c r="BT17" s="420"/>
      <c r="BU17" s="421"/>
      <c r="BV17" s="419">
        <v>2172008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82.16</v>
      </c>
      <c r="M18" s="472"/>
      <c r="N18" s="472"/>
      <c r="O18" s="472"/>
      <c r="P18" s="472"/>
      <c r="Q18" s="472"/>
      <c r="R18" s="473"/>
      <c r="S18" s="473"/>
      <c r="T18" s="473"/>
      <c r="U18" s="473"/>
      <c r="V18" s="474"/>
      <c r="W18" s="490"/>
      <c r="X18" s="491"/>
      <c r="Y18" s="491"/>
      <c r="Z18" s="491"/>
      <c r="AA18" s="491"/>
      <c r="AB18" s="515"/>
      <c r="AC18" s="389">
        <v>54.8</v>
      </c>
      <c r="AD18" s="390"/>
      <c r="AE18" s="390"/>
      <c r="AF18" s="390"/>
      <c r="AG18" s="475"/>
      <c r="AH18" s="389">
        <v>54.7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4460038</v>
      </c>
      <c r="BO18" s="420"/>
      <c r="BP18" s="420"/>
      <c r="BQ18" s="420"/>
      <c r="BR18" s="420"/>
      <c r="BS18" s="420"/>
      <c r="BT18" s="420"/>
      <c r="BU18" s="421"/>
      <c r="BV18" s="419">
        <v>4323769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187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6331467</v>
      </c>
      <c r="BO19" s="420"/>
      <c r="BP19" s="420"/>
      <c r="BQ19" s="420"/>
      <c r="BR19" s="420"/>
      <c r="BS19" s="420"/>
      <c r="BT19" s="420"/>
      <c r="BU19" s="421"/>
      <c r="BV19" s="419">
        <v>6102384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5452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6080547</v>
      </c>
      <c r="BO22" s="449"/>
      <c r="BP22" s="449"/>
      <c r="BQ22" s="449"/>
      <c r="BR22" s="449"/>
      <c r="BS22" s="449"/>
      <c r="BT22" s="449"/>
      <c r="BU22" s="450"/>
      <c r="BV22" s="448">
        <v>6290456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5210707</v>
      </c>
      <c r="BO23" s="420"/>
      <c r="BP23" s="420"/>
      <c r="BQ23" s="420"/>
      <c r="BR23" s="420"/>
      <c r="BS23" s="420"/>
      <c r="BT23" s="420"/>
      <c r="BU23" s="421"/>
      <c r="BV23" s="419">
        <v>5328898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7440</v>
      </c>
      <c r="R24" s="373"/>
      <c r="S24" s="373"/>
      <c r="T24" s="373"/>
      <c r="U24" s="373"/>
      <c r="V24" s="374"/>
      <c r="W24" s="462"/>
      <c r="X24" s="399"/>
      <c r="Y24" s="400"/>
      <c r="Z24" s="375" t="s">
        <v>162</v>
      </c>
      <c r="AA24" s="376"/>
      <c r="AB24" s="376"/>
      <c r="AC24" s="376"/>
      <c r="AD24" s="376"/>
      <c r="AE24" s="376"/>
      <c r="AF24" s="376"/>
      <c r="AG24" s="377"/>
      <c r="AH24" s="372">
        <v>137</v>
      </c>
      <c r="AI24" s="373"/>
      <c r="AJ24" s="373"/>
      <c r="AK24" s="373"/>
      <c r="AL24" s="374"/>
      <c r="AM24" s="372">
        <v>396615</v>
      </c>
      <c r="AN24" s="373"/>
      <c r="AO24" s="373"/>
      <c r="AP24" s="373"/>
      <c r="AQ24" s="373"/>
      <c r="AR24" s="374"/>
      <c r="AS24" s="372">
        <v>2895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3805439</v>
      </c>
      <c r="BO24" s="420"/>
      <c r="BP24" s="420"/>
      <c r="BQ24" s="420"/>
      <c r="BR24" s="420"/>
      <c r="BS24" s="420"/>
      <c r="BT24" s="420"/>
      <c r="BU24" s="421"/>
      <c r="BV24" s="419">
        <v>3764514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6330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705230</v>
      </c>
      <c r="BO25" s="449"/>
      <c r="BP25" s="449"/>
      <c r="BQ25" s="449"/>
      <c r="BR25" s="449"/>
      <c r="BS25" s="449"/>
      <c r="BT25" s="449"/>
      <c r="BU25" s="450"/>
      <c r="BV25" s="448">
        <v>867389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5230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16890</v>
      </c>
      <c r="AN26" s="373"/>
      <c r="AO26" s="373"/>
      <c r="AP26" s="373"/>
      <c r="AQ26" s="373"/>
      <c r="AR26" s="374"/>
      <c r="AS26" s="372">
        <v>2815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3250</v>
      </c>
      <c r="R27" s="373"/>
      <c r="S27" s="373"/>
      <c r="T27" s="373"/>
      <c r="U27" s="373"/>
      <c r="V27" s="374"/>
      <c r="W27" s="462"/>
      <c r="X27" s="399"/>
      <c r="Y27" s="400"/>
      <c r="Z27" s="375" t="s">
        <v>171</v>
      </c>
      <c r="AA27" s="376"/>
      <c r="AB27" s="376"/>
      <c r="AC27" s="376"/>
      <c r="AD27" s="376"/>
      <c r="AE27" s="376"/>
      <c r="AF27" s="376"/>
      <c r="AG27" s="377"/>
      <c r="AH27" s="372">
        <v>19</v>
      </c>
      <c r="AI27" s="373"/>
      <c r="AJ27" s="373"/>
      <c r="AK27" s="373"/>
      <c r="AL27" s="374"/>
      <c r="AM27" s="372">
        <v>50692</v>
      </c>
      <c r="AN27" s="373"/>
      <c r="AO27" s="373"/>
      <c r="AP27" s="373"/>
      <c r="AQ27" s="373"/>
      <c r="AR27" s="374"/>
      <c r="AS27" s="372">
        <v>2668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100016</v>
      </c>
      <c r="BO27" s="454"/>
      <c r="BP27" s="454"/>
      <c r="BQ27" s="454"/>
      <c r="BR27" s="454"/>
      <c r="BS27" s="454"/>
      <c r="BT27" s="454"/>
      <c r="BU27" s="455"/>
      <c r="BV27" s="453">
        <v>100015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2540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1541592</v>
      </c>
      <c r="BO28" s="449"/>
      <c r="BP28" s="449"/>
      <c r="BQ28" s="449"/>
      <c r="BR28" s="449"/>
      <c r="BS28" s="449"/>
      <c r="BT28" s="449"/>
      <c r="BU28" s="450"/>
      <c r="BV28" s="448">
        <v>1520509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11</v>
      </c>
      <c r="M29" s="373"/>
      <c r="N29" s="373"/>
      <c r="O29" s="373"/>
      <c r="P29" s="374"/>
      <c r="Q29" s="372">
        <v>2370</v>
      </c>
      <c r="R29" s="373"/>
      <c r="S29" s="373"/>
      <c r="T29" s="373"/>
      <c r="U29" s="373"/>
      <c r="V29" s="374"/>
      <c r="W29" s="463"/>
      <c r="X29" s="464"/>
      <c r="Y29" s="465"/>
      <c r="Z29" s="375" t="s">
        <v>177</v>
      </c>
      <c r="AA29" s="376"/>
      <c r="AB29" s="376"/>
      <c r="AC29" s="376"/>
      <c r="AD29" s="376"/>
      <c r="AE29" s="376"/>
      <c r="AF29" s="376"/>
      <c r="AG29" s="377"/>
      <c r="AH29" s="372">
        <v>156</v>
      </c>
      <c r="AI29" s="373"/>
      <c r="AJ29" s="373"/>
      <c r="AK29" s="373"/>
      <c r="AL29" s="374"/>
      <c r="AM29" s="372">
        <v>447307</v>
      </c>
      <c r="AN29" s="373"/>
      <c r="AO29" s="373"/>
      <c r="AP29" s="373"/>
      <c r="AQ29" s="373"/>
      <c r="AR29" s="374"/>
      <c r="AS29" s="372">
        <v>2867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669975</v>
      </c>
      <c r="BO29" s="420"/>
      <c r="BP29" s="420"/>
      <c r="BQ29" s="420"/>
      <c r="BR29" s="420"/>
      <c r="BS29" s="420"/>
      <c r="BT29" s="420"/>
      <c r="BU29" s="421"/>
      <c r="BV29" s="419">
        <v>668575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1219192</v>
      </c>
      <c r="BO30" s="454"/>
      <c r="BP30" s="454"/>
      <c r="BQ30" s="454"/>
      <c r="BR30" s="454"/>
      <c r="BS30" s="454"/>
      <c r="BT30" s="454"/>
      <c r="BU30" s="455"/>
      <c r="BV30" s="453">
        <v>884409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涌谷町一般会計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涌谷町国民健康保険事業勘定特別会計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涌谷町国民健康保険病院事業会計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宮城県市町村職員退職手当組合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涌谷町介護保険事業勘定特別会計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涌谷町老人保健施設事業会計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宮城県市町村非常勤消防団員補償報償組合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涌谷町後期高齢者医療保険事業勘定特別会計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涌谷町訪問看護ステーション事業会計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大崎地域広域行政事務組合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8</v>
      </c>
      <c r="AN37" s="367"/>
      <c r="AO37" s="368" t="str">
        <f>IF('各会計、関係団体の財政状況及び健全化判断比率'!B34="","",'各会計、関係団体の財政状況及び健全化判断比率'!B34)</f>
        <v>涌谷町水道事業会計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宮城県市町村自治振興センター</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f t="shared" si="0"/>
        <v>9</v>
      </c>
      <c r="AN38" s="367"/>
      <c r="AO38" s="368" t="str">
        <f>IF('各会計、関係団体の財政状況及び健全化判断比率'!B35="","",'各会計、関係団体の財政状況及び健全化判断比率'!B35)</f>
        <v>涌谷町下水道事業会計</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宮城県後期高齢者医療広域連合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宮城県後期高齢者医療事業会計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1z6lmnFXkB3PRWL9PLzRlfcxIwufFXwyqmpm5GZL3gIXsFr+eLA+UGFwxbI9GETY/eV2QUbeYjHcIZLaej+g==" saltValue="Y+r+hkWoJnN4s87Q3BkB1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5.65</v>
      </c>
      <c r="G34" s="33">
        <v>6.27</v>
      </c>
      <c r="H34" s="33">
        <v>6.87</v>
      </c>
      <c r="I34" s="33">
        <v>7.65</v>
      </c>
      <c r="J34" s="34">
        <v>7.76</v>
      </c>
      <c r="K34" s="22"/>
      <c r="L34" s="22"/>
      <c r="M34" s="22"/>
      <c r="N34" s="22"/>
      <c r="O34" s="22"/>
      <c r="P34" s="22"/>
    </row>
    <row r="35" spans="1:16" ht="39" customHeight="1" x14ac:dyDescent="0.15">
      <c r="A35" s="22"/>
      <c r="B35" s="35"/>
      <c r="C35" s="1145" t="s">
        <v>534</v>
      </c>
      <c r="D35" s="1146"/>
      <c r="E35" s="1147"/>
      <c r="F35" s="36">
        <v>2.12</v>
      </c>
      <c r="G35" s="37">
        <v>2.3199999999999998</v>
      </c>
      <c r="H35" s="37">
        <v>2.56</v>
      </c>
      <c r="I35" s="37">
        <v>3.09</v>
      </c>
      <c r="J35" s="38">
        <v>3.39</v>
      </c>
      <c r="K35" s="22"/>
      <c r="L35" s="22"/>
      <c r="M35" s="22"/>
      <c r="N35" s="22"/>
      <c r="O35" s="22"/>
      <c r="P35" s="22"/>
    </row>
    <row r="36" spans="1:16" ht="39" customHeight="1" x14ac:dyDescent="0.15">
      <c r="A36" s="22"/>
      <c r="B36" s="35"/>
      <c r="C36" s="1145" t="s">
        <v>535</v>
      </c>
      <c r="D36" s="1146"/>
      <c r="E36" s="1147"/>
      <c r="F36" s="36">
        <v>3.58</v>
      </c>
      <c r="G36" s="37">
        <v>1.93</v>
      </c>
      <c r="H36" s="37">
        <v>2.75</v>
      </c>
      <c r="I36" s="37">
        <v>4.45</v>
      </c>
      <c r="J36" s="38">
        <v>2.6</v>
      </c>
      <c r="K36" s="22"/>
      <c r="L36" s="22"/>
      <c r="M36" s="22"/>
      <c r="N36" s="22"/>
      <c r="O36" s="22"/>
      <c r="P36" s="22"/>
    </row>
    <row r="37" spans="1:16" ht="39" customHeight="1" x14ac:dyDescent="0.15">
      <c r="A37" s="22"/>
      <c r="B37" s="35"/>
      <c r="C37" s="1145" t="s">
        <v>536</v>
      </c>
      <c r="D37" s="1146"/>
      <c r="E37" s="1147"/>
      <c r="F37" s="36">
        <v>1.26</v>
      </c>
      <c r="G37" s="37">
        <v>1.2</v>
      </c>
      <c r="H37" s="37">
        <v>0.48</v>
      </c>
      <c r="I37" s="37">
        <v>0.63</v>
      </c>
      <c r="J37" s="38">
        <v>0.69</v>
      </c>
      <c r="K37" s="22"/>
      <c r="L37" s="22"/>
      <c r="M37" s="22"/>
      <c r="N37" s="22"/>
      <c r="O37" s="22"/>
      <c r="P37" s="22"/>
    </row>
    <row r="38" spans="1:16" ht="39" customHeight="1" x14ac:dyDescent="0.15">
      <c r="A38" s="22"/>
      <c r="B38" s="35"/>
      <c r="C38" s="1145" t="s">
        <v>537</v>
      </c>
      <c r="D38" s="1146"/>
      <c r="E38" s="1147"/>
      <c r="F38" s="36">
        <v>0.53</v>
      </c>
      <c r="G38" s="37">
        <v>1.46</v>
      </c>
      <c r="H38" s="37">
        <v>1.2</v>
      </c>
      <c r="I38" s="37">
        <v>0.85</v>
      </c>
      <c r="J38" s="38">
        <v>0.59</v>
      </c>
      <c r="K38" s="22"/>
      <c r="L38" s="22"/>
      <c r="M38" s="22"/>
      <c r="N38" s="22"/>
      <c r="O38" s="22"/>
      <c r="P38" s="22"/>
    </row>
    <row r="39" spans="1:16" ht="39" customHeight="1" x14ac:dyDescent="0.15">
      <c r="A39" s="22"/>
      <c r="B39" s="35"/>
      <c r="C39" s="1145" t="s">
        <v>538</v>
      </c>
      <c r="D39" s="1146"/>
      <c r="E39" s="1147"/>
      <c r="F39" s="36">
        <v>0.64</v>
      </c>
      <c r="G39" s="37">
        <v>0.35</v>
      </c>
      <c r="H39" s="37">
        <v>0.4</v>
      </c>
      <c r="I39" s="37">
        <v>0.38</v>
      </c>
      <c r="J39" s="38">
        <v>0.31</v>
      </c>
      <c r="K39" s="22"/>
      <c r="L39" s="22"/>
      <c r="M39" s="22"/>
      <c r="N39" s="22"/>
      <c r="O39" s="22"/>
      <c r="P39" s="22"/>
    </row>
    <row r="40" spans="1:16" ht="39" customHeight="1" x14ac:dyDescent="0.15">
      <c r="A40" s="22"/>
      <c r="B40" s="35"/>
      <c r="C40" s="1145" t="s">
        <v>539</v>
      </c>
      <c r="D40" s="1146"/>
      <c r="E40" s="1147"/>
      <c r="F40" s="36">
        <v>1.24</v>
      </c>
      <c r="G40" s="37">
        <v>1.1200000000000001</v>
      </c>
      <c r="H40" s="37">
        <v>0.77</v>
      </c>
      <c r="I40" s="37">
        <v>0.49</v>
      </c>
      <c r="J40" s="38">
        <v>0.25</v>
      </c>
      <c r="K40" s="22"/>
      <c r="L40" s="22"/>
      <c r="M40" s="22"/>
      <c r="N40" s="22"/>
      <c r="O40" s="22"/>
      <c r="P40" s="22"/>
    </row>
    <row r="41" spans="1:16" ht="39" customHeight="1" x14ac:dyDescent="0.15">
      <c r="A41" s="22"/>
      <c r="B41" s="35"/>
      <c r="C41" s="1145" t="s">
        <v>540</v>
      </c>
      <c r="D41" s="1146"/>
      <c r="E41" s="1147"/>
      <c r="F41" s="36">
        <v>0.1</v>
      </c>
      <c r="G41" s="37">
        <v>0.1</v>
      </c>
      <c r="H41" s="37">
        <v>0.11</v>
      </c>
      <c r="I41" s="37">
        <v>0.12</v>
      </c>
      <c r="J41" s="38">
        <v>0.12</v>
      </c>
      <c r="K41" s="22"/>
      <c r="L41" s="22"/>
      <c r="M41" s="22"/>
      <c r="N41" s="22"/>
      <c r="O41" s="22"/>
      <c r="P41" s="22"/>
    </row>
    <row r="42" spans="1:16" ht="39" customHeight="1" x14ac:dyDescent="0.15">
      <c r="A42" s="22"/>
      <c r="B42" s="39"/>
      <c r="C42" s="1145" t="s">
        <v>541</v>
      </c>
      <c r="D42" s="1146"/>
      <c r="E42" s="1147"/>
      <c r="F42" s="36" t="s">
        <v>542</v>
      </c>
      <c r="G42" s="37" t="s">
        <v>543</v>
      </c>
      <c r="H42" s="37" t="s">
        <v>544</v>
      </c>
      <c r="I42" s="37" t="s">
        <v>489</v>
      </c>
      <c r="J42" s="38" t="s">
        <v>489</v>
      </c>
      <c r="K42" s="22"/>
      <c r="L42" s="22"/>
      <c r="M42" s="22"/>
      <c r="N42" s="22"/>
      <c r="O42" s="22"/>
      <c r="P42" s="22"/>
    </row>
    <row r="43" spans="1:16" ht="39" customHeight="1" thickBot="1" x14ac:dyDescent="0.2">
      <c r="A43" s="22"/>
      <c r="B43" s="40"/>
      <c r="C43" s="1148" t="s">
        <v>545</v>
      </c>
      <c r="D43" s="1149"/>
      <c r="E43" s="1150"/>
      <c r="F43" s="41" t="s">
        <v>489</v>
      </c>
      <c r="G43" s="42" t="s">
        <v>489</v>
      </c>
      <c r="H43" s="42" t="s">
        <v>489</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A3EjMN+3yX6Ck9E6kVjEk/BaLZwItPmNFIOw/xiKa5MxV++IPf3aWCG9X3J7kXabCm684PEcdvP5w+0Ff0jIw==" saltValue="D+zD80uVlPO28WB8Ykx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668</v>
      </c>
      <c r="L45" s="60">
        <v>543</v>
      </c>
      <c r="M45" s="60">
        <v>556</v>
      </c>
      <c r="N45" s="60">
        <v>577</v>
      </c>
      <c r="O45" s="61">
        <v>645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v>13</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282</v>
      </c>
      <c r="L48" s="64">
        <v>271</v>
      </c>
      <c r="M48" s="64">
        <v>257</v>
      </c>
      <c r="N48" s="64">
        <v>262</v>
      </c>
      <c r="O48" s="65">
        <v>273</v>
      </c>
      <c r="P48" s="48"/>
      <c r="Q48" s="48"/>
      <c r="R48" s="48"/>
      <c r="S48" s="48"/>
      <c r="T48" s="48"/>
      <c r="U48" s="48"/>
    </row>
    <row r="49" spans="1:21" ht="30.75" customHeight="1" x14ac:dyDescent="0.15">
      <c r="A49" s="48"/>
      <c r="B49" s="1178"/>
      <c r="C49" s="1179"/>
      <c r="D49" s="62"/>
      <c r="E49" s="1155" t="s">
        <v>14</v>
      </c>
      <c r="F49" s="1155"/>
      <c r="G49" s="1155"/>
      <c r="H49" s="1155"/>
      <c r="I49" s="1155"/>
      <c r="J49" s="1156"/>
      <c r="K49" s="63">
        <v>94</v>
      </c>
      <c r="L49" s="64">
        <v>98</v>
      </c>
      <c r="M49" s="64">
        <v>98</v>
      </c>
      <c r="N49" s="64">
        <v>98</v>
      </c>
      <c r="O49" s="65">
        <v>94</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t="s">
        <v>489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670</v>
      </c>
      <c r="L52" s="64">
        <v>672</v>
      </c>
      <c r="M52" s="64">
        <v>663</v>
      </c>
      <c r="N52" s="64">
        <v>644</v>
      </c>
      <c r="O52" s="65">
        <v>671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387</v>
      </c>
      <c r="L53" s="69">
        <v>240</v>
      </c>
      <c r="M53" s="69">
        <v>248</v>
      </c>
      <c r="N53" s="69">
        <v>293</v>
      </c>
      <c r="O53" s="70">
        <v>341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BEvYmODvrxrj/OQSu9YOUl+jGELZHtemXHjQj25iQ1fA7IadBH/rUMveyF+IA+yoJkjSIEI/Lr/T50xRl38bA==" saltValue="rbcd/V2DhdBmVvXgMXgD1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3"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6453</v>
      </c>
      <c r="J41" s="344">
        <v>6357</v>
      </c>
      <c r="K41" s="344">
        <v>6318</v>
      </c>
      <c r="L41" s="344">
        <v>6290</v>
      </c>
      <c r="M41" s="345">
        <v>6081</v>
      </c>
    </row>
    <row r="42" spans="2:13" ht="27.75" customHeight="1" x14ac:dyDescent="0.15">
      <c r="B42" s="1186"/>
      <c r="C42" s="1187"/>
      <c r="D42" s="106"/>
      <c r="E42" s="1190" t="s">
        <v>32</v>
      </c>
      <c r="F42" s="1190"/>
      <c r="G42" s="1190"/>
      <c r="H42" s="1191"/>
      <c r="I42" s="346" t="s">
        <v>489</v>
      </c>
      <c r="J42" s="347" t="s">
        <v>489</v>
      </c>
      <c r="K42" s="347">
        <v>26</v>
      </c>
      <c r="L42" s="347">
        <v>23</v>
      </c>
      <c r="M42" s="348">
        <v>21</v>
      </c>
    </row>
    <row r="43" spans="2:13" ht="27.75" customHeight="1" x14ac:dyDescent="0.15">
      <c r="B43" s="1186"/>
      <c r="C43" s="1187"/>
      <c r="D43" s="106"/>
      <c r="E43" s="1190" t="s">
        <v>33</v>
      </c>
      <c r="F43" s="1190"/>
      <c r="G43" s="1190"/>
      <c r="H43" s="1191"/>
      <c r="I43" s="346">
        <v>3345</v>
      </c>
      <c r="J43" s="347">
        <v>3002</v>
      </c>
      <c r="K43" s="347">
        <v>2697</v>
      </c>
      <c r="L43" s="347">
        <v>2544</v>
      </c>
      <c r="M43" s="348">
        <v>2434</v>
      </c>
    </row>
    <row r="44" spans="2:13" ht="27.75" customHeight="1" x14ac:dyDescent="0.15">
      <c r="B44" s="1186"/>
      <c r="C44" s="1187"/>
      <c r="D44" s="106"/>
      <c r="E44" s="1190" t="s">
        <v>34</v>
      </c>
      <c r="F44" s="1190"/>
      <c r="G44" s="1190"/>
      <c r="H44" s="1191"/>
      <c r="I44" s="346">
        <v>624</v>
      </c>
      <c r="J44" s="347">
        <v>725</v>
      </c>
      <c r="K44" s="347">
        <v>696</v>
      </c>
      <c r="L44" s="347">
        <v>1018</v>
      </c>
      <c r="M44" s="348">
        <v>1002</v>
      </c>
    </row>
    <row r="45" spans="2:13" ht="27.75" customHeight="1" x14ac:dyDescent="0.15">
      <c r="B45" s="1186"/>
      <c r="C45" s="1187"/>
      <c r="D45" s="106"/>
      <c r="E45" s="1190" t="s">
        <v>35</v>
      </c>
      <c r="F45" s="1190"/>
      <c r="G45" s="1190"/>
      <c r="H45" s="1191"/>
      <c r="I45" s="346">
        <v>257</v>
      </c>
      <c r="J45" s="347">
        <v>334</v>
      </c>
      <c r="K45" s="347">
        <v>346</v>
      </c>
      <c r="L45" s="347">
        <v>369</v>
      </c>
      <c r="M45" s="348">
        <v>417</v>
      </c>
    </row>
    <row r="46" spans="2:13" ht="27.75" customHeight="1" x14ac:dyDescent="0.15">
      <c r="B46" s="1186"/>
      <c r="C46" s="1187"/>
      <c r="D46" s="107"/>
      <c r="E46" s="1190" t="s">
        <v>36</v>
      </c>
      <c r="F46" s="1190"/>
      <c r="G46" s="1190"/>
      <c r="H46" s="1191"/>
      <c r="I46" s="346" t="s">
        <v>489</v>
      </c>
      <c r="J46" s="347" t="s">
        <v>489</v>
      </c>
      <c r="K46" s="347" t="s">
        <v>489</v>
      </c>
      <c r="L46" s="347" t="s">
        <v>489</v>
      </c>
      <c r="M46" s="348" t="s">
        <v>489</v>
      </c>
    </row>
    <row r="47" spans="2:13" ht="27.75" customHeight="1" x14ac:dyDescent="0.15">
      <c r="B47" s="1186"/>
      <c r="C47" s="1187"/>
      <c r="D47" s="108"/>
      <c r="E47" s="1200" t="s">
        <v>37</v>
      </c>
      <c r="F47" s="1201"/>
      <c r="G47" s="1201"/>
      <c r="H47" s="1202"/>
      <c r="I47" s="346" t="s">
        <v>489</v>
      </c>
      <c r="J47" s="347" t="s">
        <v>489</v>
      </c>
      <c r="K47" s="347" t="s">
        <v>489</v>
      </c>
      <c r="L47" s="347" t="s">
        <v>489</v>
      </c>
      <c r="M47" s="348" t="s">
        <v>489</v>
      </c>
    </row>
    <row r="48" spans="2:13" ht="27.75" customHeight="1" x14ac:dyDescent="0.15">
      <c r="B48" s="1186"/>
      <c r="C48" s="1187"/>
      <c r="D48" s="106"/>
      <c r="E48" s="1190" t="s">
        <v>38</v>
      </c>
      <c r="F48" s="1190"/>
      <c r="G48" s="1190"/>
      <c r="H48" s="1191"/>
      <c r="I48" s="346" t="s">
        <v>489</v>
      </c>
      <c r="J48" s="347" t="s">
        <v>489</v>
      </c>
      <c r="K48" s="347" t="s">
        <v>489</v>
      </c>
      <c r="L48" s="347" t="s">
        <v>489</v>
      </c>
      <c r="M48" s="348" t="s">
        <v>489</v>
      </c>
    </row>
    <row r="49" spans="2:13" ht="27.75" customHeight="1" x14ac:dyDescent="0.15">
      <c r="B49" s="1188"/>
      <c r="C49" s="1189"/>
      <c r="D49" s="106"/>
      <c r="E49" s="1190" t="s">
        <v>39</v>
      </c>
      <c r="F49" s="1190"/>
      <c r="G49" s="1190"/>
      <c r="H49" s="1191"/>
      <c r="I49" s="346" t="s">
        <v>489</v>
      </c>
      <c r="J49" s="347" t="s">
        <v>489</v>
      </c>
      <c r="K49" s="347" t="s">
        <v>489</v>
      </c>
      <c r="L49" s="347" t="s">
        <v>489</v>
      </c>
      <c r="M49" s="348" t="s">
        <v>489</v>
      </c>
    </row>
    <row r="50" spans="2:13" ht="27.75" customHeight="1" x14ac:dyDescent="0.15">
      <c r="B50" s="1184" t="s">
        <v>40</v>
      </c>
      <c r="C50" s="1185"/>
      <c r="D50" s="109"/>
      <c r="E50" s="1190" t="s">
        <v>41</v>
      </c>
      <c r="F50" s="1190"/>
      <c r="G50" s="1190"/>
      <c r="H50" s="1191"/>
      <c r="I50" s="346">
        <v>2167</v>
      </c>
      <c r="J50" s="347">
        <v>3106</v>
      </c>
      <c r="K50" s="347">
        <v>3843</v>
      </c>
      <c r="L50" s="347">
        <v>4120</v>
      </c>
      <c r="M50" s="348">
        <v>4554</v>
      </c>
    </row>
    <row r="51" spans="2:13" ht="27.75" customHeight="1" x14ac:dyDescent="0.15">
      <c r="B51" s="1186"/>
      <c r="C51" s="1187"/>
      <c r="D51" s="106"/>
      <c r="E51" s="1190" t="s">
        <v>42</v>
      </c>
      <c r="F51" s="1190"/>
      <c r="G51" s="1190"/>
      <c r="H51" s="1191"/>
      <c r="I51" s="346">
        <v>268</v>
      </c>
      <c r="J51" s="347">
        <v>220</v>
      </c>
      <c r="K51" s="347">
        <v>172</v>
      </c>
      <c r="L51" s="347">
        <v>131</v>
      </c>
      <c r="M51" s="348">
        <v>103</v>
      </c>
    </row>
    <row r="52" spans="2:13" ht="27.75" customHeight="1" x14ac:dyDescent="0.15">
      <c r="B52" s="1188"/>
      <c r="C52" s="1189"/>
      <c r="D52" s="106"/>
      <c r="E52" s="1190" t="s">
        <v>43</v>
      </c>
      <c r="F52" s="1190"/>
      <c r="G52" s="1190"/>
      <c r="H52" s="1191"/>
      <c r="I52" s="346">
        <v>6544</v>
      </c>
      <c r="J52" s="347">
        <v>6177</v>
      </c>
      <c r="K52" s="347">
        <v>5965</v>
      </c>
      <c r="L52" s="347">
        <v>5995</v>
      </c>
      <c r="M52" s="348">
        <v>5752</v>
      </c>
    </row>
    <row r="53" spans="2:13" ht="27.75" customHeight="1" thickBot="1" x14ac:dyDescent="0.2">
      <c r="B53" s="1192" t="s">
        <v>19</v>
      </c>
      <c r="C53" s="1193"/>
      <c r="D53" s="110"/>
      <c r="E53" s="1194" t="s">
        <v>44</v>
      </c>
      <c r="F53" s="1194"/>
      <c r="G53" s="1194"/>
      <c r="H53" s="1195"/>
      <c r="I53" s="349">
        <v>1698</v>
      </c>
      <c r="J53" s="350">
        <v>914</v>
      </c>
      <c r="K53" s="350">
        <v>103</v>
      </c>
      <c r="L53" s="350">
        <v>-3</v>
      </c>
      <c r="M53" s="351">
        <v>-454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D2Mh2jX6XziJ+I6Y+p77+L6Eb9TDfdtslGx8Jt3jS/Ef3udXoqZLrCNiIq9m6nl6mJlSXeC26Z+rEBEJy6J+w==" saltValue="YheiG7JPICei80Ssw55R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1"/>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1443</v>
      </c>
      <c r="G55" s="352">
        <v>1521</v>
      </c>
      <c r="H55" s="353">
        <v>1542</v>
      </c>
    </row>
    <row r="56" spans="2:8" ht="52.5" customHeight="1" x14ac:dyDescent="0.15">
      <c r="B56" s="122"/>
      <c r="C56" s="1213" t="s">
        <v>47</v>
      </c>
      <c r="D56" s="1213"/>
      <c r="E56" s="1214"/>
      <c r="F56" s="354">
        <v>668</v>
      </c>
      <c r="G56" s="354">
        <v>669</v>
      </c>
      <c r="H56" s="355">
        <v>670</v>
      </c>
    </row>
    <row r="57" spans="2:8" ht="53.25" customHeight="1" x14ac:dyDescent="0.15">
      <c r="B57" s="122"/>
      <c r="C57" s="1215" t="s">
        <v>48</v>
      </c>
      <c r="D57" s="1215"/>
      <c r="E57" s="1216"/>
      <c r="F57" s="356">
        <v>732</v>
      </c>
      <c r="G57" s="356">
        <v>884</v>
      </c>
      <c r="H57" s="357">
        <v>1219</v>
      </c>
    </row>
    <row r="58" spans="2:8" ht="45.75" customHeight="1" x14ac:dyDescent="0.15">
      <c r="B58" s="123"/>
      <c r="C58" s="1203" t="s">
        <v>559</v>
      </c>
      <c r="D58" s="1204"/>
      <c r="E58" s="1205"/>
      <c r="F58" s="358">
        <v>651</v>
      </c>
      <c r="G58" s="358">
        <v>808</v>
      </c>
      <c r="H58" s="359">
        <v>606</v>
      </c>
    </row>
    <row r="59" spans="2:8" ht="45.75" customHeight="1" x14ac:dyDescent="0.15">
      <c r="B59" s="123"/>
      <c r="C59" s="1203" t="s">
        <v>560</v>
      </c>
      <c r="D59" s="1204"/>
      <c r="E59" s="1205"/>
      <c r="F59" s="358">
        <v>0</v>
      </c>
      <c r="G59" s="358">
        <v>0</v>
      </c>
      <c r="H59" s="359">
        <v>542</v>
      </c>
    </row>
    <row r="60" spans="2:8" ht="45.75" customHeight="1" x14ac:dyDescent="0.15">
      <c r="B60" s="123"/>
      <c r="C60" s="1203" t="s">
        <v>558</v>
      </c>
      <c r="D60" s="1204"/>
      <c r="E60" s="1205"/>
      <c r="F60" s="358">
        <v>10</v>
      </c>
      <c r="G60" s="358">
        <v>11</v>
      </c>
      <c r="H60" s="359">
        <v>17</v>
      </c>
    </row>
    <row r="61" spans="2:8" ht="45.75" customHeight="1" x14ac:dyDescent="0.15">
      <c r="B61" s="123"/>
      <c r="C61" s="1203" t="s">
        <v>561</v>
      </c>
      <c r="D61" s="1204"/>
      <c r="E61" s="1205"/>
      <c r="F61" s="358">
        <v>16</v>
      </c>
      <c r="G61" s="358">
        <v>16</v>
      </c>
      <c r="H61" s="359">
        <v>16</v>
      </c>
    </row>
    <row r="62" spans="2:8" ht="45.75" customHeight="1" thickBot="1" x14ac:dyDescent="0.2">
      <c r="B62" s="124"/>
      <c r="C62" s="1206" t="s">
        <v>562</v>
      </c>
      <c r="D62" s="1207"/>
      <c r="E62" s="1208"/>
      <c r="F62" s="360">
        <v>11</v>
      </c>
      <c r="G62" s="360">
        <v>11</v>
      </c>
      <c r="H62" s="361">
        <v>11</v>
      </c>
    </row>
    <row r="63" spans="2:8" ht="52.5" customHeight="1" thickBot="1" x14ac:dyDescent="0.2">
      <c r="B63" s="125"/>
      <c r="C63" s="1209" t="s">
        <v>49</v>
      </c>
      <c r="D63" s="1209"/>
      <c r="E63" s="1210"/>
      <c r="F63" s="362">
        <v>2843</v>
      </c>
      <c r="G63" s="362">
        <v>3073</v>
      </c>
      <c r="H63" s="363">
        <v>3431</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sheetData>
  <sheetProtection algorithmName="SHA-512" hashValue="hypXFJmzeoqZ0oblbNMpkC8SnO+H4MfUaVw0SpWdvlR7/vcj93XWBYKVWp6E8IjFH0j813fUXw/SY8V/H91XfA==" saltValue="sw7DaLNt1a65BuHLqmkK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8"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33344</v>
      </c>
      <c r="E3" s="144"/>
      <c r="F3" s="145">
        <v>84459</v>
      </c>
      <c r="G3" s="146"/>
      <c r="H3" s="147"/>
    </row>
    <row r="4" spans="1:8" x14ac:dyDescent="0.15">
      <c r="A4" s="148"/>
      <c r="B4" s="149"/>
      <c r="C4" s="150"/>
      <c r="D4" s="151">
        <v>6083</v>
      </c>
      <c r="E4" s="152"/>
      <c r="F4" s="153">
        <v>47314</v>
      </c>
      <c r="G4" s="154"/>
      <c r="H4" s="155"/>
    </row>
    <row r="5" spans="1:8" x14ac:dyDescent="0.15">
      <c r="A5" s="136" t="s">
        <v>521</v>
      </c>
      <c r="B5" s="141"/>
      <c r="C5" s="142"/>
      <c r="D5" s="143">
        <v>22495</v>
      </c>
      <c r="E5" s="144"/>
      <c r="F5" s="145">
        <v>74568</v>
      </c>
      <c r="G5" s="146"/>
      <c r="H5" s="147"/>
    </row>
    <row r="6" spans="1:8" x14ac:dyDescent="0.15">
      <c r="A6" s="148"/>
      <c r="B6" s="149"/>
      <c r="C6" s="150"/>
      <c r="D6" s="151">
        <v>8561</v>
      </c>
      <c r="E6" s="152"/>
      <c r="F6" s="153">
        <v>42558</v>
      </c>
      <c r="G6" s="154"/>
      <c r="H6" s="155"/>
    </row>
    <row r="7" spans="1:8" x14ac:dyDescent="0.15">
      <c r="A7" s="136" t="s">
        <v>522</v>
      </c>
      <c r="B7" s="141"/>
      <c r="C7" s="142"/>
      <c r="D7" s="143">
        <v>47757</v>
      </c>
      <c r="E7" s="144"/>
      <c r="F7" s="145">
        <v>73693</v>
      </c>
      <c r="G7" s="146"/>
      <c r="H7" s="147"/>
    </row>
    <row r="8" spans="1:8" x14ac:dyDescent="0.15">
      <c r="A8" s="148"/>
      <c r="B8" s="149"/>
      <c r="C8" s="150"/>
      <c r="D8" s="151">
        <v>12626</v>
      </c>
      <c r="E8" s="152"/>
      <c r="F8" s="153">
        <v>44203</v>
      </c>
      <c r="G8" s="154"/>
      <c r="H8" s="155"/>
    </row>
    <row r="9" spans="1:8" x14ac:dyDescent="0.15">
      <c r="A9" s="136" t="s">
        <v>523</v>
      </c>
      <c r="B9" s="141"/>
      <c r="C9" s="142"/>
      <c r="D9" s="143">
        <v>50774</v>
      </c>
      <c r="E9" s="144"/>
      <c r="F9" s="145">
        <v>79401</v>
      </c>
      <c r="G9" s="146"/>
      <c r="H9" s="147"/>
    </row>
    <row r="10" spans="1:8" x14ac:dyDescent="0.15">
      <c r="A10" s="148"/>
      <c r="B10" s="149"/>
      <c r="C10" s="150"/>
      <c r="D10" s="151">
        <v>21340</v>
      </c>
      <c r="E10" s="152"/>
      <c r="F10" s="153">
        <v>49347</v>
      </c>
      <c r="G10" s="154"/>
      <c r="H10" s="155"/>
    </row>
    <row r="11" spans="1:8" x14ac:dyDescent="0.15">
      <c r="A11" s="136" t="s">
        <v>524</v>
      </c>
      <c r="B11" s="141"/>
      <c r="C11" s="142"/>
      <c r="D11" s="143">
        <v>42936</v>
      </c>
      <c r="E11" s="144"/>
      <c r="F11" s="145">
        <v>87379</v>
      </c>
      <c r="G11" s="146"/>
      <c r="H11" s="147"/>
    </row>
    <row r="12" spans="1:8" x14ac:dyDescent="0.15">
      <c r="A12" s="148"/>
      <c r="B12" s="149"/>
      <c r="C12" s="156"/>
      <c r="D12" s="151">
        <v>22722</v>
      </c>
      <c r="E12" s="152"/>
      <c r="F12" s="153">
        <v>55855</v>
      </c>
      <c r="G12" s="154"/>
      <c r="H12" s="155"/>
    </row>
    <row r="13" spans="1:8" x14ac:dyDescent="0.15">
      <c r="A13" s="136"/>
      <c r="B13" s="141"/>
      <c r="C13" s="157"/>
      <c r="D13" s="158">
        <v>39461</v>
      </c>
      <c r="E13" s="159"/>
      <c r="F13" s="160">
        <v>79900</v>
      </c>
      <c r="G13" s="161"/>
      <c r="H13" s="147"/>
    </row>
    <row r="14" spans="1:8" x14ac:dyDescent="0.15">
      <c r="A14" s="148"/>
      <c r="B14" s="149"/>
      <c r="C14" s="150"/>
      <c r="D14" s="151">
        <v>14266</v>
      </c>
      <c r="E14" s="152"/>
      <c r="F14" s="153">
        <v>47855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3.58</v>
      </c>
      <c r="C19" s="162">
        <f>ROUND(VALUE(SUBSTITUTE(実質収支比率等に係る経年分析!G$48,"▲","-")),2)</f>
        <v>1.94</v>
      </c>
      <c r="D19" s="162">
        <f>ROUND(VALUE(SUBSTITUTE(実質収支比率等に係る経年分析!H$48,"▲","-")),2)</f>
        <v>2.75</v>
      </c>
      <c r="E19" s="162">
        <f>ROUND(VALUE(SUBSTITUTE(実質収支比率等に係る経年分析!I$48,"▲","-")),2)</f>
        <v>4.46</v>
      </c>
      <c r="F19" s="162">
        <f>ROUND(VALUE(SUBSTITUTE(実質収支比率等に係る経年分析!J$48,"▲","-")),2)</f>
        <v>2.6</v>
      </c>
    </row>
    <row r="20" spans="1:11" x14ac:dyDescent="0.15">
      <c r="A20" s="162" t="s">
        <v>53</v>
      </c>
      <c r="B20" s="162">
        <f>ROUND(VALUE(SUBSTITUTE(実質収支比率等に係る経年分析!F$47,"▲","-")),2)</f>
        <v>13.99</v>
      </c>
      <c r="C20" s="162">
        <f>ROUND(VALUE(SUBSTITUTE(実質収支比率等に係る経年分析!G$47,"▲","-")),2)</f>
        <v>20.74</v>
      </c>
      <c r="D20" s="162">
        <f>ROUND(VALUE(SUBSTITUTE(実質収支比率等に係る経年分析!H$47,"▲","-")),2)</f>
        <v>28.51</v>
      </c>
      <c r="E20" s="162">
        <f>ROUND(VALUE(SUBSTITUTE(実質収支比率等に係る経年分析!I$47,"▲","-")),2)</f>
        <v>30.46</v>
      </c>
      <c r="F20" s="162">
        <f>ROUND(VALUE(SUBSTITUTE(実質収支比率等に係る経年分析!J$47,"▲","-")),2)</f>
        <v>30</v>
      </c>
    </row>
    <row r="21" spans="1:11" x14ac:dyDescent="0.15">
      <c r="A21" s="162" t="s">
        <v>54</v>
      </c>
      <c r="B21" s="162">
        <f>IF(ISNUMBER(VALUE(SUBSTITUTE(実質収支比率等に係る経年分析!F$49,"▲","-"))),ROUND(VALUE(SUBSTITUTE(実質収支比率等に係る経年分析!F$49,"▲","-")),2),NA())</f>
        <v>3.13</v>
      </c>
      <c r="C21" s="162">
        <f>IF(ISNUMBER(VALUE(SUBSTITUTE(実質収支比率等に係る経年分析!G$49,"▲","-"))),ROUND(VALUE(SUBSTITUTE(実質収支比率等に係る経年分析!G$49,"▲","-")),2),NA())</f>
        <v>5.91</v>
      </c>
      <c r="D21" s="162">
        <f>IF(ISNUMBER(VALUE(SUBSTITUTE(実質収支比率等に係る経年分析!H$49,"▲","-"))),ROUND(VALUE(SUBSTITUTE(実質収支比率等に係る経年分析!H$49,"▲","-")),2),NA())</f>
        <v>8.43</v>
      </c>
      <c r="E21" s="162">
        <f>IF(ISNUMBER(VALUE(SUBSTITUTE(実質収支比率等に係る経年分析!I$49,"▲","-"))),ROUND(VALUE(SUBSTITUTE(実質収支比率等に係る経年分析!I$49,"▲","-")),2),NA())</f>
        <v>3.21</v>
      </c>
      <c r="F21" s="162">
        <f>IF(ISNUMBER(VALUE(SUBSTITUTE(実質収支比率等に係る経年分析!J$49,"▲","-"))),ROUND(VALUE(SUBSTITUTE(実質収支比率等に係る経年分析!J$49,"▲","-")),2),NA())</f>
        <v>-1.32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1.68</v>
      </c>
      <c r="C28" s="163" t="e">
        <f>IF(ROUND(VALUE(SUBSTITUTE(連結実質赤字比率に係る赤字・黒字の構成分析!F$42,"▲", "-")), 2) &gt;= 0, ABS(ROUND(VALUE(SUBSTITUTE(連結実質赤字比率に係る赤字・黒字の構成分析!F$42,"▲", "-")), 2)), NA())</f>
        <v>#N/A</v>
      </c>
      <c r="D28" s="163">
        <f>IF(ROUND(VALUE(SUBSTITUTE(連結実質赤字比率に係る赤字・黒字の構成分析!G$42,"▲", "-")), 2) &lt; 0, ABS(ROUND(VALUE(SUBSTITUTE(連結実質赤字比率に係る赤字・黒字の構成分析!G$42,"▲", "-")), 2)), NA())</f>
        <v>3.63</v>
      </c>
      <c r="E28" s="163" t="e">
        <f>IF(ROUND(VALUE(SUBSTITUTE(連結実質赤字比率に係る赤字・黒字の構成分析!G$42,"▲", "-")), 2) &gt;= 0, ABS(ROUND(VALUE(SUBSTITUTE(連結実質赤字比率に係る赤字・黒字の構成分析!G$42,"▲", "-")), 2)), NA())</f>
        <v>#N/A</v>
      </c>
      <c r="F28" s="163">
        <f>IF(ROUND(VALUE(SUBSTITUTE(連結実質赤字比率に係る赤字・黒字の構成分析!H$42,"▲", "-")), 2) &lt; 0, ABS(ROUND(VALUE(SUBSTITUTE(連結実質赤字比率に係る赤字・黒字の構成分析!H$42,"▲", "-")), 2)), NA())</f>
        <v>2.14</v>
      </c>
      <c r="G28" s="163" t="e">
        <f>IF(ROUND(VALUE(SUBSTITUTE(連結実質赤字比率に係る赤字・黒字の構成分析!H$42,"▲", "-")), 2) &gt;= 0, ABS(ROUND(VALUE(SUBSTITUTE(連結実質赤字比率に係る赤字・黒字の構成分析!H$42,"▲", "-")), 2)), NA())</f>
        <v>#N/A</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涌谷町後期高齢者医療保険事業勘定特別会計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0.12</v>
      </c>
    </row>
    <row r="30" spans="1:11" x14ac:dyDescent="0.15">
      <c r="A30" s="163" t="str">
        <f>IF(連結実質赤字比率に係る赤字・黒字の構成分析!C$40="",NA(),連結実質赤字比率に係る赤字・黒字の構成分析!C$40)</f>
        <v>涌谷町訪問看護ステーション事業会計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1.24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1.1200000000000001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0.77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0.25</v>
      </c>
    </row>
    <row r="31" spans="1:11" x14ac:dyDescent="0.15">
      <c r="A31" s="163" t="str">
        <f>IF(連結実質赤字比率に係る赤字・黒字の構成分析!C$39="",NA(),連結実質赤字比率に係る赤字・黒字の構成分析!C$39)</f>
        <v>涌谷町国民健康保険事業勘定特別会計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0.64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0.31</v>
      </c>
    </row>
    <row r="32" spans="1:11" x14ac:dyDescent="0.15">
      <c r="A32" s="163" t="str">
        <f>IF(連結実質赤字比率に係る赤字・黒字の構成分析!C$38="",NA(),連結実質赤字比率に係る赤字・黒字の構成分析!C$38)</f>
        <v>涌谷町介護保険事業勘定特別会計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0.59</v>
      </c>
    </row>
    <row r="33" spans="1:16" x14ac:dyDescent="0.15">
      <c r="A33" s="163" t="str">
        <f>IF(連結実質赤字比率に係る赤字・黒字の構成分析!C$37="",NA(),連結実質赤字比率に係る赤字・黒字の構成分析!C$37)</f>
        <v>涌谷町老人保健施設事業会計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0.69</v>
      </c>
    </row>
    <row r="34" spans="1:16" x14ac:dyDescent="0.15">
      <c r="A34" s="163" t="str">
        <f>IF(連結実質赤字比率に係る赤字・黒字の構成分析!C$36="",NA(),連結実質赤字比率に係る赤字・黒字の構成分析!C$36)</f>
        <v>涌谷町一般会計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3.58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2.75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4.45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2.6</v>
      </c>
    </row>
    <row r="35" spans="1:16" x14ac:dyDescent="0.15">
      <c r="A35" s="163" t="str">
        <f>IF(連結実質赤字比率に係る赤字・黒字の構成分析!C$35="",NA(),連結実質赤字比率に係る赤字・黒字の構成分析!C$35)</f>
        <v>涌谷町下水道事業会計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2.12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2.3199999999999998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2.56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3.09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3.39</v>
      </c>
    </row>
    <row r="36" spans="1:16" x14ac:dyDescent="0.15">
      <c r="A36" s="163" t="str">
        <f>IF(連結実質赤字比率に係る赤字・黒字の構成分析!C$34="",NA(),連結実質赤字比率に係る赤字・黒字の構成分析!C$34)</f>
        <v>涌谷町水道事業会計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5.65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6.87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7.65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7.76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670</v>
      </c>
      <c r="E42" s="164"/>
      <c r="F42" s="164"/>
      <c r="G42" s="164">
        <f>'実質公債費比率（分子）の構造'!L$52</f>
        <v>672</v>
      </c>
      <c r="H42" s="164"/>
      <c r="I42" s="164"/>
      <c r="J42" s="164">
        <f>'実質公債費比率（分子）の構造'!M$52</f>
        <v>663</v>
      </c>
      <c r="K42" s="164"/>
      <c r="L42" s="164"/>
      <c r="M42" s="164">
        <f>'実質公債費比率（分子）の構造'!N$52</f>
        <v>644</v>
      </c>
      <c r="N42" s="164"/>
      <c r="O42" s="164"/>
      <c r="P42" s="164">
        <f>'実質公債費比率（分子）の構造'!O$52</f>
        <v>671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t="str">
        <f>'実質公債費比率（分子）の構造'!O$50</f>
        <v>-</v>
      </c>
      <c r="O44" s="164"/>
      <c r="P44" s="164"/>
    </row>
    <row r="45" spans="1:16" x14ac:dyDescent="0.15">
      <c r="A45" s="164" t="s">
        <v>63</v>
      </c>
      <c r="B45" s="164">
        <f>'実質公債費比率（分子）の構造'!K$49</f>
        <v>94</v>
      </c>
      <c r="C45" s="164"/>
      <c r="D45" s="164"/>
      <c r="E45" s="164">
        <f>'実質公債費比率（分子）の構造'!L$49</f>
        <v>98</v>
      </c>
      <c r="F45" s="164"/>
      <c r="G45" s="164"/>
      <c r="H45" s="164">
        <f>'実質公債費比率（分子）の構造'!M$49</f>
        <v>98</v>
      </c>
      <c r="I45" s="164"/>
      <c r="J45" s="164"/>
      <c r="K45" s="164">
        <f>'実質公債費比率（分子）の構造'!N$49</f>
        <v>98</v>
      </c>
      <c r="L45" s="164"/>
      <c r="M45" s="164"/>
      <c r="N45" s="164">
        <f>'実質公債費比率（分子）の構造'!O$49</f>
        <v>94</v>
      </c>
      <c r="O45" s="164"/>
      <c r="P45" s="164"/>
    </row>
    <row r="46" spans="1:16" x14ac:dyDescent="0.15">
      <c r="A46" s="164" t="s">
        <v>64</v>
      </c>
      <c r="B46" s="164">
        <f>'実質公債費比率（分子）の構造'!K$48</f>
        <v>282</v>
      </c>
      <c r="C46" s="164"/>
      <c r="D46" s="164"/>
      <c r="E46" s="164">
        <f>'実質公債費比率（分子）の構造'!L$48</f>
        <v>271</v>
      </c>
      <c r="F46" s="164"/>
      <c r="G46" s="164"/>
      <c r="H46" s="164">
        <f>'実質公債費比率（分子）の構造'!M$48</f>
        <v>257</v>
      </c>
      <c r="I46" s="164"/>
      <c r="J46" s="164"/>
      <c r="K46" s="164">
        <f>'実質公債費比率（分子）の構造'!N$48</f>
        <v>262</v>
      </c>
      <c r="L46" s="164"/>
      <c r="M46" s="164"/>
      <c r="N46" s="164">
        <f>'実質公債費比率（分子）の構造'!O$48</f>
        <v>273</v>
      </c>
      <c r="O46" s="164"/>
      <c r="P46" s="164"/>
    </row>
    <row r="47" spans="1:16" x14ac:dyDescent="0.15">
      <c r="A47" s="164" t="s">
        <v>12</v>
      </c>
      <c r="B47" s="164">
        <f>'実質公債費比率（分子）の構造'!K$47</f>
        <v>13</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668</v>
      </c>
      <c r="C49" s="164"/>
      <c r="D49" s="164"/>
      <c r="E49" s="164">
        <f>'実質公債費比率（分子）の構造'!L$45</f>
        <v>543</v>
      </c>
      <c r="F49" s="164"/>
      <c r="G49" s="164"/>
      <c r="H49" s="164">
        <f>'実質公債費比率（分子）の構造'!M$45</f>
        <v>556</v>
      </c>
      <c r="I49" s="164"/>
      <c r="J49" s="164"/>
      <c r="K49" s="164">
        <f>'実質公債費比率（分子）の構造'!N$45</f>
        <v>577</v>
      </c>
      <c r="L49" s="164"/>
      <c r="M49" s="164"/>
      <c r="N49" s="164">
        <f>'実質公債費比率（分子）の構造'!O$45</f>
        <v>645</v>
      </c>
      <c r="O49" s="164"/>
      <c r="P49" s="164"/>
    </row>
    <row r="50" spans="1:16" x14ac:dyDescent="0.15">
      <c r="A50" s="164" t="s">
        <v>67</v>
      </c>
      <c r="B50" s="164" t="e">
        <f>NA()</f>
        <v>#N/A</v>
      </c>
      <c r="C50" s="164">
        <f>IF(ISNUMBER('実質公債費比率（分子）の構造'!K$53),'実質公債費比率（分子）の構造'!K$53,NA())</f>
        <v>387</v>
      </c>
      <c r="D50" s="164" t="e">
        <f>NA()</f>
        <v>#N/A</v>
      </c>
      <c r="E50" s="164" t="e">
        <f>NA()</f>
        <v>#N/A</v>
      </c>
      <c r="F50" s="164">
        <f>IF(ISNUMBER('実質公債費比率（分子）の構造'!L$53),'実質公債費比率（分子）の構造'!L$53,NA())</f>
        <v>240</v>
      </c>
      <c r="G50" s="164" t="e">
        <f>NA()</f>
        <v>#N/A</v>
      </c>
      <c r="H50" s="164" t="e">
        <f>NA()</f>
        <v>#N/A</v>
      </c>
      <c r="I50" s="164">
        <f>IF(ISNUMBER('実質公債費比率（分子）の構造'!M$53),'実質公債費比率（分子）の構造'!M$53,NA())</f>
        <v>248</v>
      </c>
      <c r="J50" s="164" t="e">
        <f>NA()</f>
        <v>#N/A</v>
      </c>
      <c r="K50" s="164" t="e">
        <f>NA()</f>
        <v>#N/A</v>
      </c>
      <c r="L50" s="164">
        <f>IF(ISNUMBER('実質公債費比率（分子）の構造'!N$53),'実質公債費比率（分子）の構造'!N$53,NA())</f>
        <v>293</v>
      </c>
      <c r="M50" s="164" t="e">
        <f>NA()</f>
        <v>#N/A</v>
      </c>
      <c r="N50" s="164" t="e">
        <f>NA()</f>
        <v>#N/A</v>
      </c>
      <c r="O50" s="164">
        <f>IF(ISNUMBER('実質公債費比率（分子）の構造'!O$53),'実質公債費比率（分子）の構造'!O$53,NA())</f>
        <v>341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6544</v>
      </c>
      <c r="E56" s="163"/>
      <c r="F56" s="163"/>
      <c r="G56" s="163">
        <f>'将来負担比率（分子）の構造'!J$52</f>
        <v>6177</v>
      </c>
      <c r="H56" s="163"/>
      <c r="I56" s="163"/>
      <c r="J56" s="163">
        <f>'将来負担比率（分子）の構造'!K$52</f>
        <v>5965</v>
      </c>
      <c r="K56" s="163"/>
      <c r="L56" s="163"/>
      <c r="M56" s="163">
        <f>'将来負担比率（分子）の構造'!L$52</f>
        <v>5995</v>
      </c>
      <c r="N56" s="163"/>
      <c r="O56" s="163"/>
      <c r="P56" s="163">
        <f>'将来負担比率（分子）の構造'!M$52</f>
        <v>5752</v>
      </c>
    </row>
    <row r="57" spans="1:16" x14ac:dyDescent="0.15">
      <c r="A57" s="163" t="s">
        <v>42</v>
      </c>
      <c r="B57" s="163"/>
      <c r="C57" s="163"/>
      <c r="D57" s="163">
        <f>'将来負担比率（分子）の構造'!I$51</f>
        <v>268</v>
      </c>
      <c r="E57" s="163"/>
      <c r="F57" s="163"/>
      <c r="G57" s="163">
        <f>'将来負担比率（分子）の構造'!J$51</f>
        <v>220</v>
      </c>
      <c r="H57" s="163"/>
      <c r="I57" s="163"/>
      <c r="J57" s="163">
        <f>'将来負担比率（分子）の構造'!K$51</f>
        <v>172</v>
      </c>
      <c r="K57" s="163"/>
      <c r="L57" s="163"/>
      <c r="M57" s="163">
        <f>'将来負担比率（分子）の構造'!L$51</f>
        <v>131</v>
      </c>
      <c r="N57" s="163"/>
      <c r="O57" s="163"/>
      <c r="P57" s="163">
        <f>'将来負担比率（分子）の構造'!M$51</f>
        <v>103</v>
      </c>
    </row>
    <row r="58" spans="1:16" x14ac:dyDescent="0.15">
      <c r="A58" s="163" t="s">
        <v>41</v>
      </c>
      <c r="B58" s="163"/>
      <c r="C58" s="163"/>
      <c r="D58" s="163">
        <f>'将来負担比率（分子）の構造'!I$50</f>
        <v>2167</v>
      </c>
      <c r="E58" s="163"/>
      <c r="F58" s="163"/>
      <c r="G58" s="163">
        <f>'将来負担比率（分子）の構造'!J$50</f>
        <v>3106</v>
      </c>
      <c r="H58" s="163"/>
      <c r="I58" s="163"/>
      <c r="J58" s="163">
        <f>'将来負担比率（分子）の構造'!K$50</f>
        <v>3843</v>
      </c>
      <c r="K58" s="163"/>
      <c r="L58" s="163"/>
      <c r="M58" s="163">
        <f>'将来負担比率（分子）の構造'!L$50</f>
        <v>4120</v>
      </c>
      <c r="N58" s="163"/>
      <c r="O58" s="163"/>
      <c r="P58" s="163">
        <f>'将来負担比率（分子）の構造'!M$50</f>
        <v>4554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257</v>
      </c>
      <c r="C62" s="163"/>
      <c r="D62" s="163"/>
      <c r="E62" s="163">
        <f>'将来負担比率（分子）の構造'!J$45</f>
        <v>334</v>
      </c>
      <c r="F62" s="163"/>
      <c r="G62" s="163"/>
      <c r="H62" s="163">
        <f>'将来負担比率（分子）の構造'!K$45</f>
        <v>346</v>
      </c>
      <c r="I62" s="163"/>
      <c r="J62" s="163"/>
      <c r="K62" s="163">
        <f>'将来負担比率（分子）の構造'!L$45</f>
        <v>369</v>
      </c>
      <c r="L62" s="163"/>
      <c r="M62" s="163"/>
      <c r="N62" s="163">
        <f>'将来負担比率（分子）の構造'!M$45</f>
        <v>417</v>
      </c>
      <c r="O62" s="163"/>
      <c r="P62" s="163"/>
    </row>
    <row r="63" spans="1:16" x14ac:dyDescent="0.15">
      <c r="A63" s="163" t="s">
        <v>34</v>
      </c>
      <c r="B63" s="163">
        <f>'将来負担比率（分子）の構造'!I$44</f>
        <v>624</v>
      </c>
      <c r="C63" s="163"/>
      <c r="D63" s="163"/>
      <c r="E63" s="163">
        <f>'将来負担比率（分子）の構造'!J$44</f>
        <v>725</v>
      </c>
      <c r="F63" s="163"/>
      <c r="G63" s="163"/>
      <c r="H63" s="163">
        <f>'将来負担比率（分子）の構造'!K$44</f>
        <v>696</v>
      </c>
      <c r="I63" s="163"/>
      <c r="J63" s="163"/>
      <c r="K63" s="163">
        <f>'将来負担比率（分子）の構造'!L$44</f>
        <v>1018</v>
      </c>
      <c r="L63" s="163"/>
      <c r="M63" s="163"/>
      <c r="N63" s="163">
        <f>'将来負担比率（分子）の構造'!M$44</f>
        <v>1002</v>
      </c>
      <c r="O63" s="163"/>
      <c r="P63" s="163"/>
    </row>
    <row r="64" spans="1:16" x14ac:dyDescent="0.15">
      <c r="A64" s="163" t="s">
        <v>33</v>
      </c>
      <c r="B64" s="163">
        <f>'将来負担比率（分子）の構造'!I$43</f>
        <v>3345</v>
      </c>
      <c r="C64" s="163"/>
      <c r="D64" s="163"/>
      <c r="E64" s="163">
        <f>'将来負担比率（分子）の構造'!J$43</f>
        <v>3002</v>
      </c>
      <c r="F64" s="163"/>
      <c r="G64" s="163"/>
      <c r="H64" s="163">
        <f>'将来負担比率（分子）の構造'!K$43</f>
        <v>2697</v>
      </c>
      <c r="I64" s="163"/>
      <c r="J64" s="163"/>
      <c r="K64" s="163">
        <f>'将来負担比率（分子）の構造'!L$43</f>
        <v>2544</v>
      </c>
      <c r="L64" s="163"/>
      <c r="M64" s="163"/>
      <c r="N64" s="163">
        <f>'将来負担比率（分子）の構造'!M$43</f>
        <v>2434</v>
      </c>
      <c r="O64" s="163"/>
      <c r="P64" s="163"/>
    </row>
    <row r="65" spans="1:16" x14ac:dyDescent="0.15">
      <c r="A65" s="163" t="s">
        <v>32</v>
      </c>
      <c r="B65" s="163" t="str">
        <f>'将来負担比率（分子）の構造'!I$42</f>
        <v>-</v>
      </c>
      <c r="C65" s="163"/>
      <c r="D65" s="163"/>
      <c r="E65" s="163" t="str">
        <f>'将来負担比率（分子）の構造'!J$42</f>
        <v>-</v>
      </c>
      <c r="F65" s="163"/>
      <c r="G65" s="163"/>
      <c r="H65" s="163">
        <f>'将来負担比率（分子）の構造'!K$42</f>
        <v>26</v>
      </c>
      <c r="I65" s="163"/>
      <c r="J65" s="163"/>
      <c r="K65" s="163">
        <f>'将来負担比率（分子）の構造'!L$42</f>
        <v>23</v>
      </c>
      <c r="L65" s="163"/>
      <c r="M65" s="163"/>
      <c r="N65" s="163">
        <f>'将来負担比率（分子）の構造'!M$42</f>
        <v>21</v>
      </c>
      <c r="O65" s="163"/>
      <c r="P65" s="163"/>
    </row>
    <row r="66" spans="1:16" x14ac:dyDescent="0.15">
      <c r="A66" s="163" t="s">
        <v>31</v>
      </c>
      <c r="B66" s="163">
        <f>'将来負担比率（分子）の構造'!I$41</f>
        <v>6453</v>
      </c>
      <c r="C66" s="163"/>
      <c r="D66" s="163"/>
      <c r="E66" s="163">
        <f>'将来負担比率（分子）の構造'!J$41</f>
        <v>6357</v>
      </c>
      <c r="F66" s="163"/>
      <c r="G66" s="163"/>
      <c r="H66" s="163">
        <f>'将来負担比率（分子）の構造'!K$41</f>
        <v>6318</v>
      </c>
      <c r="I66" s="163"/>
      <c r="J66" s="163"/>
      <c r="K66" s="163">
        <f>'将来負担比率（分子）の構造'!L$41</f>
        <v>6290</v>
      </c>
      <c r="L66" s="163"/>
      <c r="M66" s="163"/>
      <c r="N66" s="163">
        <f>'将来負担比率（分子）の構造'!M$41</f>
        <v>6081</v>
      </c>
      <c r="O66" s="163"/>
      <c r="P66" s="163"/>
    </row>
    <row r="67" spans="1:16" x14ac:dyDescent="0.15">
      <c r="A67" s="163" t="s">
        <v>71</v>
      </c>
      <c r="B67" s="163" t="e">
        <f>NA()</f>
        <v>#N/A</v>
      </c>
      <c r="C67" s="163">
        <f>IF(ISNUMBER('将来負担比率（分子）の構造'!I$53), IF('将来負担比率（分子）の構造'!I$53 &lt; 0, 0, '将来負担比率（分子）の構造'!I$53), NA())</f>
        <v>1698</v>
      </c>
      <c r="D67" s="163" t="e">
        <f>NA()</f>
        <v>#N/A</v>
      </c>
      <c r="E67" s="163" t="e">
        <f>NA()</f>
        <v>#N/A</v>
      </c>
      <c r="F67" s="163">
        <f>IF(ISNUMBER('将来負担比率（分子）の構造'!J$53), IF('将来負担比率（分子）の構造'!J$53 &lt; 0, 0, '将来負担比率（分子）の構造'!J$53), NA())</f>
        <v>914</v>
      </c>
      <c r="G67" s="163" t="e">
        <f>NA()</f>
        <v>#N/A</v>
      </c>
      <c r="H67" s="163" t="e">
        <f>NA()</f>
        <v>#N/A</v>
      </c>
      <c r="I67" s="163">
        <f>IF(ISNUMBER('将来負担比率（分子）の構造'!K$53), IF('将来負担比率（分子）の構造'!K$53 &lt; 0, 0, '将来負担比率（分子）の構造'!K$53), NA())</f>
        <v>103</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1443</v>
      </c>
      <c r="C72" s="167">
        <f>基金残高に係る経年分析!G55</f>
        <v>1521</v>
      </c>
      <c r="D72" s="167">
        <f>基金残高に係る経年分析!H55</f>
        <v>1542</v>
      </c>
    </row>
    <row r="73" spans="1:16" x14ac:dyDescent="0.15">
      <c r="A73" s="166" t="s">
        <v>74</v>
      </c>
      <c r="B73" s="167">
        <f>基金残高に係る経年分析!F56</f>
        <v>668</v>
      </c>
      <c r="C73" s="167">
        <f>基金残高に係る経年分析!G56</f>
        <v>669</v>
      </c>
      <c r="D73" s="167">
        <f>基金残高に係る経年分析!H56</f>
        <v>670</v>
      </c>
    </row>
    <row r="74" spans="1:16" x14ac:dyDescent="0.15">
      <c r="A74" s="166" t="s">
        <v>75</v>
      </c>
      <c r="B74" s="167">
        <f>基金残高に係る経年分析!F57</f>
        <v>732</v>
      </c>
      <c r="C74" s="167">
        <f>基金残高に係る経年分析!G57</f>
        <v>884</v>
      </c>
      <c r="D74" s="167">
        <f>基金残高に係る経年分析!H57</f>
        <v>1219</v>
      </c>
    </row>
  </sheetData>
  <sheetProtection algorithmName="SHA-512" hashValue="uXMlC853902v5mV/s3qIRx0yJL3c0CQLbM7aONFT83m1JbKzvLfWf/MO8KEqrFGW3HB3TUvfCUeGHU6WqSNrJA==" saltValue="nTw0D2o/uH6CglgGK1mM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1564012</v>
      </c>
      <c r="S5" s="677"/>
      <c r="T5" s="677"/>
      <c r="U5" s="677"/>
      <c r="V5" s="677"/>
      <c r="W5" s="677"/>
      <c r="X5" s="677"/>
      <c r="Y5" s="702"/>
      <c r="Z5" s="715">
        <v>17.8</v>
      </c>
      <c r="AA5" s="715"/>
      <c r="AB5" s="715"/>
      <c r="AC5" s="715"/>
      <c r="AD5" s="716">
        <v>1564012</v>
      </c>
      <c r="AE5" s="716"/>
      <c r="AF5" s="716"/>
      <c r="AG5" s="716"/>
      <c r="AH5" s="716"/>
      <c r="AI5" s="716"/>
      <c r="AJ5" s="716"/>
      <c r="AK5" s="716"/>
      <c r="AL5" s="703">
        <v>30.1</v>
      </c>
      <c r="AM5" s="685"/>
      <c r="AN5" s="685"/>
      <c r="AO5" s="704"/>
      <c r="AP5" s="679" t="s">
        <v>216</v>
      </c>
      <c r="AQ5" s="680"/>
      <c r="AR5" s="680"/>
      <c r="AS5" s="680"/>
      <c r="AT5" s="680"/>
      <c r="AU5" s="680"/>
      <c r="AV5" s="680"/>
      <c r="AW5" s="680"/>
      <c r="AX5" s="680"/>
      <c r="AY5" s="680"/>
      <c r="AZ5" s="680"/>
      <c r="BA5" s="680"/>
      <c r="BB5" s="680"/>
      <c r="BC5" s="680"/>
      <c r="BD5" s="680"/>
      <c r="BE5" s="680"/>
      <c r="BF5" s="681"/>
      <c r="BG5" s="621">
        <v>1564012</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87158</v>
      </c>
      <c r="S6" s="622"/>
      <c r="T6" s="622"/>
      <c r="U6" s="622"/>
      <c r="V6" s="622"/>
      <c r="W6" s="622"/>
      <c r="X6" s="622"/>
      <c r="Y6" s="623"/>
      <c r="Z6" s="659">
        <v>1</v>
      </c>
      <c r="AA6" s="659"/>
      <c r="AB6" s="659"/>
      <c r="AC6" s="659"/>
      <c r="AD6" s="660">
        <v>87158</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1564012</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94179</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94179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455</v>
      </c>
      <c r="S7" s="622"/>
      <c r="T7" s="622"/>
      <c r="U7" s="622"/>
      <c r="V7" s="622"/>
      <c r="W7" s="622"/>
      <c r="X7" s="622"/>
      <c r="Y7" s="623"/>
      <c r="Z7" s="659">
        <v>0</v>
      </c>
      <c r="AA7" s="659"/>
      <c r="AB7" s="659"/>
      <c r="AC7" s="659"/>
      <c r="AD7" s="660">
        <v>455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523877</v>
      </c>
      <c r="BH7" s="622"/>
      <c r="BI7" s="622"/>
      <c r="BJ7" s="622"/>
      <c r="BK7" s="622"/>
      <c r="BL7" s="622"/>
      <c r="BM7" s="622"/>
      <c r="BN7" s="623"/>
      <c r="BO7" s="659">
        <v>33.5</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1798284</v>
      </c>
      <c r="CS7" s="622"/>
      <c r="CT7" s="622"/>
      <c r="CU7" s="622"/>
      <c r="CV7" s="622"/>
      <c r="CW7" s="622"/>
      <c r="CX7" s="622"/>
      <c r="CY7" s="623"/>
      <c r="CZ7" s="659">
        <v>20.8</v>
      </c>
      <c r="DA7" s="659"/>
      <c r="DB7" s="659"/>
      <c r="DC7" s="659"/>
      <c r="DD7" s="627">
        <v>10917</v>
      </c>
      <c r="DE7" s="622"/>
      <c r="DF7" s="622"/>
      <c r="DG7" s="622"/>
      <c r="DH7" s="622"/>
      <c r="DI7" s="622"/>
      <c r="DJ7" s="622"/>
      <c r="DK7" s="622"/>
      <c r="DL7" s="622"/>
      <c r="DM7" s="622"/>
      <c r="DN7" s="622"/>
      <c r="DO7" s="622"/>
      <c r="DP7" s="623"/>
      <c r="DQ7" s="627">
        <v>1416566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7738</v>
      </c>
      <c r="S8" s="622"/>
      <c r="T8" s="622"/>
      <c r="U8" s="622"/>
      <c r="V8" s="622"/>
      <c r="W8" s="622"/>
      <c r="X8" s="622"/>
      <c r="Y8" s="623"/>
      <c r="Z8" s="659">
        <v>0.1</v>
      </c>
      <c r="AA8" s="659"/>
      <c r="AB8" s="659"/>
      <c r="AC8" s="659"/>
      <c r="AD8" s="660">
        <v>7738</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21726</v>
      </c>
      <c r="BH8" s="622"/>
      <c r="BI8" s="622"/>
      <c r="BJ8" s="622"/>
      <c r="BK8" s="622"/>
      <c r="BL8" s="622"/>
      <c r="BM8" s="622"/>
      <c r="BN8" s="623"/>
      <c r="BO8" s="659">
        <v>1.4</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2423859</v>
      </c>
      <c r="CS8" s="622"/>
      <c r="CT8" s="622"/>
      <c r="CU8" s="622"/>
      <c r="CV8" s="622"/>
      <c r="CW8" s="622"/>
      <c r="CX8" s="622"/>
      <c r="CY8" s="623"/>
      <c r="CZ8" s="659">
        <v>28.1</v>
      </c>
      <c r="DA8" s="659"/>
      <c r="DB8" s="659"/>
      <c r="DC8" s="659"/>
      <c r="DD8" s="627">
        <v>635</v>
      </c>
      <c r="DE8" s="622"/>
      <c r="DF8" s="622"/>
      <c r="DG8" s="622"/>
      <c r="DH8" s="622"/>
      <c r="DI8" s="622"/>
      <c r="DJ8" s="622"/>
      <c r="DK8" s="622"/>
      <c r="DL8" s="622"/>
      <c r="DM8" s="622"/>
      <c r="DN8" s="622"/>
      <c r="DO8" s="622"/>
      <c r="DP8" s="623"/>
      <c r="DQ8" s="627">
        <v>1405508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10294</v>
      </c>
      <c r="S9" s="622"/>
      <c r="T9" s="622"/>
      <c r="U9" s="622"/>
      <c r="V9" s="622"/>
      <c r="W9" s="622"/>
      <c r="X9" s="622"/>
      <c r="Y9" s="623"/>
      <c r="Z9" s="659">
        <v>0.1</v>
      </c>
      <c r="AA9" s="659"/>
      <c r="AB9" s="659"/>
      <c r="AC9" s="659"/>
      <c r="AD9" s="660">
        <v>10294</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439165</v>
      </c>
      <c r="BH9" s="622"/>
      <c r="BI9" s="622"/>
      <c r="BJ9" s="622"/>
      <c r="BK9" s="622"/>
      <c r="BL9" s="622"/>
      <c r="BM9" s="622"/>
      <c r="BN9" s="623"/>
      <c r="BO9" s="659">
        <v>28.1</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1091244</v>
      </c>
      <c r="CS9" s="622"/>
      <c r="CT9" s="622"/>
      <c r="CU9" s="622"/>
      <c r="CV9" s="622"/>
      <c r="CW9" s="622"/>
      <c r="CX9" s="622"/>
      <c r="CY9" s="623"/>
      <c r="CZ9" s="659">
        <v>12.6</v>
      </c>
      <c r="DA9" s="659"/>
      <c r="DB9" s="659"/>
      <c r="DC9" s="659"/>
      <c r="DD9" s="627">
        <v>9266</v>
      </c>
      <c r="DE9" s="622"/>
      <c r="DF9" s="622"/>
      <c r="DG9" s="622"/>
      <c r="DH9" s="622"/>
      <c r="DI9" s="622"/>
      <c r="DJ9" s="622"/>
      <c r="DK9" s="622"/>
      <c r="DL9" s="622"/>
      <c r="DM9" s="622"/>
      <c r="DN9" s="622"/>
      <c r="DO9" s="622"/>
      <c r="DP9" s="623"/>
      <c r="DQ9" s="627">
        <v>994713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36995</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9020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9020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392570</v>
      </c>
      <c r="S11" s="622"/>
      <c r="T11" s="622"/>
      <c r="U11" s="622"/>
      <c r="V11" s="622"/>
      <c r="W11" s="622"/>
      <c r="X11" s="622"/>
      <c r="Y11" s="623"/>
      <c r="Z11" s="624">
        <v>4.5</v>
      </c>
      <c r="AA11" s="625"/>
      <c r="AB11" s="625"/>
      <c r="AC11" s="626"/>
      <c r="AD11" s="627">
        <v>392570</v>
      </c>
      <c r="AE11" s="622"/>
      <c r="AF11" s="622"/>
      <c r="AG11" s="622"/>
      <c r="AH11" s="622"/>
      <c r="AI11" s="622"/>
      <c r="AJ11" s="622"/>
      <c r="AK11" s="623"/>
      <c r="AL11" s="624">
        <v>7.6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25991</v>
      </c>
      <c r="BH11" s="622"/>
      <c r="BI11" s="622"/>
      <c r="BJ11" s="622"/>
      <c r="BK11" s="622"/>
      <c r="BL11" s="622"/>
      <c r="BM11" s="622"/>
      <c r="BN11" s="623"/>
      <c r="BO11" s="659">
        <v>1.7</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431169</v>
      </c>
      <c r="CS11" s="622"/>
      <c r="CT11" s="622"/>
      <c r="CU11" s="622"/>
      <c r="CV11" s="622"/>
      <c r="CW11" s="622"/>
      <c r="CX11" s="622"/>
      <c r="CY11" s="623"/>
      <c r="CZ11" s="659">
        <v>5</v>
      </c>
      <c r="DA11" s="659"/>
      <c r="DB11" s="659"/>
      <c r="DC11" s="659"/>
      <c r="DD11" s="627">
        <v>86395</v>
      </c>
      <c r="DE11" s="622"/>
      <c r="DF11" s="622"/>
      <c r="DG11" s="622"/>
      <c r="DH11" s="622"/>
      <c r="DI11" s="622"/>
      <c r="DJ11" s="622"/>
      <c r="DK11" s="622"/>
      <c r="DL11" s="622"/>
      <c r="DM11" s="622"/>
      <c r="DN11" s="622"/>
      <c r="DO11" s="622"/>
      <c r="DP11" s="623"/>
      <c r="DQ11" s="627">
        <v>253352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9038</v>
      </c>
      <c r="S12" s="622"/>
      <c r="T12" s="622"/>
      <c r="U12" s="622"/>
      <c r="V12" s="622"/>
      <c r="W12" s="622"/>
      <c r="X12" s="622"/>
      <c r="Y12" s="623"/>
      <c r="Z12" s="659">
        <v>0.1</v>
      </c>
      <c r="AA12" s="659"/>
      <c r="AB12" s="659"/>
      <c r="AC12" s="659"/>
      <c r="AD12" s="660">
        <v>9038</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842783</v>
      </c>
      <c r="BH12" s="622"/>
      <c r="BI12" s="622"/>
      <c r="BJ12" s="622"/>
      <c r="BK12" s="622"/>
      <c r="BL12" s="622"/>
      <c r="BM12" s="622"/>
      <c r="BN12" s="623"/>
      <c r="BO12" s="659">
        <v>53.9</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166481</v>
      </c>
      <c r="CS12" s="622"/>
      <c r="CT12" s="622"/>
      <c r="CU12" s="622"/>
      <c r="CV12" s="622"/>
      <c r="CW12" s="622"/>
      <c r="CX12" s="622"/>
      <c r="CY12" s="623"/>
      <c r="CZ12" s="659">
        <v>1.9</v>
      </c>
      <c r="DA12" s="659"/>
      <c r="DB12" s="659"/>
      <c r="DC12" s="659"/>
      <c r="DD12" s="627">
        <v>27796</v>
      </c>
      <c r="DE12" s="622"/>
      <c r="DF12" s="622"/>
      <c r="DG12" s="622"/>
      <c r="DH12" s="622"/>
      <c r="DI12" s="622"/>
      <c r="DJ12" s="622"/>
      <c r="DK12" s="622"/>
      <c r="DL12" s="622"/>
      <c r="DM12" s="622"/>
      <c r="DN12" s="622"/>
      <c r="DO12" s="622"/>
      <c r="DP12" s="623"/>
      <c r="DQ12" s="627">
        <v>56881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842091</v>
      </c>
      <c r="BH13" s="622"/>
      <c r="BI13" s="622"/>
      <c r="BJ13" s="622"/>
      <c r="BK13" s="622"/>
      <c r="BL13" s="622"/>
      <c r="BM13" s="622"/>
      <c r="BN13" s="623"/>
      <c r="BO13" s="659">
        <v>53.8</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725865</v>
      </c>
      <c r="CS13" s="622"/>
      <c r="CT13" s="622"/>
      <c r="CU13" s="622"/>
      <c r="CV13" s="622"/>
      <c r="CW13" s="622"/>
      <c r="CX13" s="622"/>
      <c r="CY13" s="623"/>
      <c r="CZ13" s="659">
        <v>8.4</v>
      </c>
      <c r="DA13" s="659"/>
      <c r="DB13" s="659"/>
      <c r="DC13" s="659"/>
      <c r="DD13" s="627">
        <v>303518</v>
      </c>
      <c r="DE13" s="622"/>
      <c r="DF13" s="622"/>
      <c r="DG13" s="622"/>
      <c r="DH13" s="622"/>
      <c r="DI13" s="622"/>
      <c r="DJ13" s="622"/>
      <c r="DK13" s="622"/>
      <c r="DL13" s="622"/>
      <c r="DM13" s="622"/>
      <c r="DN13" s="622"/>
      <c r="DO13" s="622"/>
      <c r="DP13" s="623"/>
      <c r="DQ13" s="627">
        <v>393502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64742</v>
      </c>
      <c r="BH14" s="622"/>
      <c r="BI14" s="622"/>
      <c r="BJ14" s="622"/>
      <c r="BK14" s="622"/>
      <c r="BL14" s="622"/>
      <c r="BM14" s="622"/>
      <c r="BN14" s="623"/>
      <c r="BO14" s="659">
        <v>4.0999999999999996</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377651</v>
      </c>
      <c r="CS14" s="622"/>
      <c r="CT14" s="622"/>
      <c r="CU14" s="622"/>
      <c r="CV14" s="622"/>
      <c r="CW14" s="622"/>
      <c r="CX14" s="622"/>
      <c r="CY14" s="623"/>
      <c r="CZ14" s="659">
        <v>4.4000000000000004</v>
      </c>
      <c r="DA14" s="659"/>
      <c r="DB14" s="659"/>
      <c r="DC14" s="659"/>
      <c r="DD14" s="627">
        <v>104228</v>
      </c>
      <c r="DE14" s="622"/>
      <c r="DF14" s="622"/>
      <c r="DG14" s="622"/>
      <c r="DH14" s="622"/>
      <c r="DI14" s="622"/>
      <c r="DJ14" s="622"/>
      <c r="DK14" s="622"/>
      <c r="DL14" s="622"/>
      <c r="DM14" s="622"/>
      <c r="DN14" s="622"/>
      <c r="DO14" s="622"/>
      <c r="DP14" s="623"/>
      <c r="DQ14" s="627">
        <v>268022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11664</v>
      </c>
      <c r="S15" s="622"/>
      <c r="T15" s="622"/>
      <c r="U15" s="622"/>
      <c r="V15" s="622"/>
      <c r="W15" s="622"/>
      <c r="X15" s="622"/>
      <c r="Y15" s="623"/>
      <c r="Z15" s="659">
        <v>0.1</v>
      </c>
      <c r="AA15" s="659"/>
      <c r="AB15" s="659"/>
      <c r="AC15" s="659"/>
      <c r="AD15" s="660">
        <v>11664</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132610</v>
      </c>
      <c r="BH15" s="622"/>
      <c r="BI15" s="622"/>
      <c r="BJ15" s="622"/>
      <c r="BK15" s="622"/>
      <c r="BL15" s="622"/>
      <c r="BM15" s="622"/>
      <c r="BN15" s="623"/>
      <c r="BO15" s="659">
        <v>8.5</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873825</v>
      </c>
      <c r="CS15" s="622"/>
      <c r="CT15" s="622"/>
      <c r="CU15" s="622"/>
      <c r="CV15" s="622"/>
      <c r="CW15" s="622"/>
      <c r="CX15" s="622"/>
      <c r="CY15" s="623"/>
      <c r="CZ15" s="659">
        <v>10.1</v>
      </c>
      <c r="DA15" s="659"/>
      <c r="DB15" s="659"/>
      <c r="DC15" s="659"/>
      <c r="DD15" s="627">
        <v>69039</v>
      </c>
      <c r="DE15" s="622"/>
      <c r="DF15" s="622"/>
      <c r="DG15" s="622"/>
      <c r="DH15" s="622"/>
      <c r="DI15" s="622"/>
      <c r="DJ15" s="622"/>
      <c r="DK15" s="622"/>
      <c r="DL15" s="622"/>
      <c r="DM15" s="622"/>
      <c r="DN15" s="622"/>
      <c r="DO15" s="622"/>
      <c r="DP15" s="623"/>
      <c r="DQ15" s="627">
        <v>681681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35350</v>
      </c>
      <c r="S16" s="622"/>
      <c r="T16" s="622"/>
      <c r="U16" s="622"/>
      <c r="V16" s="622"/>
      <c r="W16" s="622"/>
      <c r="X16" s="622"/>
      <c r="Y16" s="623"/>
      <c r="Z16" s="659">
        <v>0.4</v>
      </c>
      <c r="AA16" s="659"/>
      <c r="AB16" s="659"/>
      <c r="AC16" s="659"/>
      <c r="AD16" s="660">
        <v>35350</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346</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146</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67229</v>
      </c>
      <c r="S17" s="622"/>
      <c r="T17" s="622"/>
      <c r="U17" s="622"/>
      <c r="V17" s="622"/>
      <c r="W17" s="622"/>
      <c r="X17" s="622"/>
      <c r="Y17" s="623"/>
      <c r="Z17" s="659">
        <v>0.8</v>
      </c>
      <c r="AA17" s="659"/>
      <c r="AB17" s="659"/>
      <c r="AC17" s="659"/>
      <c r="AD17" s="660">
        <v>67229</v>
      </c>
      <c r="AE17" s="660"/>
      <c r="AF17" s="660"/>
      <c r="AG17" s="660"/>
      <c r="AH17" s="660"/>
      <c r="AI17" s="660"/>
      <c r="AJ17" s="660"/>
      <c r="AK17" s="660"/>
      <c r="AL17" s="624">
        <v>1.3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644604</v>
      </c>
      <c r="CS17" s="622"/>
      <c r="CT17" s="622"/>
      <c r="CU17" s="622"/>
      <c r="CV17" s="622"/>
      <c r="CW17" s="622"/>
      <c r="CX17" s="622"/>
      <c r="CY17" s="623"/>
      <c r="CZ17" s="659">
        <v>7.5</v>
      </c>
      <c r="DA17" s="659"/>
      <c r="DB17" s="659"/>
      <c r="DC17" s="659"/>
      <c r="DD17" s="627" t="s">
        <v>122</v>
      </c>
      <c r="DE17" s="622"/>
      <c r="DF17" s="622"/>
      <c r="DG17" s="622"/>
      <c r="DH17" s="622"/>
      <c r="DI17" s="622"/>
      <c r="DJ17" s="622"/>
      <c r="DK17" s="622"/>
      <c r="DL17" s="622"/>
      <c r="DM17" s="622"/>
      <c r="DN17" s="622"/>
      <c r="DO17" s="622"/>
      <c r="DP17" s="623"/>
      <c r="DQ17" s="627">
        <v>613814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9611</v>
      </c>
      <c r="S18" s="622"/>
      <c r="T18" s="622"/>
      <c r="U18" s="622"/>
      <c r="V18" s="622"/>
      <c r="W18" s="622"/>
      <c r="X18" s="622"/>
      <c r="Y18" s="623"/>
      <c r="Z18" s="659">
        <v>0.1</v>
      </c>
      <c r="AA18" s="659"/>
      <c r="AB18" s="659"/>
      <c r="AC18" s="659"/>
      <c r="AD18" s="660">
        <v>9611</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56909</v>
      </c>
      <c r="S19" s="622"/>
      <c r="T19" s="622"/>
      <c r="U19" s="622"/>
      <c r="V19" s="622"/>
      <c r="W19" s="622"/>
      <c r="X19" s="622"/>
      <c r="Y19" s="623"/>
      <c r="Z19" s="659">
        <v>0.6</v>
      </c>
      <c r="AA19" s="659"/>
      <c r="AB19" s="659"/>
      <c r="AC19" s="659"/>
      <c r="AD19" s="660">
        <v>56909</v>
      </c>
      <c r="AE19" s="660"/>
      <c r="AF19" s="660"/>
      <c r="AG19" s="660"/>
      <c r="AH19" s="660"/>
      <c r="AI19" s="660"/>
      <c r="AJ19" s="660"/>
      <c r="AK19" s="660"/>
      <c r="AL19" s="624">
        <v>1.1000000000000001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709</v>
      </c>
      <c r="S20" s="622"/>
      <c r="T20" s="622"/>
      <c r="U20" s="622"/>
      <c r="V20" s="622"/>
      <c r="W20" s="622"/>
      <c r="X20" s="622"/>
      <c r="Y20" s="623"/>
      <c r="Z20" s="659">
        <v>0</v>
      </c>
      <c r="AA20" s="659"/>
      <c r="AB20" s="659"/>
      <c r="AC20" s="659"/>
      <c r="AD20" s="660">
        <v>709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8636527</v>
      </c>
      <c r="CS20" s="622"/>
      <c r="CT20" s="622"/>
      <c r="CU20" s="622"/>
      <c r="CV20" s="622"/>
      <c r="CW20" s="622"/>
      <c r="CX20" s="622"/>
      <c r="CY20" s="623"/>
      <c r="CZ20" s="659">
        <v>100</v>
      </c>
      <c r="DA20" s="659"/>
      <c r="DB20" s="659"/>
      <c r="DC20" s="659"/>
      <c r="DD20" s="627">
        <v>611794</v>
      </c>
      <c r="DE20" s="622"/>
      <c r="DF20" s="622"/>
      <c r="DG20" s="622"/>
      <c r="DH20" s="622"/>
      <c r="DI20" s="622"/>
      <c r="DJ20" s="622"/>
      <c r="DK20" s="622"/>
      <c r="DL20" s="622"/>
      <c r="DM20" s="622"/>
      <c r="DN20" s="622"/>
      <c r="DO20" s="622"/>
      <c r="DP20" s="623"/>
      <c r="DQ20" s="627">
        <v>6187384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3405266</v>
      </c>
      <c r="S21" s="622"/>
      <c r="T21" s="622"/>
      <c r="U21" s="622"/>
      <c r="V21" s="622"/>
      <c r="W21" s="622"/>
      <c r="X21" s="622"/>
      <c r="Y21" s="623"/>
      <c r="Z21" s="659">
        <v>38.799999999999997</v>
      </c>
      <c r="AA21" s="659"/>
      <c r="AB21" s="659"/>
      <c r="AC21" s="659"/>
      <c r="AD21" s="660">
        <v>2979477</v>
      </c>
      <c r="AE21" s="660"/>
      <c r="AF21" s="660"/>
      <c r="AG21" s="660"/>
      <c r="AH21" s="660"/>
      <c r="AI21" s="660"/>
      <c r="AJ21" s="660"/>
      <c r="AK21" s="660"/>
      <c r="AL21" s="624">
        <v>57.4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2979477</v>
      </c>
      <c r="S22" s="622"/>
      <c r="T22" s="622"/>
      <c r="U22" s="622"/>
      <c r="V22" s="622"/>
      <c r="W22" s="622"/>
      <c r="X22" s="622"/>
      <c r="Y22" s="623"/>
      <c r="Z22" s="659">
        <v>33.9</v>
      </c>
      <c r="AA22" s="659"/>
      <c r="AB22" s="659"/>
      <c r="AC22" s="659"/>
      <c r="AD22" s="660">
        <v>2979477</v>
      </c>
      <c r="AE22" s="660"/>
      <c r="AF22" s="660"/>
      <c r="AG22" s="660"/>
      <c r="AH22" s="660"/>
      <c r="AI22" s="660"/>
      <c r="AJ22" s="660"/>
      <c r="AK22" s="660"/>
      <c r="AL22" s="624">
        <v>57.4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332978</v>
      </c>
      <c r="S23" s="622"/>
      <c r="T23" s="622"/>
      <c r="U23" s="622"/>
      <c r="V23" s="622"/>
      <c r="W23" s="622"/>
      <c r="X23" s="622"/>
      <c r="Y23" s="623"/>
      <c r="Z23" s="659">
        <v>3.8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92811</v>
      </c>
      <c r="S24" s="622"/>
      <c r="T24" s="622"/>
      <c r="U24" s="622"/>
      <c r="V24" s="622"/>
      <c r="W24" s="622"/>
      <c r="X24" s="622"/>
      <c r="Y24" s="623"/>
      <c r="Z24" s="659">
        <v>1.1000000000000001</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3216430</v>
      </c>
      <c r="CS24" s="677"/>
      <c r="CT24" s="677"/>
      <c r="CU24" s="677"/>
      <c r="CV24" s="677"/>
      <c r="CW24" s="677"/>
      <c r="CX24" s="677"/>
      <c r="CY24" s="702"/>
      <c r="CZ24" s="703">
        <v>37.200000000000003</v>
      </c>
      <c r="DA24" s="685"/>
      <c r="DB24" s="685"/>
      <c r="DC24" s="705"/>
      <c r="DD24" s="701">
        <v>2305462</v>
      </c>
      <c r="DE24" s="677"/>
      <c r="DF24" s="677"/>
      <c r="DG24" s="677"/>
      <c r="DH24" s="677"/>
      <c r="DI24" s="677"/>
      <c r="DJ24" s="677"/>
      <c r="DK24" s="702"/>
      <c r="DL24" s="701">
        <v>1987235</v>
      </c>
      <c r="DM24" s="677"/>
      <c r="DN24" s="677"/>
      <c r="DO24" s="677"/>
      <c r="DP24" s="677"/>
      <c r="DQ24" s="677"/>
      <c r="DR24" s="677"/>
      <c r="DS24" s="677"/>
      <c r="DT24" s="677"/>
      <c r="DU24" s="677"/>
      <c r="DV24" s="702"/>
      <c r="DW24" s="703">
        <v>38.200000000000003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5590774</v>
      </c>
      <c r="S25" s="622"/>
      <c r="T25" s="622"/>
      <c r="U25" s="622"/>
      <c r="V25" s="622"/>
      <c r="W25" s="622"/>
      <c r="X25" s="622"/>
      <c r="Y25" s="623"/>
      <c r="Z25" s="659">
        <v>63.7</v>
      </c>
      <c r="AA25" s="659"/>
      <c r="AB25" s="659"/>
      <c r="AC25" s="659"/>
      <c r="AD25" s="660">
        <v>5164985</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1445287</v>
      </c>
      <c r="CS25" s="634"/>
      <c r="CT25" s="634"/>
      <c r="CU25" s="634"/>
      <c r="CV25" s="634"/>
      <c r="CW25" s="634"/>
      <c r="CX25" s="634"/>
      <c r="CY25" s="635"/>
      <c r="CZ25" s="624">
        <v>16.7</v>
      </c>
      <c r="DA25" s="636"/>
      <c r="DB25" s="636"/>
      <c r="DC25" s="637"/>
      <c r="DD25" s="627">
        <v>1313449</v>
      </c>
      <c r="DE25" s="634"/>
      <c r="DF25" s="634"/>
      <c r="DG25" s="634"/>
      <c r="DH25" s="634"/>
      <c r="DI25" s="634"/>
      <c r="DJ25" s="634"/>
      <c r="DK25" s="635"/>
      <c r="DL25" s="627">
        <v>1086013</v>
      </c>
      <c r="DM25" s="634"/>
      <c r="DN25" s="634"/>
      <c r="DO25" s="634"/>
      <c r="DP25" s="634"/>
      <c r="DQ25" s="634"/>
      <c r="DR25" s="634"/>
      <c r="DS25" s="634"/>
      <c r="DT25" s="634"/>
      <c r="DU25" s="634"/>
      <c r="DV25" s="635"/>
      <c r="DW25" s="624">
        <v>20.9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1107</v>
      </c>
      <c r="S26" s="622"/>
      <c r="T26" s="622"/>
      <c r="U26" s="622"/>
      <c r="V26" s="622"/>
      <c r="W26" s="622"/>
      <c r="X26" s="622"/>
      <c r="Y26" s="623"/>
      <c r="Z26" s="659">
        <v>0</v>
      </c>
      <c r="AA26" s="659"/>
      <c r="AB26" s="659"/>
      <c r="AC26" s="659"/>
      <c r="AD26" s="660">
        <v>1107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895276</v>
      </c>
      <c r="CS26" s="622"/>
      <c r="CT26" s="622"/>
      <c r="CU26" s="622"/>
      <c r="CV26" s="622"/>
      <c r="CW26" s="622"/>
      <c r="CX26" s="622"/>
      <c r="CY26" s="623"/>
      <c r="CZ26" s="624">
        <v>10.4</v>
      </c>
      <c r="DA26" s="636"/>
      <c r="DB26" s="636"/>
      <c r="DC26" s="637"/>
      <c r="DD26" s="627">
        <v>804803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14552</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1564012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1126539</v>
      </c>
      <c r="CS27" s="634"/>
      <c r="CT27" s="634"/>
      <c r="CU27" s="634"/>
      <c r="CV27" s="634"/>
      <c r="CW27" s="634"/>
      <c r="CX27" s="634"/>
      <c r="CY27" s="635"/>
      <c r="CZ27" s="624">
        <v>13</v>
      </c>
      <c r="DA27" s="636"/>
      <c r="DB27" s="636"/>
      <c r="DC27" s="637"/>
      <c r="DD27" s="627">
        <v>378199</v>
      </c>
      <c r="DE27" s="634"/>
      <c r="DF27" s="634"/>
      <c r="DG27" s="634"/>
      <c r="DH27" s="634"/>
      <c r="DI27" s="634"/>
      <c r="DJ27" s="634"/>
      <c r="DK27" s="635"/>
      <c r="DL27" s="627">
        <v>287408</v>
      </c>
      <c r="DM27" s="634"/>
      <c r="DN27" s="634"/>
      <c r="DO27" s="634"/>
      <c r="DP27" s="634"/>
      <c r="DQ27" s="634"/>
      <c r="DR27" s="634"/>
      <c r="DS27" s="634"/>
      <c r="DT27" s="634"/>
      <c r="DU27" s="634"/>
      <c r="DV27" s="635"/>
      <c r="DW27" s="624">
        <v>5.5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55555</v>
      </c>
      <c r="S28" s="622"/>
      <c r="T28" s="622"/>
      <c r="U28" s="622"/>
      <c r="V28" s="622"/>
      <c r="W28" s="622"/>
      <c r="X28" s="622"/>
      <c r="Y28" s="623"/>
      <c r="Z28" s="659">
        <v>0.6</v>
      </c>
      <c r="AA28" s="659"/>
      <c r="AB28" s="659"/>
      <c r="AC28" s="659"/>
      <c r="AD28" s="660">
        <v>6534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644604</v>
      </c>
      <c r="CS28" s="622"/>
      <c r="CT28" s="622"/>
      <c r="CU28" s="622"/>
      <c r="CV28" s="622"/>
      <c r="CW28" s="622"/>
      <c r="CX28" s="622"/>
      <c r="CY28" s="623"/>
      <c r="CZ28" s="624">
        <v>7.5</v>
      </c>
      <c r="DA28" s="636"/>
      <c r="DB28" s="636"/>
      <c r="DC28" s="637"/>
      <c r="DD28" s="627">
        <v>613814</v>
      </c>
      <c r="DE28" s="622"/>
      <c r="DF28" s="622"/>
      <c r="DG28" s="622"/>
      <c r="DH28" s="622"/>
      <c r="DI28" s="622"/>
      <c r="DJ28" s="622"/>
      <c r="DK28" s="623"/>
      <c r="DL28" s="627">
        <v>613814</v>
      </c>
      <c r="DM28" s="622"/>
      <c r="DN28" s="622"/>
      <c r="DO28" s="622"/>
      <c r="DP28" s="622"/>
      <c r="DQ28" s="622"/>
      <c r="DR28" s="622"/>
      <c r="DS28" s="622"/>
      <c r="DT28" s="622"/>
      <c r="DU28" s="622"/>
      <c r="DV28" s="623"/>
      <c r="DW28" s="624">
        <v>11.8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7872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644604</v>
      </c>
      <c r="CS29" s="634"/>
      <c r="CT29" s="634"/>
      <c r="CU29" s="634"/>
      <c r="CV29" s="634"/>
      <c r="CW29" s="634"/>
      <c r="CX29" s="634"/>
      <c r="CY29" s="635"/>
      <c r="CZ29" s="624">
        <v>7.5</v>
      </c>
      <c r="DA29" s="636"/>
      <c r="DB29" s="636"/>
      <c r="DC29" s="637"/>
      <c r="DD29" s="627">
        <v>613814</v>
      </c>
      <c r="DE29" s="634"/>
      <c r="DF29" s="634"/>
      <c r="DG29" s="634"/>
      <c r="DH29" s="634"/>
      <c r="DI29" s="634"/>
      <c r="DJ29" s="634"/>
      <c r="DK29" s="635"/>
      <c r="DL29" s="627">
        <v>613814</v>
      </c>
      <c r="DM29" s="634"/>
      <c r="DN29" s="634"/>
      <c r="DO29" s="634"/>
      <c r="DP29" s="634"/>
      <c r="DQ29" s="634"/>
      <c r="DR29" s="634"/>
      <c r="DS29" s="634"/>
      <c r="DT29" s="634"/>
      <c r="DU29" s="634"/>
      <c r="DV29" s="635"/>
      <c r="DW29" s="624">
        <v>11.8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1090066</v>
      </c>
      <c r="S30" s="622"/>
      <c r="T30" s="622"/>
      <c r="U30" s="622"/>
      <c r="V30" s="622"/>
      <c r="W30" s="622"/>
      <c r="X30" s="622"/>
      <c r="Y30" s="623"/>
      <c r="Z30" s="659">
        <v>12.4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623023</v>
      </c>
      <c r="CS30" s="622"/>
      <c r="CT30" s="622"/>
      <c r="CU30" s="622"/>
      <c r="CV30" s="622"/>
      <c r="CW30" s="622"/>
      <c r="CX30" s="622"/>
      <c r="CY30" s="623"/>
      <c r="CZ30" s="624">
        <v>7.2</v>
      </c>
      <c r="DA30" s="636"/>
      <c r="DB30" s="636"/>
      <c r="DC30" s="637"/>
      <c r="DD30" s="627">
        <v>593599</v>
      </c>
      <c r="DE30" s="622"/>
      <c r="DF30" s="622"/>
      <c r="DG30" s="622"/>
      <c r="DH30" s="622"/>
      <c r="DI30" s="622"/>
      <c r="DJ30" s="622"/>
      <c r="DK30" s="623"/>
      <c r="DL30" s="627">
        <v>593599</v>
      </c>
      <c r="DM30" s="622"/>
      <c r="DN30" s="622"/>
      <c r="DO30" s="622"/>
      <c r="DP30" s="622"/>
      <c r="DQ30" s="622"/>
      <c r="DR30" s="622"/>
      <c r="DS30" s="622"/>
      <c r="DT30" s="622"/>
      <c r="DU30" s="622"/>
      <c r="DV30" s="623"/>
      <c r="DW30" s="624">
        <v>11.4</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97.9</v>
      </c>
      <c r="BH31" s="684"/>
      <c r="BI31" s="684"/>
      <c r="BJ31" s="684"/>
      <c r="BK31" s="684"/>
      <c r="BL31" s="684"/>
      <c r="BM31" s="685">
        <v>94.4</v>
      </c>
      <c r="BN31" s="684"/>
      <c r="BO31" s="684"/>
      <c r="BP31" s="684"/>
      <c r="BQ31" s="686"/>
      <c r="BR31" s="683">
        <v>98.5</v>
      </c>
      <c r="BS31" s="684"/>
      <c r="BT31" s="684"/>
      <c r="BU31" s="684"/>
      <c r="BV31" s="684"/>
      <c r="BW31" s="684"/>
      <c r="BX31" s="685">
        <v>95.3</v>
      </c>
      <c r="BY31" s="684"/>
      <c r="BZ31" s="684"/>
      <c r="CA31" s="684"/>
      <c r="CB31" s="686"/>
      <c r="CD31" s="642"/>
      <c r="CE31" s="643"/>
      <c r="CF31" s="618" t="s">
        <v>300</v>
      </c>
      <c r="CG31" s="619"/>
      <c r="CH31" s="619"/>
      <c r="CI31" s="619"/>
      <c r="CJ31" s="619"/>
      <c r="CK31" s="619"/>
      <c r="CL31" s="619"/>
      <c r="CM31" s="619"/>
      <c r="CN31" s="619"/>
      <c r="CO31" s="619"/>
      <c r="CP31" s="619"/>
      <c r="CQ31" s="620"/>
      <c r="CR31" s="621">
        <v>21581</v>
      </c>
      <c r="CS31" s="634"/>
      <c r="CT31" s="634"/>
      <c r="CU31" s="634"/>
      <c r="CV31" s="634"/>
      <c r="CW31" s="634"/>
      <c r="CX31" s="634"/>
      <c r="CY31" s="635"/>
      <c r="CZ31" s="624">
        <v>0.2</v>
      </c>
      <c r="DA31" s="636"/>
      <c r="DB31" s="636"/>
      <c r="DC31" s="637"/>
      <c r="DD31" s="627">
        <v>20215</v>
      </c>
      <c r="DE31" s="634"/>
      <c r="DF31" s="634"/>
      <c r="DG31" s="634"/>
      <c r="DH31" s="634"/>
      <c r="DI31" s="634"/>
      <c r="DJ31" s="634"/>
      <c r="DK31" s="635"/>
      <c r="DL31" s="627">
        <v>20215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597268</v>
      </c>
      <c r="S32" s="622"/>
      <c r="T32" s="622"/>
      <c r="U32" s="622"/>
      <c r="V32" s="622"/>
      <c r="W32" s="622"/>
      <c r="X32" s="622"/>
      <c r="Y32" s="623"/>
      <c r="Z32" s="659">
        <v>6.8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98.8</v>
      </c>
      <c r="BH32" s="634"/>
      <c r="BI32" s="634"/>
      <c r="BJ32" s="634"/>
      <c r="BK32" s="634"/>
      <c r="BL32" s="634"/>
      <c r="BM32" s="625">
        <v>96.9</v>
      </c>
      <c r="BN32" s="634"/>
      <c r="BO32" s="634"/>
      <c r="BP32" s="634"/>
      <c r="BQ32" s="657"/>
      <c r="BR32" s="687">
        <v>98.6</v>
      </c>
      <c r="BS32" s="634"/>
      <c r="BT32" s="634"/>
      <c r="BU32" s="634"/>
      <c r="BV32" s="634"/>
      <c r="BW32" s="634"/>
      <c r="BX32" s="625">
        <v>97.1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29932</v>
      </c>
      <c r="S33" s="622"/>
      <c r="T33" s="622"/>
      <c r="U33" s="622"/>
      <c r="V33" s="622"/>
      <c r="W33" s="622"/>
      <c r="X33" s="622"/>
      <c r="Y33" s="623"/>
      <c r="Z33" s="659">
        <v>0.3</v>
      </c>
      <c r="AA33" s="659"/>
      <c r="AB33" s="659"/>
      <c r="AC33" s="659"/>
      <c r="AD33" s="660">
        <v>20704</v>
      </c>
      <c r="AE33" s="660"/>
      <c r="AF33" s="660"/>
      <c r="AG33" s="660"/>
      <c r="AH33" s="660"/>
      <c r="AI33" s="660"/>
      <c r="AJ33" s="660"/>
      <c r="AK33" s="660"/>
      <c r="AL33" s="624">
        <v>0.4</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97.1</v>
      </c>
      <c r="BH33" s="606"/>
      <c r="BI33" s="606"/>
      <c r="BJ33" s="606"/>
      <c r="BK33" s="606"/>
      <c r="BL33" s="606"/>
      <c r="BM33" s="652">
        <v>92.2</v>
      </c>
      <c r="BN33" s="606"/>
      <c r="BO33" s="606"/>
      <c r="BP33" s="606"/>
      <c r="BQ33" s="669"/>
      <c r="BR33" s="682">
        <v>98.3</v>
      </c>
      <c r="BS33" s="606"/>
      <c r="BT33" s="606"/>
      <c r="BU33" s="606"/>
      <c r="BV33" s="606"/>
      <c r="BW33" s="606"/>
      <c r="BX33" s="652">
        <v>93.6</v>
      </c>
      <c r="BY33" s="606"/>
      <c r="BZ33" s="606"/>
      <c r="CA33" s="606"/>
      <c r="CB33" s="669"/>
      <c r="CD33" s="618" t="s">
        <v>307</v>
      </c>
      <c r="CE33" s="619"/>
      <c r="CF33" s="619"/>
      <c r="CG33" s="619"/>
      <c r="CH33" s="619"/>
      <c r="CI33" s="619"/>
      <c r="CJ33" s="619"/>
      <c r="CK33" s="619"/>
      <c r="CL33" s="619"/>
      <c r="CM33" s="619"/>
      <c r="CN33" s="619"/>
      <c r="CO33" s="619"/>
      <c r="CP33" s="619"/>
      <c r="CQ33" s="620"/>
      <c r="CR33" s="621">
        <v>4807957</v>
      </c>
      <c r="CS33" s="634"/>
      <c r="CT33" s="634"/>
      <c r="CU33" s="634"/>
      <c r="CV33" s="634"/>
      <c r="CW33" s="634"/>
      <c r="CX33" s="634"/>
      <c r="CY33" s="635"/>
      <c r="CZ33" s="624">
        <v>55.7</v>
      </c>
      <c r="DA33" s="636"/>
      <c r="DB33" s="636"/>
      <c r="DC33" s="637"/>
      <c r="DD33" s="627">
        <v>3805901</v>
      </c>
      <c r="DE33" s="634"/>
      <c r="DF33" s="634"/>
      <c r="DG33" s="634"/>
      <c r="DH33" s="634"/>
      <c r="DI33" s="634"/>
      <c r="DJ33" s="634"/>
      <c r="DK33" s="635"/>
      <c r="DL33" s="627">
        <v>2472803</v>
      </c>
      <c r="DM33" s="634"/>
      <c r="DN33" s="634"/>
      <c r="DO33" s="634"/>
      <c r="DP33" s="634"/>
      <c r="DQ33" s="634"/>
      <c r="DR33" s="634"/>
      <c r="DS33" s="634"/>
      <c r="DT33" s="634"/>
      <c r="DU33" s="634"/>
      <c r="DV33" s="635"/>
      <c r="DW33" s="624">
        <v>47.5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59057</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1211287</v>
      </c>
      <c r="CS34" s="622"/>
      <c r="CT34" s="622"/>
      <c r="CU34" s="622"/>
      <c r="CV34" s="622"/>
      <c r="CW34" s="622"/>
      <c r="CX34" s="622"/>
      <c r="CY34" s="623"/>
      <c r="CZ34" s="624">
        <v>14</v>
      </c>
      <c r="DA34" s="636"/>
      <c r="DB34" s="636"/>
      <c r="DC34" s="637"/>
      <c r="DD34" s="627">
        <v>868196</v>
      </c>
      <c r="DE34" s="622"/>
      <c r="DF34" s="622"/>
      <c r="DG34" s="622"/>
      <c r="DH34" s="622"/>
      <c r="DI34" s="622"/>
      <c r="DJ34" s="622"/>
      <c r="DK34" s="623"/>
      <c r="DL34" s="627">
        <v>653746</v>
      </c>
      <c r="DM34" s="622"/>
      <c r="DN34" s="622"/>
      <c r="DO34" s="622"/>
      <c r="DP34" s="622"/>
      <c r="DQ34" s="622"/>
      <c r="DR34" s="622"/>
      <c r="DS34" s="622"/>
      <c r="DT34" s="622"/>
      <c r="DU34" s="622"/>
      <c r="DV34" s="623"/>
      <c r="DW34" s="624">
        <v>12.6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429197</v>
      </c>
      <c r="S35" s="622"/>
      <c r="T35" s="622"/>
      <c r="U35" s="622"/>
      <c r="V35" s="622"/>
      <c r="W35" s="622"/>
      <c r="X35" s="622"/>
      <c r="Y35" s="623"/>
      <c r="Z35" s="659">
        <v>4.9000000000000004</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98339</v>
      </c>
      <c r="CS35" s="634"/>
      <c r="CT35" s="634"/>
      <c r="CU35" s="634"/>
      <c r="CV35" s="634"/>
      <c r="CW35" s="634"/>
      <c r="CX35" s="634"/>
      <c r="CY35" s="635"/>
      <c r="CZ35" s="624">
        <v>1.1000000000000001</v>
      </c>
      <c r="DA35" s="636"/>
      <c r="DB35" s="636"/>
      <c r="DC35" s="637"/>
      <c r="DD35" s="627">
        <v>55016</v>
      </c>
      <c r="DE35" s="634"/>
      <c r="DF35" s="634"/>
      <c r="DG35" s="634"/>
      <c r="DH35" s="634"/>
      <c r="DI35" s="634"/>
      <c r="DJ35" s="634"/>
      <c r="DK35" s="635"/>
      <c r="DL35" s="627">
        <v>50355</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260255</v>
      </c>
      <c r="S36" s="622"/>
      <c r="T36" s="622"/>
      <c r="U36" s="622"/>
      <c r="V36" s="622"/>
      <c r="W36" s="622"/>
      <c r="X36" s="622"/>
      <c r="Y36" s="623"/>
      <c r="Z36" s="659">
        <v>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1589011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16283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1775878</v>
      </c>
      <c r="CS36" s="622"/>
      <c r="CT36" s="622"/>
      <c r="CU36" s="622"/>
      <c r="CV36" s="622"/>
      <c r="CW36" s="622"/>
      <c r="CX36" s="622"/>
      <c r="CY36" s="623"/>
      <c r="CZ36" s="624">
        <v>20.6</v>
      </c>
      <c r="DA36" s="636"/>
      <c r="DB36" s="636"/>
      <c r="DC36" s="637"/>
      <c r="DD36" s="627">
        <v>1643155</v>
      </c>
      <c r="DE36" s="622"/>
      <c r="DF36" s="622"/>
      <c r="DG36" s="622"/>
      <c r="DH36" s="622"/>
      <c r="DI36" s="622"/>
      <c r="DJ36" s="622"/>
      <c r="DK36" s="623"/>
      <c r="DL36" s="627">
        <v>1222191</v>
      </c>
      <c r="DM36" s="622"/>
      <c r="DN36" s="622"/>
      <c r="DO36" s="622"/>
      <c r="DP36" s="622"/>
      <c r="DQ36" s="622"/>
      <c r="DR36" s="622"/>
      <c r="DS36" s="622"/>
      <c r="DT36" s="622"/>
      <c r="DU36" s="622"/>
      <c r="DV36" s="623"/>
      <c r="DW36" s="624">
        <v>23.5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229075</v>
      </c>
      <c r="S37" s="622"/>
      <c r="T37" s="622"/>
      <c r="U37" s="622"/>
      <c r="V37" s="622"/>
      <c r="W37" s="622"/>
      <c r="X37" s="622"/>
      <c r="Y37" s="623"/>
      <c r="Z37" s="659">
        <v>2.6</v>
      </c>
      <c r="AA37" s="659"/>
      <c r="AB37" s="659"/>
      <c r="AC37" s="659"/>
      <c r="AD37" s="660">
        <v>18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377159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32593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589809</v>
      </c>
      <c r="CS37" s="634"/>
      <c r="CT37" s="634"/>
      <c r="CU37" s="634"/>
      <c r="CV37" s="634"/>
      <c r="CW37" s="634"/>
      <c r="CX37" s="634"/>
      <c r="CY37" s="635"/>
      <c r="CZ37" s="624">
        <v>6.8</v>
      </c>
      <c r="DA37" s="636"/>
      <c r="DB37" s="636"/>
      <c r="DC37" s="637"/>
      <c r="DD37" s="627">
        <v>589604</v>
      </c>
      <c r="DE37" s="634"/>
      <c r="DF37" s="634"/>
      <c r="DG37" s="634"/>
      <c r="DH37" s="634"/>
      <c r="DI37" s="634"/>
      <c r="DJ37" s="634"/>
      <c r="DK37" s="635"/>
      <c r="DL37" s="627">
        <v>526560</v>
      </c>
      <c r="DM37" s="634"/>
      <c r="DN37" s="634"/>
      <c r="DO37" s="634"/>
      <c r="DP37" s="634"/>
      <c r="DQ37" s="634"/>
      <c r="DR37" s="634"/>
      <c r="DS37" s="634"/>
      <c r="DT37" s="634"/>
      <c r="DU37" s="634"/>
      <c r="DV37" s="635"/>
      <c r="DW37" s="624">
        <v>10.1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415900</v>
      </c>
      <c r="S38" s="622"/>
      <c r="T38" s="622"/>
      <c r="U38" s="622"/>
      <c r="V38" s="622"/>
      <c r="W38" s="622"/>
      <c r="X38" s="622"/>
      <c r="Y38" s="623"/>
      <c r="Z38" s="659">
        <v>4.7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328546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2179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729478</v>
      </c>
      <c r="CS38" s="622"/>
      <c r="CT38" s="622"/>
      <c r="CU38" s="622"/>
      <c r="CV38" s="622"/>
      <c r="CW38" s="622"/>
      <c r="CX38" s="622"/>
      <c r="CY38" s="623"/>
      <c r="CZ38" s="624">
        <v>8.4</v>
      </c>
      <c r="DA38" s="636"/>
      <c r="DB38" s="636"/>
      <c r="DC38" s="637"/>
      <c r="DD38" s="627">
        <v>581496</v>
      </c>
      <c r="DE38" s="622"/>
      <c r="DF38" s="622"/>
      <c r="DG38" s="622"/>
      <c r="DH38" s="622"/>
      <c r="DI38" s="622"/>
      <c r="DJ38" s="622"/>
      <c r="DK38" s="623"/>
      <c r="DL38" s="627">
        <v>546511</v>
      </c>
      <c r="DM38" s="622"/>
      <c r="DN38" s="622"/>
      <c r="DO38" s="622"/>
      <c r="DP38" s="622"/>
      <c r="DQ38" s="622"/>
      <c r="DR38" s="622"/>
      <c r="DS38" s="622"/>
      <c r="DT38" s="622"/>
      <c r="DU38" s="622"/>
      <c r="DV38" s="623"/>
      <c r="DW38" s="624">
        <v>10.5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140007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3337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761900</v>
      </c>
      <c r="CS39" s="634"/>
      <c r="CT39" s="634"/>
      <c r="CU39" s="634"/>
      <c r="CV39" s="634"/>
      <c r="CW39" s="634"/>
      <c r="CX39" s="634"/>
      <c r="CY39" s="635"/>
      <c r="CZ39" s="624">
        <v>8.8000000000000007</v>
      </c>
      <c r="DA39" s="636"/>
      <c r="DB39" s="636"/>
      <c r="DC39" s="637"/>
      <c r="DD39" s="627">
        <v>502013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13700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13821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231075</v>
      </c>
      <c r="CS40" s="622"/>
      <c r="CT40" s="622"/>
      <c r="CU40" s="622"/>
      <c r="CV40" s="622"/>
      <c r="CW40" s="622"/>
      <c r="CX40" s="622"/>
      <c r="CY40" s="623"/>
      <c r="CZ40" s="624">
        <v>2.7</v>
      </c>
      <c r="DA40" s="636"/>
      <c r="DB40" s="636"/>
      <c r="DC40" s="637"/>
      <c r="DD40" s="627">
        <v>156025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8780610</v>
      </c>
      <c r="S41" s="646"/>
      <c r="T41" s="646"/>
      <c r="U41" s="646"/>
      <c r="V41" s="646"/>
      <c r="W41" s="646"/>
      <c r="X41" s="646"/>
      <c r="Y41" s="649"/>
      <c r="Z41" s="650">
        <v>100</v>
      </c>
      <c r="AA41" s="650"/>
      <c r="AB41" s="650"/>
      <c r="AC41" s="650"/>
      <c r="AD41" s="651">
        <v>5193348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161618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567860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456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612140</v>
      </c>
      <c r="CS42" s="634"/>
      <c r="CT42" s="634"/>
      <c r="CU42" s="634"/>
      <c r="CV42" s="634"/>
      <c r="CW42" s="634"/>
      <c r="CX42" s="634"/>
      <c r="CY42" s="635"/>
      <c r="CZ42" s="624">
        <v>7.1</v>
      </c>
      <c r="DA42" s="636"/>
      <c r="DB42" s="636"/>
      <c r="DC42" s="637"/>
      <c r="DD42" s="627">
        <v>76021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611794</v>
      </c>
      <c r="CS44" s="622"/>
      <c r="CT44" s="622"/>
      <c r="CU44" s="622"/>
      <c r="CV44" s="622"/>
      <c r="CW44" s="622"/>
      <c r="CX44" s="622"/>
      <c r="CY44" s="623"/>
      <c r="CZ44" s="624">
        <v>7.1</v>
      </c>
      <c r="DA44" s="625"/>
      <c r="DB44" s="625"/>
      <c r="DC44" s="626"/>
      <c r="DD44" s="627">
        <v>75875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207561</v>
      </c>
      <c r="CS45" s="634"/>
      <c r="CT45" s="634"/>
      <c r="CU45" s="634"/>
      <c r="CV45" s="634"/>
      <c r="CW45" s="634"/>
      <c r="CX45" s="634"/>
      <c r="CY45" s="635"/>
      <c r="CZ45" s="624">
        <v>2.4</v>
      </c>
      <c r="DA45" s="636"/>
      <c r="DB45" s="636"/>
      <c r="DC45" s="637"/>
      <c r="DD45" s="627">
        <v>21690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323765</v>
      </c>
      <c r="CS46" s="622"/>
      <c r="CT46" s="622"/>
      <c r="CU46" s="622"/>
      <c r="CV46" s="622"/>
      <c r="CW46" s="622"/>
      <c r="CX46" s="622"/>
      <c r="CY46" s="623"/>
      <c r="CZ46" s="624">
        <v>3.7</v>
      </c>
      <c r="DA46" s="625"/>
      <c r="DB46" s="625"/>
      <c r="DC46" s="626"/>
      <c r="DD46" s="627">
        <v>52117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346</v>
      </c>
      <c r="CS47" s="634"/>
      <c r="CT47" s="634"/>
      <c r="CU47" s="634"/>
      <c r="CV47" s="634"/>
      <c r="CW47" s="634"/>
      <c r="CX47" s="634"/>
      <c r="CY47" s="635"/>
      <c r="CZ47" s="624">
        <v>0</v>
      </c>
      <c r="DA47" s="636"/>
      <c r="DB47" s="636"/>
      <c r="DC47" s="637"/>
      <c r="DD47" s="627">
        <v>146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8636527</v>
      </c>
      <c r="CS49" s="606"/>
      <c r="CT49" s="606"/>
      <c r="CU49" s="606"/>
      <c r="CV49" s="606"/>
      <c r="CW49" s="606"/>
      <c r="CX49" s="606"/>
      <c r="CY49" s="607"/>
      <c r="CZ49" s="608">
        <v>100</v>
      </c>
      <c r="DA49" s="609"/>
      <c r="DB49" s="609"/>
      <c r="DC49" s="610"/>
      <c r="DD49" s="611">
        <v>6187384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IQIQqNBYmCtJEB8qcvhSLKxdhAGVQ2fxe0AwOrP2UfOW1QOFya/KmYX9IM52BOKETZ04GlR3rb/u8BCNc5hdA==" saltValue="wcfknykr8DbmfpUSwJUCD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2"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8781</v>
      </c>
      <c r="R7" s="1103"/>
      <c r="S7" s="1103"/>
      <c r="T7" s="1103"/>
      <c r="U7" s="1103"/>
      <c r="V7" s="1103">
        <v>8637</v>
      </c>
      <c r="W7" s="1103"/>
      <c r="X7" s="1103"/>
      <c r="Y7" s="1103"/>
      <c r="Z7" s="1103"/>
      <c r="AA7" s="1103">
        <v>144</v>
      </c>
      <c r="AB7" s="1103"/>
      <c r="AC7" s="1103"/>
      <c r="AD7" s="1103"/>
      <c r="AE7" s="1104"/>
      <c r="AF7" s="1105">
        <v>134</v>
      </c>
      <c r="AG7" s="1106"/>
      <c r="AH7" s="1106"/>
      <c r="AI7" s="1106"/>
      <c r="AJ7" s="1107"/>
      <c r="AK7" s="1108">
        <v>429197</v>
      </c>
      <c r="AL7" s="1109"/>
      <c r="AM7" s="1109"/>
      <c r="AN7" s="1109"/>
      <c r="AO7" s="1109"/>
      <c r="AP7" s="1109">
        <v>6081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8781</v>
      </c>
      <c r="R23" s="1061"/>
      <c r="S23" s="1061"/>
      <c r="T23" s="1061"/>
      <c r="U23" s="1061"/>
      <c r="V23" s="1061">
        <v>8637</v>
      </c>
      <c r="W23" s="1061"/>
      <c r="X23" s="1061"/>
      <c r="Y23" s="1061"/>
      <c r="Z23" s="1061"/>
      <c r="AA23" s="1061">
        <v>144</v>
      </c>
      <c r="AB23" s="1061"/>
      <c r="AC23" s="1061"/>
      <c r="AD23" s="1061"/>
      <c r="AE23" s="1068"/>
      <c r="AF23" s="1069">
        <v>134</v>
      </c>
      <c r="AG23" s="1061"/>
      <c r="AH23" s="1061"/>
      <c r="AI23" s="1061"/>
      <c r="AJ23" s="1070"/>
      <c r="AK23" s="1071"/>
      <c r="AL23" s="1072"/>
      <c r="AM23" s="1072"/>
      <c r="AN23" s="1072"/>
      <c r="AO23" s="1072"/>
      <c r="AP23" s="1061">
        <v>6081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2143</v>
      </c>
      <c r="R28" s="1051"/>
      <c r="S28" s="1051"/>
      <c r="T28" s="1051"/>
      <c r="U28" s="1051"/>
      <c r="V28" s="1051">
        <v>2126</v>
      </c>
      <c r="W28" s="1051"/>
      <c r="X28" s="1051"/>
      <c r="Y28" s="1051"/>
      <c r="Z28" s="1051"/>
      <c r="AA28" s="1051">
        <v>16</v>
      </c>
      <c r="AB28" s="1051"/>
      <c r="AC28" s="1051"/>
      <c r="AD28" s="1051"/>
      <c r="AE28" s="1052"/>
      <c r="AF28" s="1053">
        <v>16</v>
      </c>
      <c r="AG28" s="1051"/>
      <c r="AH28" s="1051"/>
      <c r="AI28" s="1051"/>
      <c r="AJ28" s="1054"/>
      <c r="AK28" s="1042">
        <v>129</v>
      </c>
      <c r="AL28" s="1043"/>
      <c r="AM28" s="1043"/>
      <c r="AN28" s="1043"/>
      <c r="AO28" s="1043"/>
      <c r="AP28" s="1043" t="s">
        <v>551</v>
      </c>
      <c r="AQ28" s="1043"/>
      <c r="AR28" s="1043"/>
      <c r="AS28" s="1043"/>
      <c r="AT28" s="1043"/>
      <c r="AU28" s="1043" t="s">
        <v>551</v>
      </c>
      <c r="AV28" s="1043"/>
      <c r="AW28" s="1043"/>
      <c r="AX28" s="1043"/>
      <c r="AY28" s="1043"/>
      <c r="AZ28" s="1044" t="s">
        <v>551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1942</v>
      </c>
      <c r="R29" s="1039"/>
      <c r="S29" s="1039"/>
      <c r="T29" s="1039"/>
      <c r="U29" s="1039"/>
      <c r="V29" s="1039">
        <v>1912</v>
      </c>
      <c r="W29" s="1039"/>
      <c r="X29" s="1039"/>
      <c r="Y29" s="1039"/>
      <c r="Z29" s="1039"/>
      <c r="AA29" s="1039">
        <v>30</v>
      </c>
      <c r="AB29" s="1039"/>
      <c r="AC29" s="1039"/>
      <c r="AD29" s="1039"/>
      <c r="AE29" s="1040"/>
      <c r="AF29" s="1035">
        <v>30</v>
      </c>
      <c r="AG29" s="1036"/>
      <c r="AH29" s="1036"/>
      <c r="AI29" s="1036"/>
      <c r="AJ29" s="1037"/>
      <c r="AK29" s="980">
        <v>303</v>
      </c>
      <c r="AL29" s="971"/>
      <c r="AM29" s="971"/>
      <c r="AN29" s="971"/>
      <c r="AO29" s="971"/>
      <c r="AP29" s="971" t="s">
        <v>551</v>
      </c>
      <c r="AQ29" s="971"/>
      <c r="AR29" s="971"/>
      <c r="AS29" s="971"/>
      <c r="AT29" s="971"/>
      <c r="AU29" s="971" t="s">
        <v>551</v>
      </c>
      <c r="AV29" s="971"/>
      <c r="AW29" s="971"/>
      <c r="AX29" s="971"/>
      <c r="AY29" s="971"/>
      <c r="AZ29" s="1041" t="s">
        <v>551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240</v>
      </c>
      <c r="R30" s="1039"/>
      <c r="S30" s="1039"/>
      <c r="T30" s="1039"/>
      <c r="U30" s="1039"/>
      <c r="V30" s="1039">
        <v>233</v>
      </c>
      <c r="W30" s="1039"/>
      <c r="X30" s="1039"/>
      <c r="Y30" s="1039"/>
      <c r="Z30" s="1039"/>
      <c r="AA30" s="1039">
        <v>6</v>
      </c>
      <c r="AB30" s="1039"/>
      <c r="AC30" s="1039"/>
      <c r="AD30" s="1039"/>
      <c r="AE30" s="1040"/>
      <c r="AF30" s="1035">
        <v>6</v>
      </c>
      <c r="AG30" s="1036"/>
      <c r="AH30" s="1036"/>
      <c r="AI30" s="1036"/>
      <c r="AJ30" s="1037"/>
      <c r="AK30" s="980">
        <v>62</v>
      </c>
      <c r="AL30" s="971"/>
      <c r="AM30" s="971"/>
      <c r="AN30" s="971"/>
      <c r="AO30" s="971"/>
      <c r="AP30" s="971" t="s">
        <v>551</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2001</v>
      </c>
      <c r="R31" s="1039"/>
      <c r="S31" s="1039"/>
      <c r="T31" s="1039"/>
      <c r="U31" s="1039"/>
      <c r="V31" s="1039">
        <v>1993</v>
      </c>
      <c r="W31" s="1039"/>
      <c r="X31" s="1039"/>
      <c r="Y31" s="1039"/>
      <c r="Z31" s="1039"/>
      <c r="AA31" s="1039">
        <v>8</v>
      </c>
      <c r="AB31" s="1039"/>
      <c r="AC31" s="1039"/>
      <c r="AD31" s="1039"/>
      <c r="AE31" s="1040"/>
      <c r="AF31" s="1035" t="s">
        <v>122</v>
      </c>
      <c r="AG31" s="1036"/>
      <c r="AH31" s="1036"/>
      <c r="AI31" s="1036"/>
      <c r="AJ31" s="1037"/>
      <c r="AK31" s="980">
        <v>325</v>
      </c>
      <c r="AL31" s="971"/>
      <c r="AM31" s="971"/>
      <c r="AN31" s="971"/>
      <c r="AO31" s="971"/>
      <c r="AP31" s="971">
        <v>620</v>
      </c>
      <c r="AQ31" s="971"/>
      <c r="AR31" s="971"/>
      <c r="AS31" s="971"/>
      <c r="AT31" s="971"/>
      <c r="AU31" s="971">
        <v>372</v>
      </c>
      <c r="AV31" s="971"/>
      <c r="AW31" s="971"/>
      <c r="AX31" s="971"/>
      <c r="AY31" s="971"/>
      <c r="AZ31" s="1041" t="s">
        <v>551</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602</v>
      </c>
      <c r="R32" s="1039"/>
      <c r="S32" s="1039"/>
      <c r="T32" s="1039"/>
      <c r="U32" s="1039"/>
      <c r="V32" s="1039">
        <v>595</v>
      </c>
      <c r="W32" s="1039"/>
      <c r="X32" s="1039"/>
      <c r="Y32" s="1039"/>
      <c r="Z32" s="1039"/>
      <c r="AA32" s="1039">
        <v>7</v>
      </c>
      <c r="AB32" s="1039"/>
      <c r="AC32" s="1039"/>
      <c r="AD32" s="1039"/>
      <c r="AE32" s="1040"/>
      <c r="AF32" s="1035">
        <v>36</v>
      </c>
      <c r="AG32" s="1036"/>
      <c r="AH32" s="1036"/>
      <c r="AI32" s="1036"/>
      <c r="AJ32" s="1037"/>
      <c r="AK32" s="980">
        <v>115</v>
      </c>
      <c r="AL32" s="971"/>
      <c r="AM32" s="971"/>
      <c r="AN32" s="971"/>
      <c r="AO32" s="971"/>
      <c r="AP32" s="971">
        <v>11</v>
      </c>
      <c r="AQ32" s="971"/>
      <c r="AR32" s="971"/>
      <c r="AS32" s="971"/>
      <c r="AT32" s="971"/>
      <c r="AU32" s="971">
        <v>1</v>
      </c>
      <c r="AV32" s="971"/>
      <c r="AW32" s="971"/>
      <c r="AX32" s="971"/>
      <c r="AY32" s="971"/>
      <c r="AZ32" s="1041" t="s">
        <v>551</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54</v>
      </c>
      <c r="R33" s="1039"/>
      <c r="S33" s="1039"/>
      <c r="T33" s="1039"/>
      <c r="U33" s="1039"/>
      <c r="V33" s="1039">
        <v>66</v>
      </c>
      <c r="W33" s="1039"/>
      <c r="X33" s="1039"/>
      <c r="Y33" s="1039"/>
      <c r="Z33" s="1039"/>
      <c r="AA33" s="1039">
        <v>-12</v>
      </c>
      <c r="AB33" s="1039"/>
      <c r="AC33" s="1039"/>
      <c r="AD33" s="1039"/>
      <c r="AE33" s="1040"/>
      <c r="AF33" s="1035">
        <v>13</v>
      </c>
      <c r="AG33" s="1036"/>
      <c r="AH33" s="1036"/>
      <c r="AI33" s="1036"/>
      <c r="AJ33" s="1037"/>
      <c r="AK33" s="980" t="s">
        <v>551</v>
      </c>
      <c r="AL33" s="971"/>
      <c r="AM33" s="971"/>
      <c r="AN33" s="971"/>
      <c r="AO33" s="971"/>
      <c r="AP33" s="971" t="s">
        <v>551</v>
      </c>
      <c r="AQ33" s="971"/>
      <c r="AR33" s="971"/>
      <c r="AS33" s="971"/>
      <c r="AT33" s="971"/>
      <c r="AU33" s="971" t="s">
        <v>551</v>
      </c>
      <c r="AV33" s="971"/>
      <c r="AW33" s="971"/>
      <c r="AX33" s="971"/>
      <c r="AY33" s="971"/>
      <c r="AZ33" s="1041" t="s">
        <v>551</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406</v>
      </c>
      <c r="R34" s="1039"/>
      <c r="S34" s="1039"/>
      <c r="T34" s="1039"/>
      <c r="U34" s="1039"/>
      <c r="V34" s="1039">
        <v>367</v>
      </c>
      <c r="W34" s="1039"/>
      <c r="X34" s="1039"/>
      <c r="Y34" s="1039"/>
      <c r="Z34" s="1039"/>
      <c r="AA34" s="1039">
        <v>39</v>
      </c>
      <c r="AB34" s="1039"/>
      <c r="AC34" s="1039"/>
      <c r="AD34" s="1039"/>
      <c r="AE34" s="1040"/>
      <c r="AF34" s="1035">
        <v>399</v>
      </c>
      <c r="AG34" s="1036"/>
      <c r="AH34" s="1036"/>
      <c r="AI34" s="1036"/>
      <c r="AJ34" s="1037"/>
      <c r="AK34" s="980">
        <v>10</v>
      </c>
      <c r="AL34" s="971"/>
      <c r="AM34" s="971"/>
      <c r="AN34" s="971"/>
      <c r="AO34" s="971"/>
      <c r="AP34" s="971">
        <v>612</v>
      </c>
      <c r="AQ34" s="971"/>
      <c r="AR34" s="971"/>
      <c r="AS34" s="971"/>
      <c r="AT34" s="971"/>
      <c r="AU34" s="971">
        <v>56</v>
      </c>
      <c r="AV34" s="971"/>
      <c r="AW34" s="971"/>
      <c r="AX34" s="971"/>
      <c r="AY34" s="971"/>
      <c r="AZ34" s="1041" t="s">
        <v>551</v>
      </c>
      <c r="BA34" s="1041"/>
      <c r="BB34" s="1041"/>
      <c r="BC34" s="1041"/>
      <c r="BD34" s="1041"/>
      <c r="BE34" s="972" t="s">
        <v>392</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396</v>
      </c>
      <c r="C35" s="1031"/>
      <c r="D35" s="1031"/>
      <c r="E35" s="1031"/>
      <c r="F35" s="1031"/>
      <c r="G35" s="1031"/>
      <c r="H35" s="1031"/>
      <c r="I35" s="1031"/>
      <c r="J35" s="1031"/>
      <c r="K35" s="1031"/>
      <c r="L35" s="1031"/>
      <c r="M35" s="1031"/>
      <c r="N35" s="1031"/>
      <c r="O35" s="1031"/>
      <c r="P35" s="1032"/>
      <c r="Q35" s="1038">
        <v>459</v>
      </c>
      <c r="R35" s="1039"/>
      <c r="S35" s="1039"/>
      <c r="T35" s="1039"/>
      <c r="U35" s="1039"/>
      <c r="V35" s="1039">
        <v>447</v>
      </c>
      <c r="W35" s="1039"/>
      <c r="X35" s="1039"/>
      <c r="Y35" s="1039"/>
      <c r="Z35" s="1039"/>
      <c r="AA35" s="1039">
        <v>12</v>
      </c>
      <c r="AB35" s="1039"/>
      <c r="AC35" s="1039"/>
      <c r="AD35" s="1039"/>
      <c r="AE35" s="1040"/>
      <c r="AF35" s="1035">
        <v>174</v>
      </c>
      <c r="AG35" s="1036"/>
      <c r="AH35" s="1036"/>
      <c r="AI35" s="1036"/>
      <c r="AJ35" s="1037"/>
      <c r="AK35" s="980">
        <v>198</v>
      </c>
      <c r="AL35" s="971"/>
      <c r="AM35" s="971"/>
      <c r="AN35" s="971"/>
      <c r="AO35" s="971"/>
      <c r="AP35" s="971">
        <v>3149</v>
      </c>
      <c r="AQ35" s="971"/>
      <c r="AR35" s="971"/>
      <c r="AS35" s="971"/>
      <c r="AT35" s="971"/>
      <c r="AU35" s="971">
        <v>2006</v>
      </c>
      <c r="AV35" s="971"/>
      <c r="AW35" s="971"/>
      <c r="AX35" s="971"/>
      <c r="AY35" s="971"/>
      <c r="AZ35" s="1041" t="s">
        <v>551</v>
      </c>
      <c r="BA35" s="1041"/>
      <c r="BB35" s="1041"/>
      <c r="BC35" s="1041"/>
      <c r="BD35" s="1041"/>
      <c r="BE35" s="972" t="s">
        <v>392</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675</v>
      </c>
      <c r="AG63" s="959"/>
      <c r="AH63" s="959"/>
      <c r="AI63" s="959"/>
      <c r="AJ63" s="1022"/>
      <c r="AK63" s="1023"/>
      <c r="AL63" s="963"/>
      <c r="AM63" s="963"/>
      <c r="AN63" s="963"/>
      <c r="AO63" s="963"/>
      <c r="AP63" s="959">
        <v>4393</v>
      </c>
      <c r="AQ63" s="959"/>
      <c r="AR63" s="959"/>
      <c r="AS63" s="959"/>
      <c r="AT63" s="959"/>
      <c r="AU63" s="959">
        <v>2434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t="s">
        <v>552</v>
      </c>
      <c r="D68" s="986" t="s">
        <v>552</v>
      </c>
      <c r="E68" s="986" t="s">
        <v>552</v>
      </c>
      <c r="F68" s="986" t="s">
        <v>552</v>
      </c>
      <c r="G68" s="986" t="s">
        <v>552</v>
      </c>
      <c r="H68" s="986" t="s">
        <v>552</v>
      </c>
      <c r="I68" s="986" t="s">
        <v>552</v>
      </c>
      <c r="J68" s="986" t="s">
        <v>552</v>
      </c>
      <c r="K68" s="986" t="s">
        <v>552</v>
      </c>
      <c r="L68" s="986" t="s">
        <v>552</v>
      </c>
      <c r="M68" s="986" t="s">
        <v>552</v>
      </c>
      <c r="N68" s="986" t="s">
        <v>552</v>
      </c>
      <c r="O68" s="986" t="s">
        <v>552</v>
      </c>
      <c r="P68" s="987" t="s">
        <v>552</v>
      </c>
      <c r="Q68" s="988">
        <v>10670</v>
      </c>
      <c r="R68" s="982"/>
      <c r="S68" s="982"/>
      <c r="T68" s="982"/>
      <c r="U68" s="982"/>
      <c r="V68" s="982">
        <v>10603</v>
      </c>
      <c r="W68" s="982"/>
      <c r="X68" s="982"/>
      <c r="Y68" s="982"/>
      <c r="Z68" s="982"/>
      <c r="AA68" s="982">
        <v>67</v>
      </c>
      <c r="AB68" s="982"/>
      <c r="AC68" s="982"/>
      <c r="AD68" s="982"/>
      <c r="AE68" s="982"/>
      <c r="AF68" s="982">
        <v>67</v>
      </c>
      <c r="AG68" s="982"/>
      <c r="AH68" s="982"/>
      <c r="AI68" s="982"/>
      <c r="AJ68" s="982"/>
      <c r="AK68" s="982" t="s">
        <v>563</v>
      </c>
      <c r="AL68" s="982"/>
      <c r="AM68" s="982"/>
      <c r="AN68" s="982"/>
      <c r="AO68" s="982"/>
      <c r="AP68" s="982" t="s">
        <v>551</v>
      </c>
      <c r="AQ68" s="982"/>
      <c r="AR68" s="982"/>
      <c r="AS68" s="982"/>
      <c r="AT68" s="982"/>
      <c r="AU68" s="982" t="s">
        <v>551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t="s">
        <v>553</v>
      </c>
      <c r="D69" s="975" t="s">
        <v>553</v>
      </c>
      <c r="E69" s="975" t="s">
        <v>553</v>
      </c>
      <c r="F69" s="975" t="s">
        <v>553</v>
      </c>
      <c r="G69" s="975" t="s">
        <v>553</v>
      </c>
      <c r="H69" s="975" t="s">
        <v>553</v>
      </c>
      <c r="I69" s="975" t="s">
        <v>553</v>
      </c>
      <c r="J69" s="975" t="s">
        <v>553</v>
      </c>
      <c r="K69" s="975" t="s">
        <v>553</v>
      </c>
      <c r="L69" s="975" t="s">
        <v>553</v>
      </c>
      <c r="M69" s="975" t="s">
        <v>553</v>
      </c>
      <c r="N69" s="975" t="s">
        <v>553</v>
      </c>
      <c r="O69" s="975" t="s">
        <v>553</v>
      </c>
      <c r="P69" s="976" t="s">
        <v>553</v>
      </c>
      <c r="Q69" s="977">
        <v>860</v>
      </c>
      <c r="R69" s="971"/>
      <c r="S69" s="971"/>
      <c r="T69" s="971"/>
      <c r="U69" s="971"/>
      <c r="V69" s="971">
        <v>858</v>
      </c>
      <c r="W69" s="971"/>
      <c r="X69" s="971"/>
      <c r="Y69" s="971"/>
      <c r="Z69" s="971"/>
      <c r="AA69" s="971">
        <v>2</v>
      </c>
      <c r="AB69" s="971"/>
      <c r="AC69" s="971"/>
      <c r="AD69" s="971"/>
      <c r="AE69" s="971"/>
      <c r="AF69" s="971">
        <v>2</v>
      </c>
      <c r="AG69" s="971"/>
      <c r="AH69" s="971"/>
      <c r="AI69" s="971"/>
      <c r="AJ69" s="971"/>
      <c r="AK69" s="971">
        <v>2</v>
      </c>
      <c r="AL69" s="971"/>
      <c r="AM69" s="971"/>
      <c r="AN69" s="971"/>
      <c r="AO69" s="971"/>
      <c r="AP69" s="971" t="s">
        <v>551</v>
      </c>
      <c r="AQ69" s="971"/>
      <c r="AR69" s="971"/>
      <c r="AS69" s="971"/>
      <c r="AT69" s="971"/>
      <c r="AU69" s="971" t="s">
        <v>551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9450</v>
      </c>
      <c r="R70" s="971"/>
      <c r="S70" s="971"/>
      <c r="T70" s="971"/>
      <c r="U70" s="971"/>
      <c r="V70" s="971">
        <v>9237</v>
      </c>
      <c r="W70" s="971"/>
      <c r="X70" s="971"/>
      <c r="Y70" s="971"/>
      <c r="Z70" s="971"/>
      <c r="AA70" s="971">
        <v>213</v>
      </c>
      <c r="AB70" s="971"/>
      <c r="AC70" s="971"/>
      <c r="AD70" s="971"/>
      <c r="AE70" s="971"/>
      <c r="AF70" s="971">
        <v>180</v>
      </c>
      <c r="AG70" s="971"/>
      <c r="AH70" s="971"/>
      <c r="AI70" s="971"/>
      <c r="AJ70" s="971"/>
      <c r="AK70" s="971">
        <v>182</v>
      </c>
      <c r="AL70" s="971"/>
      <c r="AM70" s="971"/>
      <c r="AN70" s="971"/>
      <c r="AO70" s="971"/>
      <c r="AP70" s="971">
        <v>5330</v>
      </c>
      <c r="AQ70" s="971"/>
      <c r="AR70" s="971"/>
      <c r="AS70" s="971"/>
      <c r="AT70" s="971"/>
      <c r="AU70" s="971">
        <v>1002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243</v>
      </c>
      <c r="R71" s="971"/>
      <c r="S71" s="971"/>
      <c r="T71" s="971"/>
      <c r="U71" s="971"/>
      <c r="V71" s="971">
        <v>238</v>
      </c>
      <c r="W71" s="971"/>
      <c r="X71" s="971"/>
      <c r="Y71" s="971"/>
      <c r="Z71" s="971"/>
      <c r="AA71" s="971">
        <v>5</v>
      </c>
      <c r="AB71" s="971"/>
      <c r="AC71" s="971"/>
      <c r="AD71" s="971"/>
      <c r="AE71" s="971"/>
      <c r="AF71" s="971">
        <v>5</v>
      </c>
      <c r="AG71" s="971"/>
      <c r="AH71" s="971"/>
      <c r="AI71" s="971"/>
      <c r="AJ71" s="971"/>
      <c r="AK71" s="971">
        <v>3</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967</v>
      </c>
      <c r="R72" s="971"/>
      <c r="S72" s="971"/>
      <c r="T72" s="971"/>
      <c r="U72" s="971"/>
      <c r="V72" s="971">
        <v>732</v>
      </c>
      <c r="W72" s="971"/>
      <c r="X72" s="971"/>
      <c r="Y72" s="971"/>
      <c r="Z72" s="971"/>
      <c r="AA72" s="971">
        <v>236</v>
      </c>
      <c r="AB72" s="971"/>
      <c r="AC72" s="971"/>
      <c r="AD72" s="971"/>
      <c r="AE72" s="971"/>
      <c r="AF72" s="971">
        <v>236</v>
      </c>
      <c r="AG72" s="971"/>
      <c r="AH72" s="971"/>
      <c r="AI72" s="971"/>
      <c r="AJ72" s="971"/>
      <c r="AK72" s="971">
        <v>510</v>
      </c>
      <c r="AL72" s="971"/>
      <c r="AM72" s="971"/>
      <c r="AN72" s="971"/>
      <c r="AO72" s="971"/>
      <c r="AP72" s="971" t="s">
        <v>551</v>
      </c>
      <c r="AQ72" s="971"/>
      <c r="AR72" s="971"/>
      <c r="AS72" s="971"/>
      <c r="AT72" s="971"/>
      <c r="AU72" s="971" t="s">
        <v>551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294625</v>
      </c>
      <c r="R73" s="971"/>
      <c r="S73" s="971"/>
      <c r="T73" s="971"/>
      <c r="U73" s="971"/>
      <c r="V73" s="971">
        <v>290389</v>
      </c>
      <c r="W73" s="971"/>
      <c r="X73" s="971"/>
      <c r="Y73" s="971"/>
      <c r="Z73" s="971"/>
      <c r="AA73" s="971">
        <v>4236</v>
      </c>
      <c r="AB73" s="971"/>
      <c r="AC73" s="971"/>
      <c r="AD73" s="971"/>
      <c r="AE73" s="971"/>
      <c r="AF73" s="971">
        <v>4236</v>
      </c>
      <c r="AG73" s="971"/>
      <c r="AH73" s="971"/>
      <c r="AI73" s="971"/>
      <c r="AJ73" s="971"/>
      <c r="AK73" s="971">
        <v>5909</v>
      </c>
      <c r="AL73" s="971"/>
      <c r="AM73" s="971"/>
      <c r="AN73" s="971"/>
      <c r="AO73" s="971"/>
      <c r="AP73" s="971" t="s">
        <v>551</v>
      </c>
      <c r="AQ73" s="971"/>
      <c r="AR73" s="971"/>
      <c r="AS73" s="971"/>
      <c r="AT73" s="971"/>
      <c r="AU73" s="971" t="s">
        <v>551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4725</v>
      </c>
      <c r="AG88" s="959"/>
      <c r="AH88" s="959"/>
      <c r="AI88" s="959"/>
      <c r="AJ88" s="959"/>
      <c r="AK88" s="963"/>
      <c r="AL88" s="963"/>
      <c r="AM88" s="963"/>
      <c r="AN88" s="963"/>
      <c r="AO88" s="963"/>
      <c r="AP88" s="959">
        <v>5330</v>
      </c>
      <c r="AQ88" s="959"/>
      <c r="AR88" s="959"/>
      <c r="AS88" s="959"/>
      <c r="AT88" s="959"/>
      <c r="AU88" s="959">
        <v>1002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556073</v>
      </c>
      <c r="AB110" s="889"/>
      <c r="AC110" s="889"/>
      <c r="AD110" s="889"/>
      <c r="AE110" s="890"/>
      <c r="AF110" s="891">
        <v>576953</v>
      </c>
      <c r="AG110" s="889"/>
      <c r="AH110" s="889"/>
      <c r="AI110" s="889"/>
      <c r="AJ110" s="890"/>
      <c r="AK110" s="891">
        <v>644604</v>
      </c>
      <c r="AL110" s="889"/>
      <c r="AM110" s="889"/>
      <c r="AN110" s="889"/>
      <c r="AO110" s="890"/>
      <c r="AP110" s="892">
        <v>14.3</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6318495</v>
      </c>
      <c r="BR110" s="842"/>
      <c r="BS110" s="842"/>
      <c r="BT110" s="842"/>
      <c r="BU110" s="842"/>
      <c r="BV110" s="842">
        <v>6290456</v>
      </c>
      <c r="BW110" s="842"/>
      <c r="BX110" s="842"/>
      <c r="BY110" s="842"/>
      <c r="BZ110" s="842"/>
      <c r="CA110" s="842">
        <v>6080547</v>
      </c>
      <c r="CB110" s="842"/>
      <c r="CC110" s="842"/>
      <c r="CD110" s="842"/>
      <c r="CE110" s="842"/>
      <c r="CF110" s="866">
        <v>135.19999999999999</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25545</v>
      </c>
      <c r="BR111" s="817"/>
      <c r="BS111" s="817"/>
      <c r="BT111" s="817"/>
      <c r="BU111" s="817"/>
      <c r="BV111" s="817">
        <v>23278</v>
      </c>
      <c r="BW111" s="817"/>
      <c r="BX111" s="817"/>
      <c r="BY111" s="817"/>
      <c r="BZ111" s="817"/>
      <c r="CA111" s="817">
        <v>21006</v>
      </c>
      <c r="CB111" s="817"/>
      <c r="CC111" s="817"/>
      <c r="CD111" s="817"/>
      <c r="CE111" s="817"/>
      <c r="CF111" s="875">
        <v>0.5</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2697066</v>
      </c>
      <c r="BR112" s="817"/>
      <c r="BS112" s="817"/>
      <c r="BT112" s="817"/>
      <c r="BU112" s="817"/>
      <c r="BV112" s="817">
        <v>2543663</v>
      </c>
      <c r="BW112" s="817"/>
      <c r="BX112" s="817"/>
      <c r="BY112" s="817"/>
      <c r="BZ112" s="817"/>
      <c r="CA112" s="817">
        <v>2434101</v>
      </c>
      <c r="CB112" s="817"/>
      <c r="CC112" s="817"/>
      <c r="CD112" s="817"/>
      <c r="CE112" s="817"/>
      <c r="CF112" s="875">
        <v>54.1</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256528</v>
      </c>
      <c r="AB113" s="919"/>
      <c r="AC113" s="919"/>
      <c r="AD113" s="919"/>
      <c r="AE113" s="920"/>
      <c r="AF113" s="921">
        <v>262319</v>
      </c>
      <c r="AG113" s="919"/>
      <c r="AH113" s="919"/>
      <c r="AI113" s="919"/>
      <c r="AJ113" s="920"/>
      <c r="AK113" s="921">
        <v>273412</v>
      </c>
      <c r="AL113" s="919"/>
      <c r="AM113" s="919"/>
      <c r="AN113" s="919"/>
      <c r="AO113" s="920"/>
      <c r="AP113" s="922">
        <v>6.1</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696407</v>
      </c>
      <c r="BR113" s="817"/>
      <c r="BS113" s="817"/>
      <c r="BT113" s="817"/>
      <c r="BU113" s="817"/>
      <c r="BV113" s="817">
        <v>1017527</v>
      </c>
      <c r="BW113" s="817"/>
      <c r="BX113" s="817"/>
      <c r="BY113" s="817"/>
      <c r="BZ113" s="817"/>
      <c r="CA113" s="817">
        <v>1001970</v>
      </c>
      <c r="CB113" s="817"/>
      <c r="CC113" s="817"/>
      <c r="CD113" s="817"/>
      <c r="CE113" s="817"/>
      <c r="CF113" s="875">
        <v>22.3</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97879</v>
      </c>
      <c r="AB114" s="780"/>
      <c r="AC114" s="780"/>
      <c r="AD114" s="780"/>
      <c r="AE114" s="781"/>
      <c r="AF114" s="782">
        <v>97537</v>
      </c>
      <c r="AG114" s="780"/>
      <c r="AH114" s="780"/>
      <c r="AI114" s="780"/>
      <c r="AJ114" s="781"/>
      <c r="AK114" s="782">
        <v>94453</v>
      </c>
      <c r="AL114" s="780"/>
      <c r="AM114" s="780"/>
      <c r="AN114" s="780"/>
      <c r="AO114" s="781"/>
      <c r="AP114" s="824">
        <v>2.1</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345686</v>
      </c>
      <c r="BR114" s="817"/>
      <c r="BS114" s="817"/>
      <c r="BT114" s="817"/>
      <c r="BU114" s="817"/>
      <c r="BV114" s="817">
        <v>368706</v>
      </c>
      <c r="BW114" s="817"/>
      <c r="BX114" s="817"/>
      <c r="BY114" s="817"/>
      <c r="BZ114" s="817"/>
      <c r="CA114" s="817">
        <v>417272</v>
      </c>
      <c r="CB114" s="817"/>
      <c r="CC114" s="817"/>
      <c r="CD114" s="817"/>
      <c r="CE114" s="817"/>
      <c r="CF114" s="875">
        <v>9.3000000000000007</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v>
      </c>
      <c r="AB115" s="919"/>
      <c r="AC115" s="919"/>
      <c r="AD115" s="919"/>
      <c r="AE115" s="920"/>
      <c r="AF115" s="921">
        <v>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25545</v>
      </c>
      <c r="DH116" s="780"/>
      <c r="DI116" s="780"/>
      <c r="DJ116" s="780"/>
      <c r="DK116" s="781"/>
      <c r="DL116" s="782">
        <v>23278</v>
      </c>
      <c r="DM116" s="780"/>
      <c r="DN116" s="780"/>
      <c r="DO116" s="780"/>
      <c r="DP116" s="781"/>
      <c r="DQ116" s="782">
        <v>21006</v>
      </c>
      <c r="DR116" s="780"/>
      <c r="DS116" s="780"/>
      <c r="DT116" s="780"/>
      <c r="DU116" s="781"/>
      <c r="DV116" s="824">
        <v>0.5</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910484</v>
      </c>
      <c r="AB117" s="903"/>
      <c r="AC117" s="903"/>
      <c r="AD117" s="903"/>
      <c r="AE117" s="904"/>
      <c r="AF117" s="905">
        <v>936811</v>
      </c>
      <c r="AG117" s="903"/>
      <c r="AH117" s="903"/>
      <c r="AI117" s="903"/>
      <c r="AJ117" s="904"/>
      <c r="AK117" s="905">
        <v>1012469</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10083199</v>
      </c>
      <c r="BR119" s="845"/>
      <c r="BS119" s="845"/>
      <c r="BT119" s="845"/>
      <c r="BU119" s="845"/>
      <c r="BV119" s="845">
        <v>10243630</v>
      </c>
      <c r="BW119" s="845"/>
      <c r="BX119" s="845"/>
      <c r="BY119" s="845"/>
      <c r="BZ119" s="845"/>
      <c r="CA119" s="845">
        <v>9954896</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3843337</v>
      </c>
      <c r="BR120" s="842"/>
      <c r="BS120" s="842"/>
      <c r="BT120" s="842"/>
      <c r="BU120" s="842"/>
      <c r="BV120" s="842">
        <v>4120352</v>
      </c>
      <c r="BW120" s="842"/>
      <c r="BX120" s="842"/>
      <c r="BY120" s="842"/>
      <c r="BZ120" s="842"/>
      <c r="CA120" s="842">
        <v>4553843</v>
      </c>
      <c r="CB120" s="842"/>
      <c r="CC120" s="842"/>
      <c r="CD120" s="842"/>
      <c r="CE120" s="842"/>
      <c r="CF120" s="866">
        <v>101.2</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2375345</v>
      </c>
      <c r="DH120" s="842"/>
      <c r="DI120" s="842"/>
      <c r="DJ120" s="842"/>
      <c r="DK120" s="842"/>
      <c r="DL120" s="842">
        <v>2171769</v>
      </c>
      <c r="DM120" s="842"/>
      <c r="DN120" s="842"/>
      <c r="DO120" s="842"/>
      <c r="DP120" s="842"/>
      <c r="DQ120" s="842">
        <v>2005892</v>
      </c>
      <c r="DR120" s="842"/>
      <c r="DS120" s="842"/>
      <c r="DT120" s="842"/>
      <c r="DU120" s="842"/>
      <c r="DV120" s="843">
        <v>44.6</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171828</v>
      </c>
      <c r="BR121" s="817"/>
      <c r="BS121" s="817"/>
      <c r="BT121" s="817"/>
      <c r="BU121" s="817"/>
      <c r="BV121" s="817">
        <v>130837</v>
      </c>
      <c r="BW121" s="817"/>
      <c r="BX121" s="817"/>
      <c r="BY121" s="817"/>
      <c r="BZ121" s="817"/>
      <c r="CA121" s="817">
        <v>102635</v>
      </c>
      <c r="CB121" s="817"/>
      <c r="CC121" s="817"/>
      <c r="CD121" s="817"/>
      <c r="CE121" s="817"/>
      <c r="CF121" s="875">
        <v>2.2999999999999998</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318696</v>
      </c>
      <c r="DH121" s="817"/>
      <c r="DI121" s="817"/>
      <c r="DJ121" s="817"/>
      <c r="DK121" s="817"/>
      <c r="DL121" s="817">
        <v>364609</v>
      </c>
      <c r="DM121" s="817"/>
      <c r="DN121" s="817"/>
      <c r="DO121" s="817"/>
      <c r="DP121" s="817"/>
      <c r="DQ121" s="817">
        <v>371521</v>
      </c>
      <c r="DR121" s="817"/>
      <c r="DS121" s="817"/>
      <c r="DT121" s="817"/>
      <c r="DU121" s="817"/>
      <c r="DV121" s="794">
        <v>8.3000000000000007</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5964555</v>
      </c>
      <c r="BR122" s="845"/>
      <c r="BS122" s="845"/>
      <c r="BT122" s="845"/>
      <c r="BU122" s="845"/>
      <c r="BV122" s="845">
        <v>5995216</v>
      </c>
      <c r="BW122" s="845"/>
      <c r="BX122" s="845"/>
      <c r="BY122" s="845"/>
      <c r="BZ122" s="845"/>
      <c r="CA122" s="845">
        <v>5752457</v>
      </c>
      <c r="CB122" s="845"/>
      <c r="CC122" s="845"/>
      <c r="CD122" s="845"/>
      <c r="CE122" s="845"/>
      <c r="CF122" s="846">
        <v>127.9</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2604</v>
      </c>
      <c r="DH122" s="817"/>
      <c r="DI122" s="817"/>
      <c r="DJ122" s="817"/>
      <c r="DK122" s="817"/>
      <c r="DL122" s="817">
        <v>5717</v>
      </c>
      <c r="DM122" s="817"/>
      <c r="DN122" s="817"/>
      <c r="DO122" s="817"/>
      <c r="DP122" s="817"/>
      <c r="DQ122" s="817">
        <v>55718</v>
      </c>
      <c r="DR122" s="817"/>
      <c r="DS122" s="817"/>
      <c r="DT122" s="817"/>
      <c r="DU122" s="817"/>
      <c r="DV122" s="794">
        <v>1.2</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9979720</v>
      </c>
      <c r="BR123" s="833"/>
      <c r="BS123" s="833"/>
      <c r="BT123" s="833"/>
      <c r="BU123" s="833"/>
      <c r="BV123" s="833">
        <v>10246405</v>
      </c>
      <c r="BW123" s="833"/>
      <c r="BX123" s="833"/>
      <c r="BY123" s="833"/>
      <c r="BZ123" s="833"/>
      <c r="CA123" s="833">
        <v>10408935</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v>421</v>
      </c>
      <c r="DH123" s="780"/>
      <c r="DI123" s="780"/>
      <c r="DJ123" s="780"/>
      <c r="DK123" s="781"/>
      <c r="DL123" s="782">
        <v>1568</v>
      </c>
      <c r="DM123" s="780"/>
      <c r="DN123" s="780"/>
      <c r="DO123" s="780"/>
      <c r="DP123" s="781"/>
      <c r="DQ123" s="782">
        <v>970</v>
      </c>
      <c r="DR123" s="780"/>
      <c r="DS123" s="780"/>
      <c r="DT123" s="780"/>
      <c r="DU123" s="781"/>
      <c r="DV123" s="824">
        <v>0</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2.2999999999999998</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v>
      </c>
      <c r="AB127" s="780"/>
      <c r="AC127" s="780"/>
      <c r="AD127" s="780"/>
      <c r="AE127" s="781"/>
      <c r="AF127" s="782">
        <v>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37093</v>
      </c>
      <c r="AB128" s="801"/>
      <c r="AC128" s="801"/>
      <c r="AD128" s="801"/>
      <c r="AE128" s="802"/>
      <c r="AF128" s="803">
        <v>34514</v>
      </c>
      <c r="AG128" s="801"/>
      <c r="AH128" s="801"/>
      <c r="AI128" s="801"/>
      <c r="AJ128" s="802"/>
      <c r="AK128" s="803">
        <v>30947</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14.91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5063160</v>
      </c>
      <c r="AB129" s="780"/>
      <c r="AC129" s="780"/>
      <c r="AD129" s="780"/>
      <c r="AE129" s="781"/>
      <c r="AF129" s="782">
        <v>4991030</v>
      </c>
      <c r="AG129" s="780"/>
      <c r="AH129" s="780"/>
      <c r="AI129" s="780"/>
      <c r="AJ129" s="781"/>
      <c r="AK129" s="782">
        <v>5138012</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19.91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626342</v>
      </c>
      <c r="AB130" s="780"/>
      <c r="AC130" s="780"/>
      <c r="AD130" s="780"/>
      <c r="AE130" s="781"/>
      <c r="AF130" s="782">
        <v>609128</v>
      </c>
      <c r="AG130" s="780"/>
      <c r="AH130" s="780"/>
      <c r="AI130" s="780"/>
      <c r="AJ130" s="781"/>
      <c r="AK130" s="782">
        <v>640251</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6.6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4436818</v>
      </c>
      <c r="AB131" s="764"/>
      <c r="AC131" s="764"/>
      <c r="AD131" s="764"/>
      <c r="AE131" s="765"/>
      <c r="AF131" s="766">
        <v>4381902</v>
      </c>
      <c r="AG131" s="764"/>
      <c r="AH131" s="764"/>
      <c r="AI131" s="764"/>
      <c r="AJ131" s="765"/>
      <c r="AK131" s="766">
        <v>4497761</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5.568157179</v>
      </c>
      <c r="AB132" s="745"/>
      <c r="AC132" s="745"/>
      <c r="AD132" s="745"/>
      <c r="AE132" s="746"/>
      <c r="AF132" s="747">
        <v>6.6904508590000002</v>
      </c>
      <c r="AG132" s="745"/>
      <c r="AH132" s="745"/>
      <c r="AI132" s="745"/>
      <c r="AJ132" s="746"/>
      <c r="AK132" s="747">
        <v>7.5875752399999996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6.6</v>
      </c>
      <c r="AB133" s="724"/>
      <c r="AC133" s="724"/>
      <c r="AD133" s="724"/>
      <c r="AE133" s="725"/>
      <c r="AF133" s="723">
        <v>5.8</v>
      </c>
      <c r="AG133" s="724"/>
      <c r="AH133" s="724"/>
      <c r="AI133" s="724"/>
      <c r="AJ133" s="725"/>
      <c r="AK133" s="723">
        <v>6.6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vbCB81LF6pcNed4KsDzU6R5KYPQjHR+iJTmnF7uBuiIBrryqw82xFjv1lwkbCVhVpgS23bqvcxUkbD6IJszow==" saltValue="n8nIsvuHSPdIciGBGrYJQ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8"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W29f4waSWShO8UeBOxlRyO6v7ldqQQzIAcTw50LaJQsBY+5SWEL+DnfVrt2RUL4IxSXljdYAwFLlyG4BZFPkQ==" saltValue="RqrCL0MZlPPQq+gS4cAUng==" spinCount="100000" sheet="1" objects="1" scenarios="1"/>
  <dataConsolidate/>
  <phoneticPr fontId="2"/>
  <printOptions horizontalCentered="1"/>
  <pageMargins left="0" right="0" top="0.39370078740157483" bottom="0.39370078740157483" header="0.19685039370078741" footer="0.19685039370078741"/>
  <pageSetup paperSize="8" scale="62"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dkEpE4Nga9b+mBf91+3himPplRWZYtHIcUU56qnn2mLFyWcXgFK66v/wnjFRtwoDZze0saAFseoj/F6oTY6bw==" saltValue="vCdPoH+FbjRjyyrH8cdq/A==" spinCount="100000" sheet="1" objects="1" scenarios="1"/>
  <dataConsolidate/>
  <phoneticPr fontId="2"/>
  <printOptions horizontalCentered="1"/>
  <pageMargins left="0" right="0" top="0.39370078740157483" bottom="0.39370078740157483" header="0.19685039370078741" footer="0.19685039370078741"/>
  <pageSetup paperSize="8" scale="66"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1445287</v>
      </c>
      <c r="AP9" s="269">
        <v>101431</v>
      </c>
      <c r="AQ9" s="270">
        <v>110873</v>
      </c>
      <c r="AR9" s="271">
        <v>-8.5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240780</v>
      </c>
      <c r="AP10" s="272">
        <v>16898</v>
      </c>
      <c r="AQ10" s="273">
        <v>12701</v>
      </c>
      <c r="AR10" s="274">
        <v>33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167843</v>
      </c>
      <c r="AP11" s="272">
        <v>11779</v>
      </c>
      <c r="AQ11" s="273">
        <v>1473</v>
      </c>
      <c r="AR11" s="274">
        <v>699.7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v>4</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60478</v>
      </c>
      <c r="AP13" s="272">
        <v>4244</v>
      </c>
      <c r="AQ13" s="273">
        <v>3598</v>
      </c>
      <c r="AR13" s="274">
        <v>18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t="s">
        <v>489</v>
      </c>
      <c r="AP14" s="272" t="s">
        <v>489</v>
      </c>
      <c r="AQ14" s="273">
        <v>2175</v>
      </c>
      <c r="AR14" s="274" t="s">
        <v>489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-56111</v>
      </c>
      <c r="AP15" s="272">
        <v>-3938</v>
      </c>
      <c r="AQ15" s="273">
        <v>-6566</v>
      </c>
      <c r="AR15" s="274">
        <v>-40</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1858277</v>
      </c>
      <c r="AP16" s="272">
        <v>130415</v>
      </c>
      <c r="AQ16" s="273">
        <v>124259</v>
      </c>
      <c r="AR16" s="274">
        <v>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10.95</v>
      </c>
      <c r="AP21" s="286">
        <v>10.18</v>
      </c>
      <c r="AQ21" s="287">
        <v>0.77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93</v>
      </c>
      <c r="AP22" s="291">
        <v>96.1</v>
      </c>
      <c r="AQ22" s="292">
        <v>-3.1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644604</v>
      </c>
      <c r="AP32" s="300">
        <v>45239</v>
      </c>
      <c r="AQ32" s="301">
        <v>56040</v>
      </c>
      <c r="AR32" s="302">
        <v>-19.3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273412</v>
      </c>
      <c r="AP35" s="300">
        <v>19188</v>
      </c>
      <c r="AQ35" s="301">
        <v>19608</v>
      </c>
      <c r="AR35" s="302">
        <v>-2.1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94453</v>
      </c>
      <c r="AP36" s="300">
        <v>6629</v>
      </c>
      <c r="AQ36" s="301">
        <v>3090</v>
      </c>
      <c r="AR36" s="302">
        <v>114.5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489</v>
      </c>
      <c r="AP37" s="300" t="s">
        <v>489</v>
      </c>
      <c r="AQ37" s="301">
        <v>590</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489</v>
      </c>
      <c r="AP38" s="303" t="s">
        <v>489</v>
      </c>
      <c r="AQ38" s="304">
        <v>10</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-30947</v>
      </c>
      <c r="AP39" s="300">
        <v>-2172</v>
      </c>
      <c r="AQ39" s="301">
        <v>-2093</v>
      </c>
      <c r="AR39" s="302">
        <v>3.8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-640251</v>
      </c>
      <c r="AP40" s="300">
        <v>-44933</v>
      </c>
      <c r="AQ40" s="301">
        <v>-52347</v>
      </c>
      <c r="AR40" s="302">
        <v>-14.2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341271</v>
      </c>
      <c r="AP41" s="300">
        <v>23951</v>
      </c>
      <c r="AQ41" s="301">
        <v>24899</v>
      </c>
      <c r="AR41" s="302">
        <v>-3.8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518428</v>
      </c>
      <c r="AN51" s="322">
        <v>33344</v>
      </c>
      <c r="AO51" s="323">
        <v>-43.3</v>
      </c>
      <c r="AP51" s="324">
        <v>84459</v>
      </c>
      <c r="AQ51" s="325">
        <v>1.6</v>
      </c>
      <c r="AR51" s="326">
        <v>-44.9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94574</v>
      </c>
      <c r="AN52" s="330">
        <v>6083</v>
      </c>
      <c r="AO52" s="331">
        <v>-80.8</v>
      </c>
      <c r="AP52" s="332">
        <v>47314</v>
      </c>
      <c r="AQ52" s="333">
        <v>14.3</v>
      </c>
      <c r="AR52" s="334">
        <v>-95.1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341513</v>
      </c>
      <c r="AN53" s="322">
        <v>22495</v>
      </c>
      <c r="AO53" s="323">
        <v>-32.5</v>
      </c>
      <c r="AP53" s="324">
        <v>74568</v>
      </c>
      <c r="AQ53" s="325">
        <v>-11.7</v>
      </c>
      <c r="AR53" s="326">
        <v>-20.8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129975</v>
      </c>
      <c r="AN54" s="330">
        <v>8561</v>
      </c>
      <c r="AO54" s="331">
        <v>40.700000000000003</v>
      </c>
      <c r="AP54" s="332">
        <v>42558</v>
      </c>
      <c r="AQ54" s="333">
        <v>-10.1</v>
      </c>
      <c r="AR54" s="334">
        <v>50.8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713011</v>
      </c>
      <c r="AN55" s="322">
        <v>47757</v>
      </c>
      <c r="AO55" s="323">
        <v>112.3</v>
      </c>
      <c r="AP55" s="324">
        <v>73693</v>
      </c>
      <c r="AQ55" s="325">
        <v>-1.2</v>
      </c>
      <c r="AR55" s="326">
        <v>113.5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188511</v>
      </c>
      <c r="AN56" s="330">
        <v>12626</v>
      </c>
      <c r="AO56" s="331">
        <v>47.5</v>
      </c>
      <c r="AP56" s="332">
        <v>44203</v>
      </c>
      <c r="AQ56" s="333">
        <v>3.9</v>
      </c>
      <c r="AR56" s="334">
        <v>43.6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742725</v>
      </c>
      <c r="AN57" s="322">
        <v>50774</v>
      </c>
      <c r="AO57" s="323">
        <v>6.3</v>
      </c>
      <c r="AP57" s="324">
        <v>79401</v>
      </c>
      <c r="AQ57" s="325">
        <v>7.7</v>
      </c>
      <c r="AR57" s="326">
        <v>-1.4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312159</v>
      </c>
      <c r="AN58" s="330">
        <v>21340</v>
      </c>
      <c r="AO58" s="331">
        <v>69</v>
      </c>
      <c r="AP58" s="332">
        <v>49347</v>
      </c>
      <c r="AQ58" s="333">
        <v>11.6</v>
      </c>
      <c r="AR58" s="334">
        <v>57.4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611794</v>
      </c>
      <c r="AN59" s="322">
        <v>42936</v>
      </c>
      <c r="AO59" s="323">
        <v>-15.4</v>
      </c>
      <c r="AP59" s="324">
        <v>87379</v>
      </c>
      <c r="AQ59" s="325">
        <v>10</v>
      </c>
      <c r="AR59" s="326">
        <v>-25.4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323765</v>
      </c>
      <c r="AN60" s="330">
        <v>22722</v>
      </c>
      <c r="AO60" s="331">
        <v>6.5</v>
      </c>
      <c r="AP60" s="332">
        <v>55855</v>
      </c>
      <c r="AQ60" s="333">
        <v>13.2</v>
      </c>
      <c r="AR60" s="334">
        <v>-6.7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585494</v>
      </c>
      <c r="AN61" s="337">
        <v>39461</v>
      </c>
      <c r="AO61" s="338">
        <v>5.5</v>
      </c>
      <c r="AP61" s="339">
        <v>79900</v>
      </c>
      <c r="AQ61" s="340">
        <v>1.3</v>
      </c>
      <c r="AR61" s="326">
        <v>4.2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209797</v>
      </c>
      <c r="AN62" s="330">
        <v>14266</v>
      </c>
      <c r="AO62" s="331">
        <v>16.600000000000001</v>
      </c>
      <c r="AP62" s="332">
        <v>47855</v>
      </c>
      <c r="AQ62" s="333">
        <v>6.6</v>
      </c>
      <c r="AR62" s="334">
        <v>10</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oAf0qMiwZIiwIdJbDPgxpBZwPzAPRSfD+zMwE7nQDkrbNkAcx0RxK6KqnclP8zmTVXRA+F0TPDYTAjBgRczcqA==" saltValue="XDg9SrI6kSoY3pqmFn2C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EwJdVJ8PSxev6veZuSa2geZAZG7NJgzsQaPsW1C23f2vIe/oR1cdwW9ETVXEXml6lytDSLxxt2+2PvSkr9Lvwg==" saltValue="/SJ0ByxKqEccGEhjml1iuQ=="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v5EsLiO57LXkkW08uRqrTH0MruEYDAFeeOCk9D5Gh7vdbdXZ6+Cr9ptKaJCBdxPsspXPrEQpLw27C2X0M4TJdA==" saltValue="gSOZ9avKY3Dzf2niFieERg=="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13.99</v>
      </c>
      <c r="G47" s="12">
        <v>20.74</v>
      </c>
      <c r="H47" s="12">
        <v>28.51</v>
      </c>
      <c r="I47" s="12">
        <v>30.46</v>
      </c>
      <c r="J47" s="13">
        <v>30</v>
      </c>
    </row>
    <row r="48" spans="2:10" ht="57.75" customHeight="1" x14ac:dyDescent="0.15">
      <c r="B48" s="14"/>
      <c r="C48" s="1141" t="s">
        <v>4</v>
      </c>
      <c r="D48" s="1141"/>
      <c r="E48" s="1142"/>
      <c r="F48" s="15">
        <v>3.58</v>
      </c>
      <c r="G48" s="16">
        <v>1.94</v>
      </c>
      <c r="H48" s="16">
        <v>2.75</v>
      </c>
      <c r="I48" s="16">
        <v>4.46</v>
      </c>
      <c r="J48" s="17">
        <v>2.6</v>
      </c>
    </row>
    <row r="49" spans="2:10" ht="57.75" customHeight="1" thickBot="1" x14ac:dyDescent="0.2">
      <c r="B49" s="18"/>
      <c r="C49" s="1143" t="s">
        <v>5</v>
      </c>
      <c r="D49" s="1143"/>
      <c r="E49" s="1144"/>
      <c r="F49" s="19">
        <v>3.13</v>
      </c>
      <c r="G49" s="20">
        <v>5.91</v>
      </c>
      <c r="H49" s="20">
        <v>8.43</v>
      </c>
      <c r="I49" s="20">
        <v>3.21</v>
      </c>
      <c r="J49" s="21" t="s">
        <v>532</v>
      </c>
    </row>
    <row r="50" spans="2:10" x14ac:dyDescent="0.15"/>
  </sheetData>
  <sheetProtection algorithmName="SHA-512" hashValue="pkIhO8rCfE6fkp4SVo9CqbAIjlvN1B5YnG7QFqlKWVMndnkentyMH4b6vunlDXRWq+3biO3uU+Oi1WV/LPUMbg==" saltValue="uZVCZiI5kCiUVbIgCTR+K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倉鹿野　雅賢</cp:lastModifiedBy>
  <cp:lastPrinted>2026-03-16T00:12:07Z</cp:lastPrinted>
  <dcterms:created xsi:type="dcterms:W3CDTF">2026-02-23T04:40:29Z</dcterms:created>
  <dcterms:modified xsi:type="dcterms:W3CDTF">2026-03-17T00:53:14Z</dcterms:modified>
  <cp:category/>
</cp:coreProperties>
</file>