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BW35" i="9"/>
  <c r="BW36" i="9" s="1"/>
  <c r="BW37" i="9" s="1"/>
  <c r="BW38" i="9" s="1"/>
  <c r="BW39" i="9" s="1"/>
  <c r="C35" i="9"/>
  <c r="BW34" i="9"/>
  <c r="CO34" i="9" s="1"/>
  <c r="CO35"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l="1"/>
  <c r="AM35" i="9" s="1"/>
  <c r="BE34" i="9" l="1"/>
  <c r="BE35" i="9" s="1"/>
</calcChain>
</file>

<file path=xl/sharedStrings.xml><?xml version="1.0" encoding="utf-8"?>
<sst xmlns="http://schemas.openxmlformats.org/spreadsheetml/2006/main" count="947" uniqueCount="540">
  <si>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</si>
  <si>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</si>
  <si>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</si>
  <si>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</si>
  <si>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</si>
  <si>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</si>
  <si>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</si>
  <si>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</si>
  <si>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</si>
  <si>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</si>
  <si>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</si>
  <si>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</si>
  <si>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</si>
  <si>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</si>
  <si>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</si>
  <si>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</si>
  <si>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</si>
  <si>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</si>
  <si>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</si>
  <si>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</si>
  <si>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</si>
  <si>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</si>
  <si>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</si>
  <si>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</si>
  <si>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</si>
  <si>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</si>
  <si>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</si>
  <si>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</si>
  <si>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</si>
  <si>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</si>
  <si>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</si>
  <si>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</si>
  <si>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</si>
  <si>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</si>
  <si>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</si>
  <si>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</si>
  <si>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</si>
  <si>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</si>
  <si>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</si>
  <si>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</si>
  <si>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</si>
  <si>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</si>
  <si>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</si>
  <si>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</si>
  <si>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</si>
  <si>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</si>
  <si>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</si>
  <si>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</si>
  <si>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</si>
  <si>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</si>
  <si>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</si>
  <si>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</si>
  <si>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</si>
  <si>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</si>
  <si>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</si>
  <si>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</si>
  <si>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</si>
  <si>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</si>
  <si>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</si>
  <si>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</si>
  <si>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</si>
  <si>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</si>
  <si>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</si>
  <si>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</si>
  <si>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</si>
  <si>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</si>
  <si>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</si>
  <si>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</si>
  <si>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</si>
  <si>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</si>
  <si>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</si>
  <si>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</si>
  <si>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</si>
  <si>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</si>
  <si>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</si>
  <si>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</si>
  <si>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</si>
  <si>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</si>
  <si>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</si>
  <si>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</si>
  <si>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</si>
  <si>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</si>
  <si>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岩沼市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</si>
  <si>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</si>
  <si>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</si>
  <si>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</si>
  <si>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</si>
  <si>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</si>
  <si>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</si>
  <si>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</si>
  <si>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</si>
  <si>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</si>
  <si>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</si>
  <si>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</si>
  <si>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</si>
  <si>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</si>
  <si>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</si>
  <si>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</si>
  <si>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</si>
  <si>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</si>
  <si>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</si>
  <si>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</si>
  <si>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</si>
  <si>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</si>
  <si>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</si>
  <si>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</si>
  <si>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</si>
  <si>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</si>
  <si>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</si>
  <si>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</si>
  <si>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</si>
  <si>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</si>
  <si>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</si>
  <si>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</si>
  <si>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</si>
  <si>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</si>
  <si>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</si>
  <si>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</si>
  <si>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</si>
  <si>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</si>
  <si>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</si>
  <si>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</si>
  <si>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</si>
  <si>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</si>
  <si>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</si>
  <si>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</si>
  <si>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</si>
  <si>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</si>
  <si>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</si>
  <si>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</si>
  <si>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</si>
  <si>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</si>
  <si>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</si>
  <si>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</si>
  <si>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</si>
  <si>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</si>
  <si>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</si>
  <si>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</si>
  <si>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</si>
  <si>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</si>
  <si>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</si>
  <si>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</si>
  <si>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</si>
  <si>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</si>
  <si>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</si>
  <si>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</si>
  <si>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</si>
  <si>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</si>
  <si>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</si>
  <si>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</si>
  <si>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</si>
  <si>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</si>
  <si>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</si>
  <si>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</si>
  <si>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</si>
  <si>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</si>
  <si>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</si>
  <si>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</si>
  <si>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</si>
  <si>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</si>
  <si>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</si>
  <si>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</si>
  <si>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</si>
  <si>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</si>
  <si>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</si>
  <si>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</si>
  <si>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</si>
  <si>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</si>
  <si>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</si>
  <si>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</si>
  <si>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</si>
  <si>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</si>
  <si>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</si>
  <si>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</si>
  <si>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</si>
  <si>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</si>
  <si>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</si>
  <si>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</si>
  <si>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</si>
  <si>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</si>
  <si>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</si>
  <si>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</si>
  <si>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</si>
  <si>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</si>
  <si>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</si>
  <si>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</si>
  <si>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</si>
  <si>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</si>
  <si>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</si>
  <si>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</si>
  <si>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</si>
  <si>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</si>
  <si>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</si>
  <si>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</si>
  <si>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宮城県岩沼市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</si>
  <si>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</si>
  <si>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</si>
  <si>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</si>
  <si>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</si>
  <si>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</si>
  <si>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</si>
  <si>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</si>
  <si>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</si>
  <si>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</si>
  <si>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</si>
  <si>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</si>
  <si>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</si>
  <si>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</si>
  <si>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</si>
  <si>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</si>
  <si>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</si>
  <si>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</si>
  <si>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</si>
  <si>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</si>
  <si>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</si>
  <si>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</si>
  <si>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</si>
  <si>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</si>
  <si>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</si>
  <si>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</si>
  <si>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</si>
  <si>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</si>
  <si>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</si>
  <si>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</si>
  <si>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</si>
  <si>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</si>
  <si>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</si>
  <si>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</si>
  <si>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</si>
  <si>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</si>
  <si>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</si>
  <si>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</si>
  <si>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</si>
  <si>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</si>
  <si>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</si>
  <si>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</si>
  <si>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</si>
  <si>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</si>
  <si>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</si>
  <si>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</si>
  <si>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</si>
  <si>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</si>
  <si>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</si>
  <si>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</si>
  <si>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</si>
  <si>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</si>
  <si>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</si>
  <si>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</si>
  <si>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</si>
  <si>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</si>
  <si>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</si>
  <si>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</si>
  <si>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</si>
  <si>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</si>
  <si>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</si>
  <si>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</si>
  <si>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</si>
  <si>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</si>
  <si>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</si>
  <si>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</si>
  <si>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</si>
  <si>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</si>
  <si>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</si>
  <si>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</si>
  <si>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</si>
  <si>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</si>
  <si>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</si>
  <si>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</si>
  <si>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</si>
  <si>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</si>
  <si>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</si>
  <si>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</si>
  <si>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</si>
  <si>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</si>
  <si>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</si>
  <si>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</si>
  <si>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</si>
  <si>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</si>
  <si>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</si>
  <si>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</si>
  <si>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</si>
  <si>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</si>
  <si>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</si>
  <si>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</si>
  <si>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</si>
  <si>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</si>
  <si>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</si>
  <si>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</si>
  <si>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</si>
  <si>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</si>
  <si>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</si>
  <si>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</si>
  <si>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</si>
  <si>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</si>
  <si>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</si>
  <si>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</si>
  <si>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</si>
  <si>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</si>
  <si>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</si>
  <si>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</si>
  <si>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</si>
  <si>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</si>
  <si>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</si>
  <si>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</si>
  <si>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</si>
  <si>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</si>
  <si>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</si>
  <si>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</si>
  <si>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</si>
  <si>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</si>
  <si>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</si>
  <si>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</si>
  <si>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</si>
  <si>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</si>
  <si>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</si>
  <si>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</si>
  <si>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</si>
  <si>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</si>
  <si>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</si>
  <si>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</si>
  <si>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</si>
  <si>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</si>
  <si>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</si>
  <si>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</si>
  <si>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</si>
  <si>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</si>
  <si>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</si>
  <si>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</si>
  <si>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</si>
  <si>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</si>
  <si>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</si>
  <si>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</si>
  <si>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</si>
  <si>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</si>
  <si>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</si>
  <si>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</si>
  <si>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</si>
  <si>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</si>
  <si>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</si>
  <si>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</si>
  <si>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</si>
  <si>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</si>
  <si>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</si>
  <si>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</si>
  <si>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宮城県岩沼市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</si>
  <si>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</si>
  <si>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</si>
  <si>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</si>
  <si>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</si>
  <si>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</si>
  <si>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</si>
  <si>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</si>
  <si>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</si>
  <si>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</si>
  <si>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</si>
  <si>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</si>
  <si>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</si>
  <si>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</si>
  <si>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</si>
  <si>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</si>
  <si>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</si>
  <si>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</si>
  <si>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</si>
  <si>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</si>
  <si>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</si>
  <si>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</si>
  <si>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</si>
  <si>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</si>
  <si>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</si>
  <si>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</si>
  <si>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</si>
  <si>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</si>
  <si>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</si>
  <si>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</si>
  <si>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</si>
  <si>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</si>
  <si>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</si>
  <si>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</si>
  <si>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</si>
  <si>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</si>
  <si>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</si>
  <si>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</si>
  <si>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</si>
  <si>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特別都市下水路事業会計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</si>
  <si>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</si>
  <si>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</si>
  <si>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</si>
  <si>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</si>
  <si>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</si>
  <si>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</si>
  <si>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</si>
  <si>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</si>
  <si>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</si>
  <si>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</si>
  <si>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</si>
  <si>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</si>
  <si>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</si>
  <si>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</si>
  <si>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</si>
  <si>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</si>
  <si>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</si>
  <si>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</si>
  <si>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</si>
  <si>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</si>
  <si>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</si>
  <si>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</si>
  <si>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</si>
  <si>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</si>
  <si>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</si>
  <si>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</si>
  <si>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</si>
  <si>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</si>
  <si>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</si>
  <si>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</si>
  <si>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</si>
  <si>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</si>
  <si>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</si>
  <si>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</si>
  <si>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</si>
  <si>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</si>
  <si>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</si>
  <si>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</si>
  <si>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</si>
  <si>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</si>
  <si>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</si>
  <si>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</si>
  <si>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</si>
  <si>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</si>
  <si>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</si>
  <si>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</si>
  <si>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</si>
  <si>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</si>
  <si>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</si>
  <si>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</si>
  <si>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</si>
  <si>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</si>
  <si>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</si>
  <si>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</si>
  <si>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</si>
  <si>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</si>
  <si>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</si>
  <si>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</si>
  <si>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</si>
  <si>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</si>
  <si>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</si>
  <si>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</si>
  <si>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</si>
  <si>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</si>
  <si>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</si>
  <si>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</si>
  <si>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</si>
  <si>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</si>
  <si>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</si>
  <si>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</si>
  <si>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</si>
  <si>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</si>
  <si>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</si>
  <si>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</si>
  <si>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</si>
  <si>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</si>
  <si>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</si>
  <si>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</si>
  <si>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</si>
  <si>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</si>
  <si>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</si>
  <si>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</si>
  <si>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</si>
  <si>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</si>
  <si>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</si>
  <si>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</si>
  <si>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</si>
  <si>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</si>
  <si>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</si>
  <si>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</si>
  <si>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</si>
  <si>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</si>
  <si>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</si>
  <si>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</si>
  <si>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</si>
  <si>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</si>
  <si>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</si>
  <si>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</si>
  <si>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</si>
  <si>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</si>
  <si>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</si>
  <si>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</si>
  <si>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</si>
  <si>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</si>
  <si>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</si>
  <si>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</si>
  <si>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</si>
  <si>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</si>
  <si>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</si>
  <si>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</si>
  <si>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</si>
  <si>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</si>
  <si>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</si>
  <si>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</si>
  <si>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</si>
  <si>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</si>
  <si>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</si>
  <si>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</si>
  <si>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</si>
  <si>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</si>
  <si>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</si>
  <si>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</si>
  <si>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</si>
  <si>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</si>
  <si>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</si>
  <si>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</si>
  <si>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</si>
  <si>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</si>
  <si>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</si>
  <si>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</si>
  <si>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</si>
  <si>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</si>
  <si>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</si>
  <si>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</si>
  <si>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</si>
  <si>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</si>
  <si>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0.70</t>
  </si>
  <si>
    <t>▲ 0.87</t>
  </si>
  <si>
    <t>一般会計</t>
  </si>
  <si>
    <t>水道事業会計</t>
  </si>
  <si>
    <t>特別都市下水路事業会計</t>
  </si>
  <si>
    <t>公共下水道事業特別会計</t>
  </si>
  <si>
    <t>国民健康保険事業特別会計</t>
  </si>
  <si>
    <t>後期高齢者医療特別会計</t>
  </si>
  <si>
    <t>農業集落排水事業特別会計</t>
  </si>
  <si>
    <t>介護保険事業特別会計</t>
  </si>
  <si>
    <t>その他会計（赤字）</t>
  </si>
  <si>
    <t>その他会計（黒字）</t>
  </si>
  <si>
    <t>岩沼土地開発公社</t>
    <phoneticPr fontId="5"/>
  </si>
  <si>
    <t>（株）エフエムいわぬま</t>
    <phoneticPr fontId="5"/>
  </si>
  <si>
    <t>亘理名取共立衛生処理組合</t>
    <rPh sb="0" eb="2">
      <t>ワタリ</t>
    </rPh>
    <rPh sb="2" eb="4">
      <t>ナトリ</t>
    </rPh>
    <rPh sb="4" eb="6">
      <t>キョウリツ</t>
    </rPh>
    <rPh sb="6" eb="8">
      <t>エイセイ</t>
    </rPh>
    <rPh sb="8" eb="10">
      <t>ショリ</t>
    </rPh>
    <rPh sb="10" eb="12">
      <t>クミアイ</t>
    </rPh>
    <phoneticPr fontId="5"/>
  </si>
  <si>
    <t>宮城県市町村職員退職手当組合</t>
    <phoneticPr fontId="5"/>
  </si>
  <si>
    <t>宮城県市町村非常勤消防団員補償報償組合</t>
    <phoneticPr fontId="5"/>
  </si>
  <si>
    <t>宮城県市町村自治振興センター</t>
    <phoneticPr fontId="5"/>
  </si>
  <si>
    <t>宮城県後期高齢者医療広域連合</t>
    <phoneticPr fontId="5"/>
  </si>
  <si>
    <t>宮城県後期高齢者医療事業会計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</si>
</sst>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42528</c:v>
                </c:pt>
                <c:pt idx="1">
                  <c:v>63360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31310</c:v>
                </c:pt>
                <c:pt idx="1">
                  <c:v>75859</c:v>
                </c:pt>
                <c:pt idx="2">
                  <c:v>40436</c:v>
                </c:pt>
                <c:pt idx="3">
                  <c:v>189207</c:v>
                </c:pt>
                <c:pt idx="4">
                  <c:v>231177</c:v>
                </c:pt>
              </c:numCache>
            </c:numRef>
          </c:val>
          <c:smooth val="0"/>
        </c:ser>
        <c:dLbls>
          <c:showLegendKey val="0"/>
          <c:showVal val="0"/>
          <c:showCatName val="0"/>
          <c:showSerName val="0"/>
          <c:showPercent val="0"/>
          <c:showBubbleSize val="0"/>
        </c:dLbls>
        <c:marker val="1"/>
        <c:smooth val="0"/>
        <c:axId val="324543616"/>
        <c:axId val="324545536"/>
      </c:lineChart>
      <c:catAx>
        <c:axId val="3245436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4545536"/>
        <c:crosses val="autoZero"/>
        <c:auto val="1"/>
        <c:lblAlgn val="ctr"/>
        <c:lblOffset val="100"/>
        <c:tickLblSkip val="1"/>
        <c:tickMarkSkip val="1"/>
        <c:noMultiLvlLbl val="0"/>
      </c:catAx>
      <c:valAx>
        <c:axId val="32454553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4543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5.77</c:v>
                </c:pt>
                <c:pt idx="1">
                  <c:v>9.26</c:v>
                </c:pt>
                <c:pt idx="2">
                  <c:v>27.98</c:v>
                </c:pt>
                <c:pt idx="3">
                  <c:v>11.02</c:v>
                </c:pt>
                <c:pt idx="4">
                  <c:v>25.37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29.63</c:v>
                </c:pt>
                <c:pt idx="1">
                  <c:v>27.45</c:v>
                </c:pt>
                <c:pt idx="2">
                  <c:v>29.17</c:v>
                </c:pt>
                <c:pt idx="3">
                  <c:v>69.45</c:v>
                </c:pt>
                <c:pt idx="4">
                  <c:v>69.209999999999994</c:v>
                </c:pt>
              </c:numCache>
            </c:numRef>
          </c:val>
        </c:ser>
        <c:dLbls>
          <c:showLegendKey val="0"/>
          <c:showVal val="0"/>
          <c:showCatName val="0"/>
          <c:showSerName val="0"/>
          <c:showPercent val="0"/>
          <c:showBubbleSize val="0"/>
        </c:dLbls>
        <c:gapWidth val="250"/>
        <c:overlap val="100"/>
        <c:axId val="327254784"/>
        <c:axId val="327256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-0.7</c:v>
                </c:pt>
                <c:pt idx="1">
                  <c:v>-0.87</c:v>
                </c:pt>
                <c:pt idx="2">
                  <c:v>15.47</c:v>
                </c:pt>
                <c:pt idx="3">
                  <c:v>8.5</c:v>
                </c:pt>
                <c:pt idx="4">
                  <c:v>9.69</c:v>
                </c:pt>
              </c:numCache>
            </c:numRef>
          </c:val>
          <c:smooth val="0"/>
        </c:ser>
        <c:dLbls>
          <c:showLegendKey val="0"/>
          <c:showVal val="0"/>
          <c:showCatName val="0"/>
          <c:showSerName val="0"/>
          <c:showPercent val="0"/>
          <c:showBubbleSize val="0"/>
        </c:dLbls>
        <c:marker val="1"/>
        <c:smooth val="0"/>
        <c:axId val="327254784"/>
        <c:axId val="327256704"/>
      </c:lineChart>
      <c:catAx>
        <c:axId val="32725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7256704"/>
        <c:crosses val="autoZero"/>
        <c:auto val="1"/>
        <c:lblAlgn val="ctr"/>
        <c:lblOffset val="100"/>
        <c:tickLblSkip val="1"/>
        <c:tickMarkSkip val="1"/>
        <c:noMultiLvlLbl val="0"/>
      </c:catAx>
      <c:valAx>
        <c:axId val="327256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25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1.03</c:v>
                </c:pt>
                <c:pt idx="2">
                  <c:v>#N/A</c:v>
                </c:pt>
                <c:pt idx="3">
                  <c:v>0.34</c:v>
                </c:pt>
                <c:pt idx="4">
                  <c:v>#N/A</c:v>
                </c:pt>
                <c:pt idx="5">
                  <c:v>0.35</c:v>
                </c:pt>
                <c:pt idx="6">
                  <c:v>#N/A</c:v>
                </c:pt>
                <c:pt idx="7">
                  <c:v>7.0000000000000007E-2</c:v>
                </c:pt>
                <c:pt idx="8">
                  <c:v>#N/A</c:v>
                </c:pt>
                <c:pt idx="9">
                  <c:v>0.1</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0.06</c:v>
                </c:pt>
                <c:pt idx="4">
                  <c:v>#N/A</c:v>
                </c:pt>
                <c:pt idx="5">
                  <c:v>0.39</c:v>
                </c:pt>
                <c:pt idx="6">
                  <c:v>#N/A</c:v>
                </c:pt>
                <c:pt idx="7">
                  <c:v>0.01</c:v>
                </c:pt>
                <c:pt idx="8">
                  <c:v>#N/A</c:v>
                </c:pt>
                <c:pt idx="9">
                  <c:v>0.14000000000000001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0.11</c:v>
                </c:pt>
                <c:pt idx="2">
                  <c:v>#N/A</c:v>
                </c:pt>
                <c:pt idx="3">
                  <c:v>0.1</c:v>
                </c:pt>
                <c:pt idx="4">
                  <c:v>#N/A</c:v>
                </c:pt>
                <c:pt idx="5">
                  <c:v>0.16</c:v>
                </c:pt>
                <c:pt idx="6">
                  <c:v>#N/A</c:v>
                </c:pt>
                <c:pt idx="7">
                  <c:v>0.1</c:v>
                </c:pt>
                <c:pt idx="8">
                  <c:v>#N/A</c:v>
                </c:pt>
                <c:pt idx="9">
                  <c:v>0.19</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3.53</c:v>
                </c:pt>
                <c:pt idx="2">
                  <c:v>#N/A</c:v>
                </c:pt>
                <c:pt idx="3">
                  <c:v>4.83</c:v>
                </c:pt>
                <c:pt idx="4">
                  <c:v>#N/A</c:v>
                </c:pt>
                <c:pt idx="5">
                  <c:v>2.64</c:v>
                </c:pt>
                <c:pt idx="6">
                  <c:v>#N/A</c:v>
                </c:pt>
                <c:pt idx="7">
                  <c:v>5.36</c:v>
                </c:pt>
                <c:pt idx="8">
                  <c:v>#N/A</c:v>
                </c:pt>
                <c:pt idx="9">
                  <c:v>3.26</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0.46</c:v>
                </c:pt>
                <c:pt idx="2">
                  <c:v>#N/A</c:v>
                </c:pt>
                <c:pt idx="3">
                  <c:v>0.62</c:v>
                </c:pt>
                <c:pt idx="4">
                  <c:v>#N/A</c:v>
                </c:pt>
                <c:pt idx="5">
                  <c:v>1.72</c:v>
                </c:pt>
                <c:pt idx="6">
                  <c:v>#N/A</c:v>
                </c:pt>
                <c:pt idx="7">
                  <c:v>1.01</c:v>
                </c:pt>
                <c:pt idx="8">
                  <c:v>#N/A</c:v>
                </c:pt>
                <c:pt idx="9">
                  <c:v>5.15</c:v>
                </c:pt>
              </c:numCache>
            </c:numRef>
          </c:val>
        </c:ser>
        <c:ser>
          <c:idx val="7"/>
          <c:order val="7"/>
          <c:tx>
            <c:strRef>
              <c:f>データシート!$A$34</c:f>
              <c:strCache>
                <c:ptCount val="1"/>
                <c:pt idx="0">
                  <c:v>特別都市下水路事業会計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9.43</c:v>
                </c:pt>
                <c:pt idx="2">
                  <c:v>#N/A</c:v>
                </c:pt>
                <c:pt idx="3">
                  <c:v>9.83</c:v>
                </c:pt>
                <c:pt idx="4">
                  <c:v>#N/A</c:v>
                </c:pt>
                <c:pt idx="5">
                  <c:v>7</c:v>
                </c:pt>
                <c:pt idx="6">
                  <c:v>#N/A</c:v>
                </c:pt>
                <c:pt idx="7">
                  <c:v>8.17</c:v>
                </c:pt>
                <c:pt idx="8">
                  <c:v>#N/A</c:v>
                </c:pt>
                <c:pt idx="9">
                  <c:v>9.0299999999999994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10.49</c:v>
                </c:pt>
                <c:pt idx="2">
                  <c:v>#N/A</c:v>
                </c:pt>
                <c:pt idx="3">
                  <c:v>11.17</c:v>
                </c:pt>
                <c:pt idx="4">
                  <c:v>#N/A</c:v>
                </c:pt>
                <c:pt idx="5">
                  <c:v>10.07</c:v>
                </c:pt>
                <c:pt idx="6">
                  <c:v>#N/A</c:v>
                </c:pt>
                <c:pt idx="7">
                  <c:v>9.86</c:v>
                </c:pt>
                <c:pt idx="8">
                  <c:v>#N/A</c:v>
                </c:pt>
                <c:pt idx="9">
                  <c:v>9.7200000000000006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5.77</c:v>
                </c:pt>
                <c:pt idx="2">
                  <c:v>#N/A</c:v>
                </c:pt>
                <c:pt idx="3">
                  <c:v>9.26</c:v>
                </c:pt>
                <c:pt idx="4">
                  <c:v>#N/A</c:v>
                </c:pt>
                <c:pt idx="5">
                  <c:v>27.98</c:v>
                </c:pt>
                <c:pt idx="6">
                  <c:v>#N/A</c:v>
                </c:pt>
                <c:pt idx="7">
                  <c:v>11.02</c:v>
                </c:pt>
                <c:pt idx="8">
                  <c:v>#N/A</c:v>
                </c:pt>
                <c:pt idx="9">
                  <c:v>25.37</c:v>
                </c:pt>
              </c:numCache>
            </c:numRef>
          </c:val>
        </c:ser>
        <c:dLbls>
          <c:showLegendKey val="0"/>
          <c:showVal val="0"/>
          <c:showCatName val="0"/>
          <c:showSerName val="0"/>
          <c:showPercent val="0"/>
          <c:showBubbleSize val="0"/>
        </c:dLbls>
        <c:gapWidth val="150"/>
        <c:overlap val="100"/>
        <c:axId val="327555712"/>
        <c:axId val="327565696"/>
      </c:barChart>
      <c:catAx>
        <c:axId val="32755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7565696"/>
        <c:crosses val="autoZero"/>
        <c:auto val="1"/>
        <c:lblAlgn val="ctr"/>
        <c:lblOffset val="100"/>
        <c:tickLblSkip val="1"/>
        <c:tickMarkSkip val="1"/>
        <c:noMultiLvlLbl val="0"/>
      </c:catAx>
      <c:valAx>
        <c:axId val="327565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555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1717</c:v>
                </c:pt>
                <c:pt idx="5">
                  <c:v>1699</c:v>
                </c:pt>
                <c:pt idx="8">
                  <c:v>1604</c:v>
                </c:pt>
                <c:pt idx="11">
                  <c:v>1573</c:v>
                </c:pt>
                <c:pt idx="14">
                  <c:v>1341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26</c:v>
                </c:pt>
                <c:pt idx="3">
                  <c:v>25</c:v>
                </c:pt>
                <c:pt idx="6">
                  <c:v>29</c:v>
                </c:pt>
                <c:pt idx="9">
                  <c:v>25</c:v>
                </c:pt>
                <c:pt idx="12">
                  <c:v>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156</c:v>
                </c:pt>
                <c:pt idx="3">
                  <c:v>146</c:v>
                </c:pt>
                <c:pt idx="6">
                  <c:v>448</c:v>
                </c:pt>
                <c:pt idx="9">
                  <c:v>132</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579</c:v>
                </c:pt>
                <c:pt idx="3">
                  <c:v>642</c:v>
                </c:pt>
                <c:pt idx="6">
                  <c:v>956</c:v>
                </c:pt>
                <c:pt idx="9">
                  <c:v>895</c:v>
                </c:pt>
                <c:pt idx="12">
                  <c:v>274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10</c:v>
                </c:pt>
                <c:pt idx="3">
                  <c:v>10</c:v>
                </c:pt>
                <c:pt idx="6">
                  <c:v>10</c:v>
                </c:pt>
                <c:pt idx="9">
                  <c:v>10</c:v>
                </c:pt>
                <c:pt idx="12">
                  <c:v>10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1290</c:v>
                </c:pt>
                <c:pt idx="3">
                  <c:v>1108</c:v>
                </c:pt>
                <c:pt idx="6">
                  <c:v>1124</c:v>
                </c:pt>
                <c:pt idx="9">
                  <c:v>1123</c:v>
                </c:pt>
                <c:pt idx="12">
                  <c:v>1159</c:v>
                </c:pt>
              </c:numCache>
            </c:numRef>
          </c:val>
        </c:ser>
        <c:dLbls>
          <c:showLegendKey val="0"/>
          <c:showVal val="0"/>
          <c:showCatName val="0"/>
          <c:showSerName val="0"/>
          <c:showPercent val="0"/>
          <c:showBubbleSize val="0"/>
        </c:dLbls>
        <c:gapWidth val="100"/>
        <c:overlap val="100"/>
        <c:axId val="327907584"/>
        <c:axId val="327917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344</c:v>
                </c:pt>
                <c:pt idx="2">
                  <c:v>#N/A</c:v>
                </c:pt>
                <c:pt idx="3">
                  <c:v>#N/A</c:v>
                </c:pt>
                <c:pt idx="4">
                  <c:v>232</c:v>
                </c:pt>
                <c:pt idx="5">
                  <c:v>#N/A</c:v>
                </c:pt>
                <c:pt idx="6">
                  <c:v>#N/A</c:v>
                </c:pt>
                <c:pt idx="7">
                  <c:v>963</c:v>
                </c:pt>
                <c:pt idx="8">
                  <c:v>#N/A</c:v>
                </c:pt>
                <c:pt idx="9">
                  <c:v>#N/A</c:v>
                </c:pt>
                <c:pt idx="10">
                  <c:v>612</c:v>
                </c:pt>
                <c:pt idx="11">
                  <c:v>#N/A</c:v>
                </c:pt>
                <c:pt idx="12">
                  <c:v>#N/A</c:v>
                </c:pt>
                <c:pt idx="13">
                  <c:v>134</c:v>
                </c:pt>
                <c:pt idx="14">
                  <c:v>#N/A</c:v>
                </c:pt>
              </c:numCache>
            </c:numRef>
          </c:val>
          <c:smooth val="0"/>
        </c:ser>
        <c:dLbls>
          <c:showLegendKey val="0"/>
          <c:showVal val="0"/>
          <c:showCatName val="0"/>
          <c:showSerName val="0"/>
          <c:showPercent val="0"/>
          <c:showBubbleSize val="0"/>
        </c:dLbls>
        <c:marker val="1"/>
        <c:smooth val="0"/>
        <c:axId val="327907584"/>
        <c:axId val="327917952"/>
      </c:lineChart>
      <c:catAx>
        <c:axId val="32790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7917952"/>
        <c:crosses val="autoZero"/>
        <c:auto val="1"/>
        <c:lblAlgn val="ctr"/>
        <c:lblOffset val="100"/>
        <c:tickLblSkip val="1"/>
        <c:tickMarkSkip val="1"/>
        <c:noMultiLvlLbl val="0"/>
      </c:catAx>
      <c:valAx>
        <c:axId val="32791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90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13046</c:v>
                </c:pt>
                <c:pt idx="5">
                  <c:v>13362</c:v>
                </c:pt>
                <c:pt idx="8">
                  <c:v>13131</c:v>
                </c:pt>
                <c:pt idx="11">
                  <c:v>13278</c:v>
                </c:pt>
                <c:pt idx="14">
                  <c:v>13142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4388</c:v>
                </c:pt>
                <c:pt idx="5">
                  <c:v>4568</c:v>
                </c:pt>
                <c:pt idx="8">
                  <c:v>4345</c:v>
                </c:pt>
                <c:pt idx="11">
                  <c:v>3413</c:v>
                </c:pt>
                <c:pt idx="14">
                  <c:v>2490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5406</c:v>
                </c:pt>
                <c:pt idx="5">
                  <c:v>5233</c:v>
                </c:pt>
                <c:pt idx="8">
                  <c:v>6417</c:v>
                </c:pt>
                <c:pt idx="11">
                  <c:v>10372</c:v>
                </c:pt>
                <c:pt idx="14">
                  <c:v>10235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683</c:v>
                </c:pt>
                <c:pt idx="3">
                  <c:v>497</c:v>
                </c:pt>
                <c:pt idx="6">
                  <c:v>483</c:v>
                </c:pt>
                <c:pt idx="9">
                  <c:v>463</c:v>
                </c:pt>
                <c:pt idx="12">
                  <c:v>462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3127</c:v>
                </c:pt>
                <c:pt idx="3">
                  <c:v>2963</c:v>
                </c:pt>
                <c:pt idx="6">
                  <c:v>3001</c:v>
                </c:pt>
                <c:pt idx="9">
                  <c:v>2958</c:v>
                </c:pt>
                <c:pt idx="12">
                  <c:v>2817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649</c:v>
                </c:pt>
                <c:pt idx="3">
                  <c:v>508</c:v>
                </c:pt>
                <c:pt idx="6">
                  <c:v>414</c:v>
                </c:pt>
                <c:pt idx="9">
                  <c:v>235</c:v>
                </c:pt>
                <c:pt idx="12">
                  <c:v>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5905</c:v>
                </c:pt>
                <c:pt idx="3">
                  <c:v>5679</c:v>
                </c:pt>
                <c:pt idx="6">
                  <c:v>7097</c:v>
                </c:pt>
                <c:pt idx="9">
                  <c:v>7656</c:v>
                </c:pt>
                <c:pt idx="12">
                  <c:v>6320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99</c:v>
                </c:pt>
                <c:pt idx="3">
                  <c:v>74</c:v>
                </c:pt>
                <c:pt idx="6">
                  <c:v>49</c:v>
                </c:pt>
                <c:pt idx="9">
                  <c:v>24</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9735</c:v>
                </c:pt>
                <c:pt idx="3">
                  <c:v>11278</c:v>
                </c:pt>
                <c:pt idx="6">
                  <c:v>11604</c:v>
                </c:pt>
                <c:pt idx="9">
                  <c:v>11580</c:v>
                </c:pt>
                <c:pt idx="12">
                  <c:v>10690</c:v>
                </c:pt>
              </c:numCache>
            </c:numRef>
          </c:val>
        </c:ser>
        <c:dLbls>
          <c:showLegendKey val="0"/>
          <c:showVal val="0"/>
          <c:showCatName val="0"/>
          <c:showSerName val="0"/>
          <c:showPercent val="0"/>
          <c:showBubbleSize val="0"/>
        </c:dLbls>
        <c:gapWidth val="100"/>
        <c:overlap val="100"/>
        <c:axId val="328364416"/>
        <c:axId val="328366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28364416"/>
        <c:axId val="328366336"/>
      </c:lineChart>
      <c:catAx>
        <c:axId val="32836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8366336"/>
        <c:crosses val="autoZero"/>
        <c:auto val="1"/>
        <c:lblAlgn val="ctr"/>
        <c:lblOffset val="100"/>
        <c:tickLblSkip val="1"/>
        <c:tickMarkSkip val="1"/>
        <c:noMultiLvlLbl val="0"/>
      </c:catAx>
      <c:valAx>
        <c:axId val="328366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36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宮城県岩沼市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43,788
43,640
60.71
61,028,583
52,317,322
2,312,465
9,114,413
10,690,316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ここ数年は類似団体平均、全国平均、宮城県平均を大きく上回る数値で推移しているが（</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0.80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0.79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0.78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0.76</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0.76</a:t>
          </a:r>
          <a:r>
            <a:rPr lang="ja-JP" altLang="ja-JP" sz="1100" b="0" i="0" baseline="0">
              <a:solidFill>
                <a:schemeClr val="dk1"/>
              </a:solidFill>
              <a:effectLst/>
              <a:latin typeface="+mn-lt"/>
              <a:ea typeface="+mn-ea"/>
              <a:cs typeface="+mn-cs"/>
            </a:rPr>
            <a:t>）、今後の景気動向を注視しながら、引き続き健全な財政運営に努める。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148167</xdr:rowOff>
    </xdr:to>
    <xdr:cxnSp macro="">
      <xdr:nvCxnSpPr>
        <xdr:cNvPr id="68" name="直線コネクタ 67"/>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107950</xdr:rowOff>
    </xdr:from>
    <xdr:to>
      <xdr:col>6</xdr:col>
      <xdr:colOff>0</xdr:colOff>
      <xdr:row>38</xdr:row>
      <xdr:rowOff>148167</xdr:rowOff>
    </xdr:to>
    <xdr:cxnSp macro="">
      <xdr:nvCxnSpPr>
        <xdr:cNvPr id="71" name="直線コネクタ 70"/>
        <xdr:cNvCxnSpPr/>
      </xdr:nvCxnSpPr>
      <xdr:spPr>
        <a:xfrm>
          <a:off x="3225800" y="66230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87842</xdr:rowOff>
    </xdr:from>
    <xdr:to>
      <xdr:col>4</xdr:col>
      <xdr:colOff>482600</xdr:colOff>
      <xdr:row>38</xdr:row>
      <xdr:rowOff>107950</xdr:rowOff>
    </xdr:to>
    <xdr:cxnSp macro="">
      <xdr:nvCxnSpPr>
        <xdr:cNvPr id="74" name="直線コネクタ 73"/>
        <xdr:cNvCxnSpPr/>
      </xdr:nvCxnSpPr>
      <xdr:spPr>
        <a:xfrm>
          <a:off x="2336800" y="66029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38</xdr:row>
      <xdr:rowOff>87842</xdr:rowOff>
    </xdr:to>
    <xdr:cxnSp macro="">
      <xdr:nvCxnSpPr>
        <xdr:cNvPr id="77" name="直線コネクタ 76"/>
        <xdr:cNvCxnSpPr/>
      </xdr:nvCxnSpPr>
      <xdr:spPr>
        <a:xfrm>
          <a:off x="1447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8" name="フローチャート :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9" name="テキスト ボックス 78"/>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xdr:rowOff>
    </xdr:from>
    <xdr:ext cx="762000" cy="259045"/>
    <xdr:sp macro="" textlink="">
      <xdr:nvSpPr>
        <xdr:cNvPr id="81" name="テキスト ボックス 80"/>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87" name="円/楕円 86"/>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113894</xdr:rowOff>
    </xdr:from>
    <xdr:ext cx="762000" cy="259045"/>
    <xdr:sp macro="" textlink="">
      <xdr:nvSpPr>
        <xdr:cNvPr id="88"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97367</xdr:rowOff>
    </xdr:from>
    <xdr:to>
      <xdr:col>6</xdr:col>
      <xdr:colOff>50800</xdr:colOff>
      <xdr:row>39</xdr:row>
      <xdr:rowOff>27517</xdr:rowOff>
    </xdr:to>
    <xdr:sp macro="" textlink="">
      <xdr:nvSpPr>
        <xdr:cNvPr id="89" name="円/楕円 88"/>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37694</xdr:rowOff>
    </xdr:from>
    <xdr:ext cx="736600" cy="259045"/>
    <xdr:sp macro="" textlink="">
      <xdr:nvSpPr>
        <xdr:cNvPr id="90" name="テキスト ボックス 89"/>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57150</xdr:rowOff>
    </xdr:from>
    <xdr:to>
      <xdr:col>4</xdr:col>
      <xdr:colOff>533400</xdr:colOff>
      <xdr:row>38</xdr:row>
      <xdr:rowOff>158750</xdr:rowOff>
    </xdr:to>
    <xdr:sp macro="" textlink="">
      <xdr:nvSpPr>
        <xdr:cNvPr id="91" name="円/楕円 90"/>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168927</xdr:rowOff>
    </xdr:from>
    <xdr:ext cx="762000" cy="259045"/>
    <xdr:sp macro="" textlink="">
      <xdr:nvSpPr>
        <xdr:cNvPr id="92" name="テキスト ボックス 91"/>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37042</xdr:rowOff>
    </xdr:from>
    <xdr:to>
      <xdr:col>3</xdr:col>
      <xdr:colOff>330200</xdr:colOff>
      <xdr:row>38</xdr:row>
      <xdr:rowOff>138642</xdr:rowOff>
    </xdr:to>
    <xdr:sp macro="" textlink="">
      <xdr:nvSpPr>
        <xdr:cNvPr id="93" name="円/楕円 92"/>
        <xdr:cNvSpPr/>
      </xdr:nvSpPr>
      <xdr:spPr>
        <a:xfrm>
          <a:off x="2286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148819</xdr:rowOff>
    </xdr:from>
    <xdr:ext cx="762000" cy="259045"/>
    <xdr:sp macro="" textlink="">
      <xdr:nvSpPr>
        <xdr:cNvPr id="94" name="テキスト ボックス 93"/>
        <xdr:cNvSpPr txBox="1"/>
      </xdr:nvSpPr>
      <xdr:spPr>
        <a:xfrm>
          <a:off x="1955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5" name="円/楕円 94"/>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96" name="テキスト ボックス 95"/>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分母である経常一般財源については、臨時財政対策債の借入を抑制した一方、市税が増収したことなどにより、</a:t>
          </a:r>
          <a:r>
            <a:rPr lang="en-US" altLang="ja-JP" sz="1100">
              <a:solidFill>
                <a:schemeClr val="dk1"/>
              </a:solidFill>
              <a:effectLst/>
              <a:latin typeface="+mn-lt"/>
              <a:ea typeface="+mn-ea"/>
              <a:cs typeface="+mn-cs"/>
            </a:rPr>
            <a:t>278,056</a:t>
          </a:r>
          <a:r>
            <a:rPr lang="ja-JP" altLang="en-US" sz="1100">
              <a:solidFill>
                <a:schemeClr val="dk1"/>
              </a:solidFill>
              <a:effectLst/>
              <a:latin typeface="+mn-lt"/>
              <a:ea typeface="+mn-ea"/>
              <a:cs typeface="+mn-cs"/>
            </a:rPr>
            <a:t>千円増額したものの、分子である経常充当一般財源は、公共下水道事業特別会計への繰出金の増加や満期一括償還に伴う公債費の増加により、</a:t>
          </a:r>
          <a:r>
            <a:rPr lang="en-US" altLang="ja-JP" sz="1100">
              <a:solidFill>
                <a:schemeClr val="dk1"/>
              </a:solidFill>
              <a:effectLst/>
              <a:latin typeface="+mn-lt"/>
              <a:ea typeface="+mn-ea"/>
              <a:cs typeface="+mn-cs"/>
            </a:rPr>
            <a:t>739,203</a:t>
          </a:r>
          <a:r>
            <a:rPr lang="ja-JP" altLang="en-US" sz="1100">
              <a:solidFill>
                <a:schemeClr val="dk1"/>
              </a:solidFill>
              <a:effectLst/>
              <a:latin typeface="+mn-lt"/>
              <a:ea typeface="+mn-ea"/>
              <a:cs typeface="+mn-cs"/>
            </a:rPr>
            <a:t>千円増額となり、経常収支比率は前年度と比較し</a:t>
          </a:r>
          <a:r>
            <a:rPr lang="en-US" altLang="ja-JP" sz="1100">
              <a:solidFill>
                <a:schemeClr val="dk1"/>
              </a:solidFill>
              <a:effectLst/>
              <a:latin typeface="+mn-lt"/>
              <a:ea typeface="+mn-ea"/>
              <a:cs typeface="+mn-cs"/>
            </a:rPr>
            <a:t>5.6</a:t>
          </a:r>
          <a:r>
            <a:rPr lang="ja-JP" altLang="en-US" sz="1100">
              <a:solidFill>
                <a:schemeClr val="dk1"/>
              </a:solidFill>
              <a:effectLst/>
              <a:latin typeface="+mn-lt"/>
              <a:ea typeface="+mn-ea"/>
              <a:cs typeface="+mn-cs"/>
            </a:rPr>
            <a:t>％増の</a:t>
          </a:r>
          <a:r>
            <a:rPr lang="en-US" altLang="ja-JP" sz="1100">
              <a:solidFill>
                <a:schemeClr val="dk1"/>
              </a:solidFill>
              <a:effectLst/>
              <a:latin typeface="+mn-lt"/>
              <a:ea typeface="+mn-ea"/>
              <a:cs typeface="+mn-cs"/>
            </a:rPr>
            <a:t>100.0</a:t>
          </a:r>
          <a:r>
            <a:rPr lang="ja-JP" altLang="en-US" sz="1100">
              <a:solidFill>
                <a:schemeClr val="dk1"/>
              </a:solidFill>
              <a:effectLst/>
              <a:latin typeface="+mn-lt"/>
              <a:ea typeface="+mn-ea"/>
              <a:cs typeface="+mn-cs"/>
            </a:rPr>
            <a:t>％となった。類似団体内順位は</a:t>
          </a:r>
          <a:r>
            <a:rPr lang="en-US" altLang="ja-JP" sz="1100">
              <a:solidFill>
                <a:schemeClr val="dk1"/>
              </a:solidFill>
              <a:effectLst/>
              <a:latin typeface="+mn-lt"/>
              <a:ea typeface="+mn-ea"/>
              <a:cs typeface="+mn-cs"/>
            </a:rPr>
            <a:t>172</a:t>
          </a:r>
          <a:r>
            <a:rPr lang="ja-JP" altLang="en-US" sz="1100">
              <a:solidFill>
                <a:schemeClr val="dk1"/>
              </a:solidFill>
              <a:effectLst/>
              <a:latin typeface="+mn-lt"/>
              <a:ea typeface="+mn-ea"/>
              <a:cs typeface="+mn-cs"/>
            </a:rPr>
            <a:t>団体中</a:t>
          </a:r>
          <a:r>
            <a:rPr lang="en-US" altLang="ja-JP" sz="1100">
              <a:solidFill>
                <a:schemeClr val="dk1"/>
              </a:solidFill>
              <a:effectLst/>
              <a:latin typeface="+mn-lt"/>
              <a:ea typeface="+mn-ea"/>
              <a:cs typeface="+mn-cs"/>
            </a:rPr>
            <a:t>169</a:t>
          </a:r>
          <a:r>
            <a:rPr lang="ja-JP" altLang="en-US" sz="1100">
              <a:solidFill>
                <a:schemeClr val="dk1"/>
              </a:solidFill>
              <a:effectLst/>
              <a:latin typeface="+mn-lt"/>
              <a:ea typeface="+mn-ea"/>
              <a:cs typeface="+mn-cs"/>
            </a:rPr>
            <a:t>位という結果となった。</a:t>
          </a:r>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144417</xdr:rowOff>
    </xdr:from>
    <xdr:to>
      <xdr:col>7</xdr:col>
      <xdr:colOff>152400</xdr:colOff>
      <xdr:row>63</xdr:row>
      <xdr:rowOff>166007</xdr:rowOff>
    </xdr:to>
    <xdr:cxnSp macro="">
      <xdr:nvCxnSpPr>
        <xdr:cNvPr id="133" name="直線コネクタ 132"/>
        <xdr:cNvCxnSpPr/>
      </xdr:nvCxnSpPr>
      <xdr:spPr>
        <a:xfrm>
          <a:off x="4114800" y="10774317"/>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144417</xdr:rowOff>
    </xdr:from>
    <xdr:to>
      <xdr:col>6</xdr:col>
      <xdr:colOff>0</xdr:colOff>
      <xdr:row>63</xdr:row>
      <xdr:rowOff>169454</xdr:rowOff>
    </xdr:to>
    <xdr:cxnSp macro="">
      <xdr:nvCxnSpPr>
        <xdr:cNvPr id="136" name="直線コネクタ 135"/>
        <xdr:cNvCxnSpPr/>
      </xdr:nvCxnSpPr>
      <xdr:spPr>
        <a:xfrm flipV="1">
          <a:off x="3225800" y="10774317"/>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81462</xdr:rowOff>
    </xdr:from>
    <xdr:to>
      <xdr:col>4</xdr:col>
      <xdr:colOff>482600</xdr:colOff>
      <xdr:row>63</xdr:row>
      <xdr:rowOff>169454</xdr:rowOff>
    </xdr:to>
    <xdr:cxnSp macro="">
      <xdr:nvCxnSpPr>
        <xdr:cNvPr id="139" name="直線コネクタ 138"/>
        <xdr:cNvCxnSpPr/>
      </xdr:nvCxnSpPr>
      <xdr:spPr>
        <a:xfrm>
          <a:off x="2336800" y="10539912"/>
          <a:ext cx="889000" cy="43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81462</xdr:rowOff>
    </xdr:from>
    <xdr:to>
      <xdr:col>3</xdr:col>
      <xdr:colOff>279400</xdr:colOff>
      <xdr:row>61</xdr:row>
      <xdr:rowOff>133169</xdr:rowOff>
    </xdr:to>
    <xdr:cxnSp macro="">
      <xdr:nvCxnSpPr>
        <xdr:cNvPr id="142" name="直線コネクタ 141"/>
        <xdr:cNvCxnSpPr/>
      </xdr:nvCxnSpPr>
      <xdr:spPr>
        <a:xfrm flipV="1">
          <a:off x="1447800" y="10539912"/>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78922</xdr:rowOff>
    </xdr:from>
    <xdr:to>
      <xdr:col>3</xdr:col>
      <xdr:colOff>330200</xdr:colOff>
      <xdr:row>62</xdr:row>
      <xdr:rowOff>9072</xdr:rowOff>
    </xdr:to>
    <xdr:sp macro="" textlink="">
      <xdr:nvSpPr>
        <xdr:cNvPr id="143" name="フローチャート : 判断 142"/>
        <xdr:cNvSpPr/>
      </xdr:nvSpPr>
      <xdr:spPr>
        <a:xfrm>
          <a:off x="2286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165299</xdr:rowOff>
    </xdr:from>
    <xdr:ext cx="762000" cy="259045"/>
    <xdr:sp macro="" textlink="">
      <xdr:nvSpPr>
        <xdr:cNvPr id="144" name="テキスト ボックス 143"/>
        <xdr:cNvSpPr txBox="1"/>
      </xdr:nvSpPr>
      <xdr:spPr>
        <a:xfrm>
          <a:off x="1955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147865</xdr:rowOff>
    </xdr:from>
    <xdr:to>
      <xdr:col>2</xdr:col>
      <xdr:colOff>127000</xdr:colOff>
      <xdr:row>62</xdr:row>
      <xdr:rowOff>78015</xdr:rowOff>
    </xdr:to>
    <xdr:sp macro="" textlink="">
      <xdr:nvSpPr>
        <xdr:cNvPr id="145" name="フローチャート : 判断 144"/>
        <xdr:cNvSpPr/>
      </xdr:nvSpPr>
      <xdr:spPr>
        <a:xfrm>
          <a:off x="1397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62792</xdr:rowOff>
    </xdr:from>
    <xdr:ext cx="762000" cy="259045"/>
    <xdr:sp macro="" textlink="">
      <xdr:nvSpPr>
        <xdr:cNvPr id="146" name="テキスト ボックス 145"/>
        <xdr:cNvSpPr txBox="1"/>
      </xdr:nvSpPr>
      <xdr:spPr>
        <a:xfrm>
          <a:off x="1066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115207</xdr:rowOff>
    </xdr:from>
    <xdr:to>
      <xdr:col>7</xdr:col>
      <xdr:colOff>203200</xdr:colOff>
      <xdr:row>64</xdr:row>
      <xdr:rowOff>45357</xdr:rowOff>
    </xdr:to>
    <xdr:sp macro="" textlink="">
      <xdr:nvSpPr>
        <xdr:cNvPr id="152" name="円/楕円 151"/>
        <xdr:cNvSpPr/>
      </xdr:nvSpPr>
      <xdr:spPr>
        <a:xfrm>
          <a:off x="49022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87284</xdr:rowOff>
    </xdr:from>
    <xdr:ext cx="762000" cy="259045"/>
    <xdr:sp macro="" textlink="">
      <xdr:nvSpPr>
        <xdr:cNvPr id="153" name="財政構造の弾力性該当値テキスト"/>
        <xdr:cNvSpPr txBox="1"/>
      </xdr:nvSpPr>
      <xdr:spPr>
        <a:xfrm>
          <a:off x="5041900" y="108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93617</xdr:rowOff>
    </xdr:from>
    <xdr:to>
      <xdr:col>6</xdr:col>
      <xdr:colOff>50800</xdr:colOff>
      <xdr:row>63</xdr:row>
      <xdr:rowOff>23767</xdr:rowOff>
    </xdr:to>
    <xdr:sp macro="" textlink="">
      <xdr:nvSpPr>
        <xdr:cNvPr id="154" name="円/楕円 153"/>
        <xdr:cNvSpPr/>
      </xdr:nvSpPr>
      <xdr:spPr>
        <a:xfrm>
          <a:off x="4064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8544</xdr:rowOff>
    </xdr:from>
    <xdr:ext cx="736600" cy="259045"/>
    <xdr:sp macro="" textlink="">
      <xdr:nvSpPr>
        <xdr:cNvPr id="155" name="テキスト ボックス 154"/>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118654</xdr:rowOff>
    </xdr:from>
    <xdr:to>
      <xdr:col>4</xdr:col>
      <xdr:colOff>533400</xdr:colOff>
      <xdr:row>64</xdr:row>
      <xdr:rowOff>48804</xdr:rowOff>
    </xdr:to>
    <xdr:sp macro="" textlink="">
      <xdr:nvSpPr>
        <xdr:cNvPr id="156" name="円/楕円 155"/>
        <xdr:cNvSpPr/>
      </xdr:nvSpPr>
      <xdr:spPr>
        <a:xfrm>
          <a:off x="31750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33581</xdr:rowOff>
    </xdr:from>
    <xdr:ext cx="762000" cy="259045"/>
    <xdr:sp macro="" textlink="">
      <xdr:nvSpPr>
        <xdr:cNvPr id="157" name="テキスト ボックス 156"/>
        <xdr:cNvSpPr txBox="1"/>
      </xdr:nvSpPr>
      <xdr:spPr>
        <a:xfrm>
          <a:off x="2844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30662</xdr:rowOff>
    </xdr:from>
    <xdr:to>
      <xdr:col>3</xdr:col>
      <xdr:colOff>330200</xdr:colOff>
      <xdr:row>61</xdr:row>
      <xdr:rowOff>132262</xdr:rowOff>
    </xdr:to>
    <xdr:sp macro="" textlink="">
      <xdr:nvSpPr>
        <xdr:cNvPr id="158" name="円/楕円 157"/>
        <xdr:cNvSpPr/>
      </xdr:nvSpPr>
      <xdr:spPr>
        <a:xfrm>
          <a:off x="2286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142439</xdr:rowOff>
    </xdr:from>
    <xdr:ext cx="762000" cy="259045"/>
    <xdr:sp macro="" textlink="">
      <xdr:nvSpPr>
        <xdr:cNvPr id="159" name="テキスト ボックス 158"/>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82369</xdr:rowOff>
    </xdr:from>
    <xdr:to>
      <xdr:col>2</xdr:col>
      <xdr:colOff>127000</xdr:colOff>
      <xdr:row>62</xdr:row>
      <xdr:rowOff>12519</xdr:rowOff>
    </xdr:to>
    <xdr:sp macro="" textlink="">
      <xdr:nvSpPr>
        <xdr:cNvPr id="160" name="円/楕円 159"/>
        <xdr:cNvSpPr/>
      </xdr:nvSpPr>
      <xdr:spPr>
        <a:xfrm>
          <a:off x="1397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22696</xdr:rowOff>
    </xdr:from>
    <xdr:ext cx="762000" cy="259045"/>
    <xdr:sp macro="" textlink="">
      <xdr:nvSpPr>
        <xdr:cNvPr id="161" name="テキスト ボックス 160"/>
        <xdr:cNvSpPr txBox="1"/>
      </xdr:nvSpPr>
      <xdr:spPr>
        <a:xfrm>
          <a:off x="1066800" y="1030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[112,669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人件費の抑制措置や、物件費の削減等により、人口一人当たりの決算額は△</a:t>
          </a:r>
          <a:r>
            <a:rPr lang="en-US" altLang="ja-JP" sz="1100">
              <a:solidFill>
                <a:schemeClr val="dk1"/>
              </a:solidFill>
              <a:effectLst/>
              <a:latin typeface="+mn-lt"/>
              <a:ea typeface="+mn-ea"/>
              <a:cs typeface="+mn-cs"/>
            </a:rPr>
            <a:t>4,941</a:t>
          </a:r>
          <a:r>
            <a:rPr lang="ja-JP" altLang="ja-JP" sz="1100">
              <a:solidFill>
                <a:schemeClr val="dk1"/>
              </a:solidFill>
              <a:effectLst/>
              <a:latin typeface="+mn-lt"/>
              <a:ea typeface="+mn-ea"/>
              <a:cs typeface="+mn-cs"/>
            </a:rPr>
            <a:t>円となり、</a:t>
          </a:r>
          <a:r>
            <a:rPr lang="ja-JP" altLang="en-US" sz="1100">
              <a:solidFill>
                <a:schemeClr val="dk1"/>
              </a:solidFill>
              <a:effectLst/>
              <a:latin typeface="+mn-lt"/>
              <a:ea typeface="+mn-ea"/>
              <a:cs typeface="+mn-cs"/>
            </a:rPr>
            <a:t>県平均と比較し大きく下回っており、</a:t>
          </a:r>
          <a:r>
            <a:rPr lang="ja-JP" altLang="ja-JP" sz="1100">
              <a:solidFill>
                <a:schemeClr val="dk1"/>
              </a:solidFill>
              <a:effectLst/>
              <a:latin typeface="+mn-lt"/>
              <a:ea typeface="+mn-ea"/>
              <a:cs typeface="+mn-cs"/>
            </a:rPr>
            <a:t>類似団体中</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位となった。</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3840</xdr:rowOff>
    </xdr:from>
    <xdr:to>
      <xdr:col>7</xdr:col>
      <xdr:colOff>152400</xdr:colOff>
      <xdr:row>81</xdr:row>
      <xdr:rowOff>7815</xdr:rowOff>
    </xdr:to>
    <xdr:cxnSp macro="">
      <xdr:nvCxnSpPr>
        <xdr:cNvPr id="195" name="直線コネクタ 194"/>
        <xdr:cNvCxnSpPr/>
      </xdr:nvCxnSpPr>
      <xdr:spPr>
        <a:xfrm flipV="1">
          <a:off x="4114800" y="13891290"/>
          <a:ext cx="8382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160068</xdr:rowOff>
    </xdr:from>
    <xdr:ext cx="762000" cy="259045"/>
    <xdr:sp macro="" textlink="">
      <xdr:nvSpPr>
        <xdr:cNvPr id="196" name="人件費・物件費等の状況平均値テキスト"/>
        <xdr:cNvSpPr txBox="1"/>
      </xdr:nvSpPr>
      <xdr:spPr>
        <a:xfrm>
          <a:off x="5041900" y="13876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7815</xdr:rowOff>
    </xdr:from>
    <xdr:to>
      <xdr:col>6</xdr:col>
      <xdr:colOff>0</xdr:colOff>
      <xdr:row>81</xdr:row>
      <xdr:rowOff>56629</xdr:rowOff>
    </xdr:to>
    <xdr:cxnSp macro="">
      <xdr:nvCxnSpPr>
        <xdr:cNvPr id="198" name="直線コネクタ 197"/>
        <xdr:cNvCxnSpPr/>
      </xdr:nvCxnSpPr>
      <xdr:spPr>
        <a:xfrm flipV="1">
          <a:off x="3225800" y="13895265"/>
          <a:ext cx="889000" cy="4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169128</xdr:rowOff>
    </xdr:from>
    <xdr:to>
      <xdr:col>4</xdr:col>
      <xdr:colOff>482600</xdr:colOff>
      <xdr:row>81</xdr:row>
      <xdr:rowOff>56629</xdr:rowOff>
    </xdr:to>
    <xdr:cxnSp macro="">
      <xdr:nvCxnSpPr>
        <xdr:cNvPr id="201" name="直線コネクタ 200"/>
        <xdr:cNvCxnSpPr/>
      </xdr:nvCxnSpPr>
      <xdr:spPr>
        <a:xfrm>
          <a:off x="2336800" y="13885128"/>
          <a:ext cx="889000" cy="5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166562</xdr:rowOff>
    </xdr:from>
    <xdr:to>
      <xdr:col>3</xdr:col>
      <xdr:colOff>279400</xdr:colOff>
      <xdr:row>80</xdr:row>
      <xdr:rowOff>169128</xdr:rowOff>
    </xdr:to>
    <xdr:cxnSp macro="">
      <xdr:nvCxnSpPr>
        <xdr:cNvPr id="204" name="直線コネクタ 203"/>
        <xdr:cNvCxnSpPr/>
      </xdr:nvCxnSpPr>
      <xdr:spPr>
        <a:xfrm>
          <a:off x="1447800" y="13882562"/>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141263</xdr:rowOff>
    </xdr:from>
    <xdr:to>
      <xdr:col>3</xdr:col>
      <xdr:colOff>330200</xdr:colOff>
      <xdr:row>81</xdr:row>
      <xdr:rowOff>71413</xdr:rowOff>
    </xdr:to>
    <xdr:sp macro="" textlink="">
      <xdr:nvSpPr>
        <xdr:cNvPr id="205" name="フローチャート : 判断 204"/>
        <xdr:cNvSpPr/>
      </xdr:nvSpPr>
      <xdr:spPr>
        <a:xfrm>
          <a:off x="2286000" y="138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56190</xdr:rowOff>
    </xdr:from>
    <xdr:ext cx="762000" cy="259045"/>
    <xdr:sp macro="" textlink="">
      <xdr:nvSpPr>
        <xdr:cNvPr id="206" name="テキスト ボックス 205"/>
        <xdr:cNvSpPr txBox="1"/>
      </xdr:nvSpPr>
      <xdr:spPr>
        <a:xfrm>
          <a:off x="1955800" y="1394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133,522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137854</xdr:rowOff>
    </xdr:from>
    <xdr:to>
      <xdr:col>2</xdr:col>
      <xdr:colOff>127000</xdr:colOff>
      <xdr:row>81</xdr:row>
      <xdr:rowOff>68004</xdr:rowOff>
    </xdr:to>
    <xdr:sp macro="" textlink="">
      <xdr:nvSpPr>
        <xdr:cNvPr id="207" name="フローチャート : 判断 206"/>
        <xdr:cNvSpPr/>
      </xdr:nvSpPr>
      <xdr:spPr>
        <a:xfrm>
          <a:off x="1397000" y="1385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52781</xdr:rowOff>
    </xdr:from>
    <xdr:ext cx="762000" cy="259045"/>
    <xdr:sp macro="" textlink="">
      <xdr:nvSpPr>
        <xdr:cNvPr id="208" name="テキスト ボックス 207"/>
        <xdr:cNvSpPr txBox="1"/>
      </xdr:nvSpPr>
      <xdr:spPr>
        <a:xfrm>
          <a:off x="1066800" y="1394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124490</xdr:rowOff>
    </xdr:from>
    <xdr:to>
      <xdr:col>7</xdr:col>
      <xdr:colOff>203200</xdr:colOff>
      <xdr:row>81</xdr:row>
      <xdr:rowOff>54640</xdr:rowOff>
    </xdr:to>
    <xdr:sp macro="" textlink="">
      <xdr:nvSpPr>
        <xdr:cNvPr id="214" name="円/楕円 213"/>
        <xdr:cNvSpPr/>
      </xdr:nvSpPr>
      <xdr:spPr>
        <a:xfrm>
          <a:off x="4902200" y="138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45767</xdr:rowOff>
    </xdr:from>
    <xdr:ext cx="762000" cy="259045"/>
    <xdr:sp macro="" textlink="">
      <xdr:nvSpPr>
        <xdr:cNvPr id="215" name="人件費・物件費等の状況該当値テキスト"/>
        <xdr:cNvSpPr txBox="1"/>
      </xdr:nvSpPr>
      <xdr:spPr>
        <a:xfrm>
          <a:off x="5041900" y="13761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112,669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128465</xdr:rowOff>
    </xdr:from>
    <xdr:to>
      <xdr:col>6</xdr:col>
      <xdr:colOff>50800</xdr:colOff>
      <xdr:row>81</xdr:row>
      <xdr:rowOff>58615</xdr:rowOff>
    </xdr:to>
    <xdr:sp macro="" textlink="">
      <xdr:nvSpPr>
        <xdr:cNvPr id="216" name="円/楕円 215"/>
        <xdr:cNvSpPr/>
      </xdr:nvSpPr>
      <xdr:spPr>
        <a:xfrm>
          <a:off x="4064000" y="138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68792</xdr:rowOff>
    </xdr:from>
    <xdr:ext cx="736600" cy="259045"/>
    <xdr:sp macro="" textlink="">
      <xdr:nvSpPr>
        <xdr:cNvPr id="217" name="テキスト ボックス 216"/>
        <xdr:cNvSpPr txBox="1"/>
      </xdr:nvSpPr>
      <xdr:spPr>
        <a:xfrm>
          <a:off x="3733800" y="1361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117,610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5829</xdr:rowOff>
    </xdr:from>
    <xdr:to>
      <xdr:col>4</xdr:col>
      <xdr:colOff>533400</xdr:colOff>
      <xdr:row>81</xdr:row>
      <xdr:rowOff>107429</xdr:rowOff>
    </xdr:to>
    <xdr:sp macro="" textlink="">
      <xdr:nvSpPr>
        <xdr:cNvPr id="218" name="円/楕円 217"/>
        <xdr:cNvSpPr/>
      </xdr:nvSpPr>
      <xdr:spPr>
        <a:xfrm>
          <a:off x="3175000" y="1389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92206</xdr:rowOff>
    </xdr:from>
    <xdr:ext cx="762000" cy="259045"/>
    <xdr:sp macro="" textlink="">
      <xdr:nvSpPr>
        <xdr:cNvPr id="219" name="テキスト ボックス 218"/>
        <xdr:cNvSpPr txBox="1"/>
      </xdr:nvSpPr>
      <xdr:spPr>
        <a:xfrm>
          <a:off x="2844800" y="1397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178,300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118328</xdr:rowOff>
    </xdr:from>
    <xdr:to>
      <xdr:col>3</xdr:col>
      <xdr:colOff>330200</xdr:colOff>
      <xdr:row>81</xdr:row>
      <xdr:rowOff>48478</xdr:rowOff>
    </xdr:to>
    <xdr:sp macro="" textlink="">
      <xdr:nvSpPr>
        <xdr:cNvPr id="220" name="円/楕円 219"/>
        <xdr:cNvSpPr/>
      </xdr:nvSpPr>
      <xdr:spPr>
        <a:xfrm>
          <a:off x="2286000" y="1383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58655</xdr:rowOff>
    </xdr:from>
    <xdr:ext cx="762000" cy="259045"/>
    <xdr:sp macro="" textlink="">
      <xdr:nvSpPr>
        <xdr:cNvPr id="221" name="テキスト ボックス 220"/>
        <xdr:cNvSpPr txBox="1"/>
      </xdr:nvSpPr>
      <xdr:spPr>
        <a:xfrm>
          <a:off x="1955800" y="1360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105,007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115762</xdr:rowOff>
    </xdr:from>
    <xdr:to>
      <xdr:col>2</xdr:col>
      <xdr:colOff>127000</xdr:colOff>
      <xdr:row>81</xdr:row>
      <xdr:rowOff>45912</xdr:rowOff>
    </xdr:to>
    <xdr:sp macro="" textlink="">
      <xdr:nvSpPr>
        <xdr:cNvPr id="222" name="円/楕円 221"/>
        <xdr:cNvSpPr/>
      </xdr:nvSpPr>
      <xdr:spPr>
        <a:xfrm>
          <a:off x="1397000" y="138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56089</xdr:rowOff>
    </xdr:from>
    <xdr:ext cx="762000" cy="259045"/>
    <xdr:sp macro="" textlink="">
      <xdr:nvSpPr>
        <xdr:cNvPr id="223" name="テキスト ボックス 222"/>
        <xdr:cNvSpPr txBox="1"/>
      </xdr:nvSpPr>
      <xdr:spPr>
        <a:xfrm>
          <a:off x="1066800" y="1360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前年度は</a:t>
          </a:r>
          <a:r>
            <a:rPr lang="ja-JP" altLang="ja-JP" sz="1100" b="0" i="0" baseline="0">
              <a:solidFill>
                <a:schemeClr val="dk1"/>
              </a:solidFill>
              <a:effectLst/>
              <a:latin typeface="+mn-lt"/>
              <a:ea typeface="+mn-ea"/>
              <a:cs typeface="+mn-cs"/>
            </a:rPr>
            <a:t>国の給与削減の実施により、ラスパイレス指数が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を超える結果となった</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年度は、</a:t>
          </a:r>
          <a:r>
            <a:rPr lang="ja-JP" altLang="ja-JP" sz="1100">
              <a:solidFill>
                <a:schemeClr val="dk1"/>
              </a:solidFill>
              <a:effectLst/>
              <a:latin typeface="+mn-lt"/>
              <a:ea typeface="+mn-ea"/>
              <a:cs typeface="+mn-cs"/>
            </a:rPr>
            <a:t>全国市平均よりは低い数値</a:t>
          </a:r>
          <a:r>
            <a:rPr lang="ja-JP" altLang="en-US" sz="1100">
              <a:solidFill>
                <a:schemeClr val="dk1"/>
              </a:solidFill>
              <a:effectLst/>
              <a:latin typeface="+mn-lt"/>
              <a:ea typeface="+mn-ea"/>
              <a:cs typeface="+mn-cs"/>
            </a:rPr>
            <a:t>となり、類似団体中</a:t>
          </a:r>
          <a:r>
            <a:rPr lang="en-US" altLang="ja-JP" sz="1100">
              <a:solidFill>
                <a:schemeClr val="dk1"/>
              </a:solidFill>
              <a:effectLst/>
              <a:latin typeface="+mn-lt"/>
              <a:ea typeface="+mn-ea"/>
              <a:cs typeface="+mn-cs"/>
            </a:rPr>
            <a:t>56</a:t>
          </a:r>
          <a:r>
            <a:rPr lang="ja-JP" altLang="en-US" sz="1100">
              <a:solidFill>
                <a:schemeClr val="dk1"/>
              </a:solidFill>
              <a:effectLst/>
              <a:latin typeface="+mn-lt"/>
              <a:ea typeface="+mn-ea"/>
              <a:cs typeface="+mn-cs"/>
            </a:rPr>
            <a:t>位という結果となった。</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105621</xdr:rowOff>
    </xdr:from>
    <xdr:to>
      <xdr:col>24</xdr:col>
      <xdr:colOff>558800</xdr:colOff>
      <xdr:row>88</xdr:row>
      <xdr:rowOff>140759</xdr:rowOff>
    </xdr:to>
    <xdr:cxnSp macro="">
      <xdr:nvCxnSpPr>
        <xdr:cNvPr id="257" name="直線コネクタ 256"/>
        <xdr:cNvCxnSpPr/>
      </xdr:nvCxnSpPr>
      <xdr:spPr>
        <a:xfrm flipV="1">
          <a:off x="16179800" y="14850321"/>
          <a:ext cx="838200" cy="37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100541</xdr:rowOff>
    </xdr:from>
    <xdr:to>
      <xdr:col>23</xdr:col>
      <xdr:colOff>406400</xdr:colOff>
      <xdr:row>88</xdr:row>
      <xdr:rowOff>140759</xdr:rowOff>
    </xdr:to>
    <xdr:cxnSp macro="">
      <xdr:nvCxnSpPr>
        <xdr:cNvPr id="260" name="直線コネクタ 259"/>
        <xdr:cNvCxnSpPr/>
      </xdr:nvCxnSpPr>
      <xdr:spPr>
        <a:xfrm>
          <a:off x="15290800" y="151881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77470</xdr:rowOff>
    </xdr:from>
    <xdr:to>
      <xdr:col>22</xdr:col>
      <xdr:colOff>203200</xdr:colOff>
      <xdr:row>88</xdr:row>
      <xdr:rowOff>100541</xdr:rowOff>
    </xdr:to>
    <xdr:cxnSp macro="">
      <xdr:nvCxnSpPr>
        <xdr:cNvPr id="263" name="直線コネクタ 262"/>
        <xdr:cNvCxnSpPr/>
      </xdr:nvCxnSpPr>
      <xdr:spPr>
        <a:xfrm>
          <a:off x="14401800" y="14822170"/>
          <a:ext cx="889000" cy="36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77470</xdr:rowOff>
    </xdr:from>
    <xdr:to>
      <xdr:col>21</xdr:col>
      <xdr:colOff>0</xdr:colOff>
      <xdr:row>86</xdr:row>
      <xdr:rowOff>117687</xdr:rowOff>
    </xdr:to>
    <xdr:cxnSp macro="">
      <xdr:nvCxnSpPr>
        <xdr:cNvPr id="266" name="直線コネクタ 265"/>
        <xdr:cNvCxnSpPr/>
      </xdr:nvCxnSpPr>
      <xdr:spPr>
        <a:xfrm flipV="1">
          <a:off x="13512800" y="148221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113664</xdr:rowOff>
    </xdr:from>
    <xdr:to>
      <xdr:col>21</xdr:col>
      <xdr:colOff>50800</xdr:colOff>
      <xdr:row>86</xdr:row>
      <xdr:rowOff>43814</xdr:rowOff>
    </xdr:to>
    <xdr:sp macro="" textlink="">
      <xdr:nvSpPr>
        <xdr:cNvPr id="267" name="フローチャート : 判断 266"/>
        <xdr:cNvSpPr/>
      </xdr:nvSpPr>
      <xdr:spPr>
        <a:xfrm>
          <a:off x="14351000" y="146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53991</xdr:rowOff>
    </xdr:from>
    <xdr:ext cx="762000" cy="259045"/>
    <xdr:sp macro="" textlink="">
      <xdr:nvSpPr>
        <xdr:cNvPr id="268" name="テキスト ボックス 267"/>
        <xdr:cNvSpPr txBox="1"/>
      </xdr:nvSpPr>
      <xdr:spPr>
        <a:xfrm>
          <a:off x="14020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81491</xdr:rowOff>
    </xdr:from>
    <xdr:to>
      <xdr:col>19</xdr:col>
      <xdr:colOff>533400</xdr:colOff>
      <xdr:row>86</xdr:row>
      <xdr:rowOff>11641</xdr:rowOff>
    </xdr:to>
    <xdr:sp macro="" textlink="">
      <xdr:nvSpPr>
        <xdr:cNvPr id="269" name="フローチャート :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54821</xdr:rowOff>
    </xdr:from>
    <xdr:to>
      <xdr:col>24</xdr:col>
      <xdr:colOff>609600</xdr:colOff>
      <xdr:row>86</xdr:row>
      <xdr:rowOff>156421</xdr:rowOff>
    </xdr:to>
    <xdr:sp macro="" textlink="">
      <xdr:nvSpPr>
        <xdr:cNvPr id="276" name="円/楕円 275"/>
        <xdr:cNvSpPr/>
      </xdr:nvSpPr>
      <xdr:spPr>
        <a:xfrm>
          <a:off x="16967200" y="147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71348</xdr:rowOff>
    </xdr:from>
    <xdr:ext cx="762000" cy="259045"/>
    <xdr:sp macro="" textlink="">
      <xdr:nvSpPr>
        <xdr:cNvPr id="277" name="給与水準   （国との比較）該当値テキスト"/>
        <xdr:cNvSpPr txBox="1"/>
      </xdr:nvSpPr>
      <xdr:spPr>
        <a:xfrm>
          <a:off x="17106900" y="1464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89959</xdr:rowOff>
    </xdr:from>
    <xdr:to>
      <xdr:col>23</xdr:col>
      <xdr:colOff>457200</xdr:colOff>
      <xdr:row>89</xdr:row>
      <xdr:rowOff>20109</xdr:rowOff>
    </xdr:to>
    <xdr:sp macro="" textlink="">
      <xdr:nvSpPr>
        <xdr:cNvPr id="278" name="円/楕円 277"/>
        <xdr:cNvSpPr/>
      </xdr:nvSpPr>
      <xdr:spPr>
        <a:xfrm>
          <a:off x="16129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4886</xdr:rowOff>
    </xdr:from>
    <xdr:ext cx="736600" cy="259045"/>
    <xdr:sp macro="" textlink="">
      <xdr:nvSpPr>
        <xdr:cNvPr id="279" name="テキスト ボックス 278"/>
        <xdr:cNvSpPr txBox="1"/>
      </xdr:nvSpPr>
      <xdr:spPr>
        <a:xfrm>
          <a:off x="15798800" y="1526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49741</xdr:rowOff>
    </xdr:from>
    <xdr:to>
      <xdr:col>22</xdr:col>
      <xdr:colOff>254000</xdr:colOff>
      <xdr:row>88</xdr:row>
      <xdr:rowOff>151341</xdr:rowOff>
    </xdr:to>
    <xdr:sp macro="" textlink="">
      <xdr:nvSpPr>
        <xdr:cNvPr id="280" name="円/楕円 279"/>
        <xdr:cNvSpPr/>
      </xdr:nvSpPr>
      <xdr:spPr>
        <a:xfrm>
          <a:off x="15240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161518</xdr:rowOff>
    </xdr:from>
    <xdr:ext cx="762000" cy="259045"/>
    <xdr:sp macro="" textlink="">
      <xdr:nvSpPr>
        <xdr:cNvPr id="281" name="テキスト ボックス 280"/>
        <xdr:cNvSpPr txBox="1"/>
      </xdr:nvSpPr>
      <xdr:spPr>
        <a:xfrm>
          <a:off x="14909800" y="1490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26670</xdr:rowOff>
    </xdr:from>
    <xdr:to>
      <xdr:col>21</xdr:col>
      <xdr:colOff>50800</xdr:colOff>
      <xdr:row>86</xdr:row>
      <xdr:rowOff>128270</xdr:rowOff>
    </xdr:to>
    <xdr:sp macro="" textlink="">
      <xdr:nvSpPr>
        <xdr:cNvPr id="282" name="円/楕円 281"/>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113047</xdr:rowOff>
    </xdr:from>
    <xdr:ext cx="762000" cy="259045"/>
    <xdr:sp macro="" textlink="">
      <xdr:nvSpPr>
        <xdr:cNvPr id="283" name="テキスト ボックス 282"/>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66887</xdr:rowOff>
    </xdr:from>
    <xdr:to>
      <xdr:col>19</xdr:col>
      <xdr:colOff>533400</xdr:colOff>
      <xdr:row>86</xdr:row>
      <xdr:rowOff>168487</xdr:rowOff>
    </xdr:to>
    <xdr:sp macro="" textlink="">
      <xdr:nvSpPr>
        <xdr:cNvPr id="284" name="円/楕円 283"/>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153264</xdr:rowOff>
    </xdr:from>
    <xdr:ext cx="762000" cy="259045"/>
    <xdr:sp macro="" textlink="">
      <xdr:nvSpPr>
        <xdr:cNvPr id="285" name="テキスト ボックス 284"/>
        <xdr:cNvSpPr txBox="1"/>
      </xdr:nvSpPr>
      <xdr:spPr>
        <a:xfrm>
          <a:off x="13131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職員数定員適正化計画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ヵ年計画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により、新規採用抑制や民間委託の推進により、</a:t>
          </a:r>
          <a:r>
            <a:rPr lang="en-US" altLang="ja-JP" sz="1100" b="0" i="0" baseline="0">
              <a:solidFill>
                <a:schemeClr val="dk1"/>
              </a:solidFill>
              <a:effectLst/>
              <a:latin typeface="+mn-lt"/>
              <a:ea typeface="+mn-ea"/>
              <a:cs typeface="+mn-cs"/>
            </a:rPr>
            <a:t>7.31</a:t>
          </a:r>
          <a:r>
            <a:rPr lang="ja-JP" altLang="ja-JP" sz="1100" b="0" i="0" baseline="0">
              <a:solidFill>
                <a:schemeClr val="dk1"/>
              </a:solidFill>
              <a:effectLst/>
              <a:latin typeface="+mn-lt"/>
              <a:ea typeface="+mn-ea"/>
              <a:cs typeface="+mn-cs"/>
            </a:rPr>
            <a:t>人から</a:t>
          </a:r>
          <a:r>
            <a:rPr lang="en-US" altLang="ja-JP" sz="1100" b="0" i="0" baseline="0">
              <a:solidFill>
                <a:schemeClr val="dk1"/>
              </a:solidFill>
              <a:effectLst/>
              <a:latin typeface="+mn-lt"/>
              <a:ea typeface="+mn-ea"/>
              <a:cs typeface="+mn-cs"/>
            </a:rPr>
            <a:t>7.08</a:t>
          </a:r>
          <a:r>
            <a:rPr lang="ja-JP" altLang="ja-JP" sz="1100" b="0" i="0" baseline="0">
              <a:solidFill>
                <a:schemeClr val="dk1"/>
              </a:solidFill>
              <a:effectLst/>
              <a:latin typeface="+mn-lt"/>
              <a:ea typeface="+mn-ea"/>
              <a:cs typeface="+mn-cs"/>
            </a:rPr>
            <a:t>人に減少し、全国平均より上回っているものの、宮城県平均よりは下回っている。</a:t>
          </a:r>
          <a:endParaRPr lang="ja-JP" altLang="ja-JP" sz="1400">
            <a:effectLst/>
          </a:endParaRPr>
        </a:p>
        <a:p>
          <a:r>
            <a:rPr lang="ja-JP" altLang="ja-JP" sz="1100" b="0" i="0" baseline="0">
              <a:solidFill>
                <a:schemeClr val="dk1"/>
              </a:solidFill>
              <a:effectLst/>
              <a:latin typeface="+mn-lt"/>
              <a:ea typeface="+mn-ea"/>
              <a:cs typeface="+mn-cs"/>
            </a:rPr>
            <a:t>今後は、新たな定員適正化計画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ヵ年計画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により、更なる効率化の促進を図り、簡素で効率的な行政体制の整備に努める。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115026</xdr:rowOff>
    </xdr:from>
    <xdr:to>
      <xdr:col>24</xdr:col>
      <xdr:colOff>558800</xdr:colOff>
      <xdr:row>60</xdr:row>
      <xdr:rowOff>128815</xdr:rowOff>
    </xdr:to>
    <xdr:cxnSp macro="">
      <xdr:nvCxnSpPr>
        <xdr:cNvPr id="322" name="直線コネクタ 321"/>
        <xdr:cNvCxnSpPr/>
      </xdr:nvCxnSpPr>
      <xdr:spPr>
        <a:xfrm flipV="1">
          <a:off x="16179800" y="10402026"/>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128815</xdr:rowOff>
    </xdr:from>
    <xdr:to>
      <xdr:col>23</xdr:col>
      <xdr:colOff>406400</xdr:colOff>
      <xdr:row>60</xdr:row>
      <xdr:rowOff>141454</xdr:rowOff>
    </xdr:to>
    <xdr:cxnSp macro="">
      <xdr:nvCxnSpPr>
        <xdr:cNvPr id="325" name="直線コネクタ 324"/>
        <xdr:cNvCxnSpPr/>
      </xdr:nvCxnSpPr>
      <xdr:spPr>
        <a:xfrm flipV="1">
          <a:off x="15290800" y="10415815"/>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141454</xdr:rowOff>
    </xdr:from>
    <xdr:to>
      <xdr:col>22</xdr:col>
      <xdr:colOff>203200</xdr:colOff>
      <xdr:row>60</xdr:row>
      <xdr:rowOff>151795</xdr:rowOff>
    </xdr:to>
    <xdr:cxnSp macro="">
      <xdr:nvCxnSpPr>
        <xdr:cNvPr id="328" name="直線コネクタ 327"/>
        <xdr:cNvCxnSpPr/>
      </xdr:nvCxnSpPr>
      <xdr:spPr>
        <a:xfrm flipV="1">
          <a:off x="14401800" y="1042845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151795</xdr:rowOff>
    </xdr:from>
    <xdr:to>
      <xdr:col>21</xdr:col>
      <xdr:colOff>0</xdr:colOff>
      <xdr:row>60</xdr:row>
      <xdr:rowOff>155242</xdr:rowOff>
    </xdr:to>
    <xdr:cxnSp macro="">
      <xdr:nvCxnSpPr>
        <xdr:cNvPr id="331" name="直線コネクタ 330"/>
        <xdr:cNvCxnSpPr/>
      </xdr:nvCxnSpPr>
      <xdr:spPr>
        <a:xfrm flipV="1">
          <a:off x="13512800" y="1043879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170845</xdr:rowOff>
    </xdr:from>
    <xdr:to>
      <xdr:col>21</xdr:col>
      <xdr:colOff>50800</xdr:colOff>
      <xdr:row>62</xdr:row>
      <xdr:rowOff>100995</xdr:rowOff>
    </xdr:to>
    <xdr:sp macro="" textlink="">
      <xdr:nvSpPr>
        <xdr:cNvPr id="332" name="フローチャート : 判断 331"/>
        <xdr:cNvSpPr/>
      </xdr:nvSpPr>
      <xdr:spPr>
        <a:xfrm>
          <a:off x="14351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85772</xdr:rowOff>
    </xdr:from>
    <xdr:ext cx="762000" cy="259045"/>
    <xdr:sp macro="" textlink="">
      <xdr:nvSpPr>
        <xdr:cNvPr id="333" name="テキスト ボックス 332"/>
        <xdr:cNvSpPr txBox="1"/>
      </xdr:nvSpPr>
      <xdr:spPr>
        <a:xfrm>
          <a:off x="14020800" y="1071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119138</xdr:rowOff>
    </xdr:from>
    <xdr:to>
      <xdr:col>19</xdr:col>
      <xdr:colOff>533400</xdr:colOff>
      <xdr:row>62</xdr:row>
      <xdr:rowOff>49288</xdr:rowOff>
    </xdr:to>
    <xdr:sp macro="" textlink="">
      <xdr:nvSpPr>
        <xdr:cNvPr id="334" name="フローチャート : 判断 333"/>
        <xdr:cNvSpPr/>
      </xdr:nvSpPr>
      <xdr:spPr>
        <a:xfrm>
          <a:off x="13462000" y="105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34065</xdr:rowOff>
    </xdr:from>
    <xdr:ext cx="762000" cy="259045"/>
    <xdr:sp macro="" textlink="">
      <xdr:nvSpPr>
        <xdr:cNvPr id="335" name="テキスト ボックス 334"/>
        <xdr:cNvSpPr txBox="1"/>
      </xdr:nvSpPr>
      <xdr:spPr>
        <a:xfrm>
          <a:off x="13131800" y="1066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64226</xdr:rowOff>
    </xdr:from>
    <xdr:to>
      <xdr:col>24</xdr:col>
      <xdr:colOff>609600</xdr:colOff>
      <xdr:row>60</xdr:row>
      <xdr:rowOff>165826</xdr:rowOff>
    </xdr:to>
    <xdr:sp macro="" textlink="">
      <xdr:nvSpPr>
        <xdr:cNvPr id="341" name="円/楕円 340"/>
        <xdr:cNvSpPr/>
      </xdr:nvSpPr>
      <xdr:spPr>
        <a:xfrm>
          <a:off x="169672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80753</xdr:rowOff>
    </xdr:from>
    <xdr:ext cx="762000" cy="259045"/>
    <xdr:sp macro="" textlink="">
      <xdr:nvSpPr>
        <xdr:cNvPr id="342" name="定員管理の状況該当値テキスト"/>
        <xdr:cNvSpPr txBox="1"/>
      </xdr:nvSpPr>
      <xdr:spPr>
        <a:xfrm>
          <a:off x="17106900" y="1019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78015</xdr:rowOff>
    </xdr:from>
    <xdr:to>
      <xdr:col>23</xdr:col>
      <xdr:colOff>457200</xdr:colOff>
      <xdr:row>61</xdr:row>
      <xdr:rowOff>8165</xdr:rowOff>
    </xdr:to>
    <xdr:sp macro="" textlink="">
      <xdr:nvSpPr>
        <xdr:cNvPr id="343" name="円/楕円 342"/>
        <xdr:cNvSpPr/>
      </xdr:nvSpPr>
      <xdr:spPr>
        <a:xfrm>
          <a:off x="16129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18342</xdr:rowOff>
    </xdr:from>
    <xdr:ext cx="736600" cy="259045"/>
    <xdr:sp macro="" textlink="">
      <xdr:nvSpPr>
        <xdr:cNvPr id="344" name="テキスト ボックス 343"/>
        <xdr:cNvSpPr txBox="1"/>
      </xdr:nvSpPr>
      <xdr:spPr>
        <a:xfrm>
          <a:off x="15798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90654</xdr:rowOff>
    </xdr:from>
    <xdr:to>
      <xdr:col>22</xdr:col>
      <xdr:colOff>254000</xdr:colOff>
      <xdr:row>61</xdr:row>
      <xdr:rowOff>20804</xdr:rowOff>
    </xdr:to>
    <xdr:sp macro="" textlink="">
      <xdr:nvSpPr>
        <xdr:cNvPr id="345" name="円/楕円 344"/>
        <xdr:cNvSpPr/>
      </xdr:nvSpPr>
      <xdr:spPr>
        <a:xfrm>
          <a:off x="15240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30981</xdr:rowOff>
    </xdr:from>
    <xdr:ext cx="762000" cy="259045"/>
    <xdr:sp macro="" textlink="">
      <xdr:nvSpPr>
        <xdr:cNvPr id="346" name="テキスト ボックス 345"/>
        <xdr:cNvSpPr txBox="1"/>
      </xdr:nvSpPr>
      <xdr:spPr>
        <a:xfrm>
          <a:off x="14909800" y="1014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100995</xdr:rowOff>
    </xdr:from>
    <xdr:to>
      <xdr:col>21</xdr:col>
      <xdr:colOff>50800</xdr:colOff>
      <xdr:row>61</xdr:row>
      <xdr:rowOff>31145</xdr:rowOff>
    </xdr:to>
    <xdr:sp macro="" textlink="">
      <xdr:nvSpPr>
        <xdr:cNvPr id="347" name="円/楕円 346"/>
        <xdr:cNvSpPr/>
      </xdr:nvSpPr>
      <xdr:spPr>
        <a:xfrm>
          <a:off x="14351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41322</xdr:rowOff>
    </xdr:from>
    <xdr:ext cx="762000" cy="259045"/>
    <xdr:sp macro="" textlink="">
      <xdr:nvSpPr>
        <xdr:cNvPr id="348" name="テキスト ボックス 347"/>
        <xdr:cNvSpPr txBox="1"/>
      </xdr:nvSpPr>
      <xdr:spPr>
        <a:xfrm>
          <a:off x="14020800" y="1015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104442</xdr:rowOff>
    </xdr:from>
    <xdr:to>
      <xdr:col>19</xdr:col>
      <xdr:colOff>533400</xdr:colOff>
      <xdr:row>61</xdr:row>
      <xdr:rowOff>34592</xdr:rowOff>
    </xdr:to>
    <xdr:sp macro="" textlink="">
      <xdr:nvSpPr>
        <xdr:cNvPr id="349" name="円/楕円 348"/>
        <xdr:cNvSpPr/>
      </xdr:nvSpPr>
      <xdr:spPr>
        <a:xfrm>
          <a:off x="134620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44769</xdr:rowOff>
    </xdr:from>
    <xdr:ext cx="762000" cy="259045"/>
    <xdr:sp macro="" textlink="">
      <xdr:nvSpPr>
        <xdr:cNvPr id="350" name="テキスト ボックス 349"/>
        <xdr:cNvSpPr txBox="1"/>
      </xdr:nvSpPr>
      <xdr:spPr>
        <a:xfrm>
          <a:off x="13131800" y="1016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実質公債費比率は、前年度と比較し、</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％の改善となった。全国平均や宮城県平均よりも大きく下回る数値であり、中でも類似団体中</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位という結果となった。これは過去からの起債抑制等の効果が出ているものと考えられる。引き続き、起債許可団体の判定ラインとなる早期健全化基準以下の水準を保つように財政運営に努める。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161290</xdr:rowOff>
    </xdr:from>
    <xdr:to>
      <xdr:col>24</xdr:col>
      <xdr:colOff>558800</xdr:colOff>
      <xdr:row>37</xdr:row>
      <xdr:rowOff>3628</xdr:rowOff>
    </xdr:to>
    <xdr:cxnSp macro="">
      <xdr:nvCxnSpPr>
        <xdr:cNvPr id="386" name="直線コネクタ 385"/>
        <xdr:cNvCxnSpPr/>
      </xdr:nvCxnSpPr>
      <xdr:spPr>
        <a:xfrm flipV="1">
          <a:off x="16179800" y="633349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3628</xdr:rowOff>
    </xdr:from>
    <xdr:to>
      <xdr:col>23</xdr:col>
      <xdr:colOff>406400</xdr:colOff>
      <xdr:row>37</xdr:row>
      <xdr:rowOff>7076</xdr:rowOff>
    </xdr:to>
    <xdr:cxnSp macro="">
      <xdr:nvCxnSpPr>
        <xdr:cNvPr id="389" name="直線コネクタ 388"/>
        <xdr:cNvCxnSpPr/>
      </xdr:nvCxnSpPr>
      <xdr:spPr>
        <a:xfrm flipV="1">
          <a:off x="15290800" y="634727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95794</xdr:rowOff>
    </xdr:from>
    <xdr:to>
      <xdr:col>22</xdr:col>
      <xdr:colOff>203200</xdr:colOff>
      <xdr:row>37</xdr:row>
      <xdr:rowOff>7076</xdr:rowOff>
    </xdr:to>
    <xdr:cxnSp macro="">
      <xdr:nvCxnSpPr>
        <xdr:cNvPr id="392" name="直線コネクタ 391"/>
        <xdr:cNvCxnSpPr/>
      </xdr:nvCxnSpPr>
      <xdr:spPr>
        <a:xfrm>
          <a:off x="14401800" y="626799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95794</xdr:rowOff>
    </xdr:from>
    <xdr:to>
      <xdr:col>21</xdr:col>
      <xdr:colOff>0</xdr:colOff>
      <xdr:row>36</xdr:row>
      <xdr:rowOff>137160</xdr:rowOff>
    </xdr:to>
    <xdr:cxnSp macro="">
      <xdr:nvCxnSpPr>
        <xdr:cNvPr id="395" name="直線コネクタ 394"/>
        <xdr:cNvCxnSpPr/>
      </xdr:nvCxnSpPr>
      <xdr:spPr>
        <a:xfrm flipV="1">
          <a:off x="13512800" y="626799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159657</xdr:rowOff>
    </xdr:from>
    <xdr:to>
      <xdr:col>21</xdr:col>
      <xdr:colOff>50800</xdr:colOff>
      <xdr:row>38</xdr:row>
      <xdr:rowOff>89807</xdr:rowOff>
    </xdr:to>
    <xdr:sp macro="" textlink="">
      <xdr:nvSpPr>
        <xdr:cNvPr id="396" name="フローチャート : 判断 395"/>
        <xdr:cNvSpPr/>
      </xdr:nvSpPr>
      <xdr:spPr>
        <a:xfrm>
          <a:off x="14351000" y="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74584</xdr:rowOff>
    </xdr:from>
    <xdr:ext cx="762000" cy="259045"/>
    <xdr:sp macro="" textlink="">
      <xdr:nvSpPr>
        <xdr:cNvPr id="397" name="テキスト ボックス 396"/>
        <xdr:cNvSpPr txBox="1"/>
      </xdr:nvSpPr>
      <xdr:spPr>
        <a:xfrm>
          <a:off x="14020800" y="65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156210</xdr:rowOff>
    </xdr:from>
    <xdr:to>
      <xdr:col>19</xdr:col>
      <xdr:colOff>533400</xdr:colOff>
      <xdr:row>38</xdr:row>
      <xdr:rowOff>86360</xdr:rowOff>
    </xdr:to>
    <xdr:sp macro="" textlink="">
      <xdr:nvSpPr>
        <xdr:cNvPr id="398" name="フローチャート : 判断 397"/>
        <xdr:cNvSpPr/>
      </xdr:nvSpPr>
      <xdr:spPr>
        <a:xfrm>
          <a:off x="13462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71137</xdr:rowOff>
    </xdr:from>
    <xdr:ext cx="762000" cy="259045"/>
    <xdr:sp macro="" textlink="">
      <xdr:nvSpPr>
        <xdr:cNvPr id="399" name="テキスト ボックス 398"/>
        <xdr:cNvSpPr txBox="1"/>
      </xdr:nvSpPr>
      <xdr:spPr>
        <a:xfrm>
          <a:off x="1313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110490</xdr:rowOff>
    </xdr:from>
    <xdr:to>
      <xdr:col>24</xdr:col>
      <xdr:colOff>609600</xdr:colOff>
      <xdr:row>37</xdr:row>
      <xdr:rowOff>40640</xdr:rowOff>
    </xdr:to>
    <xdr:sp macro="" textlink="">
      <xdr:nvSpPr>
        <xdr:cNvPr id="405" name="円/楕円 404"/>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31767</xdr:rowOff>
    </xdr:from>
    <xdr:ext cx="762000" cy="259045"/>
    <xdr:sp macro="" textlink="">
      <xdr:nvSpPr>
        <xdr:cNvPr id="406" name="公債費負担の状況該当値テキスト"/>
        <xdr:cNvSpPr txBox="1"/>
      </xdr:nvSpPr>
      <xdr:spPr>
        <a:xfrm>
          <a:off x="171069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124278</xdr:rowOff>
    </xdr:from>
    <xdr:to>
      <xdr:col>23</xdr:col>
      <xdr:colOff>457200</xdr:colOff>
      <xdr:row>37</xdr:row>
      <xdr:rowOff>54428</xdr:rowOff>
    </xdr:to>
    <xdr:sp macro="" textlink="">
      <xdr:nvSpPr>
        <xdr:cNvPr id="407" name="円/楕円 406"/>
        <xdr:cNvSpPr/>
      </xdr:nvSpPr>
      <xdr:spPr>
        <a:xfrm>
          <a:off x="16129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64605</xdr:rowOff>
    </xdr:from>
    <xdr:ext cx="736600" cy="259045"/>
    <xdr:sp macro="" textlink="">
      <xdr:nvSpPr>
        <xdr:cNvPr id="408" name="テキスト ボックス 407"/>
        <xdr:cNvSpPr txBox="1"/>
      </xdr:nvSpPr>
      <xdr:spPr>
        <a:xfrm>
          <a:off x="15798800" y="6065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127726</xdr:rowOff>
    </xdr:from>
    <xdr:to>
      <xdr:col>22</xdr:col>
      <xdr:colOff>254000</xdr:colOff>
      <xdr:row>37</xdr:row>
      <xdr:rowOff>57876</xdr:rowOff>
    </xdr:to>
    <xdr:sp macro="" textlink="">
      <xdr:nvSpPr>
        <xdr:cNvPr id="409" name="円/楕円 408"/>
        <xdr:cNvSpPr/>
      </xdr:nvSpPr>
      <xdr:spPr>
        <a:xfrm>
          <a:off x="15240000" y="629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68053</xdr:rowOff>
    </xdr:from>
    <xdr:ext cx="762000" cy="259045"/>
    <xdr:sp macro="" textlink="">
      <xdr:nvSpPr>
        <xdr:cNvPr id="410" name="テキスト ボックス 409"/>
        <xdr:cNvSpPr txBox="1"/>
      </xdr:nvSpPr>
      <xdr:spPr>
        <a:xfrm>
          <a:off x="14909800" y="606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44994</xdr:rowOff>
    </xdr:from>
    <xdr:to>
      <xdr:col>21</xdr:col>
      <xdr:colOff>50800</xdr:colOff>
      <xdr:row>36</xdr:row>
      <xdr:rowOff>146594</xdr:rowOff>
    </xdr:to>
    <xdr:sp macro="" textlink="">
      <xdr:nvSpPr>
        <xdr:cNvPr id="411" name="円/楕円 410"/>
        <xdr:cNvSpPr/>
      </xdr:nvSpPr>
      <xdr:spPr>
        <a:xfrm>
          <a:off x="143510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156771</xdr:rowOff>
    </xdr:from>
    <xdr:ext cx="762000" cy="259045"/>
    <xdr:sp macro="" textlink="">
      <xdr:nvSpPr>
        <xdr:cNvPr id="412" name="テキスト ボックス 411"/>
        <xdr:cNvSpPr txBox="1"/>
      </xdr:nvSpPr>
      <xdr:spPr>
        <a:xfrm>
          <a:off x="14020800" y="598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86360</xdr:rowOff>
    </xdr:from>
    <xdr:to>
      <xdr:col>19</xdr:col>
      <xdr:colOff>533400</xdr:colOff>
      <xdr:row>37</xdr:row>
      <xdr:rowOff>16510</xdr:rowOff>
    </xdr:to>
    <xdr:sp macro="" textlink="">
      <xdr:nvSpPr>
        <xdr:cNvPr id="413" name="円/楕円 412"/>
        <xdr:cNvSpPr/>
      </xdr:nvSpPr>
      <xdr:spPr>
        <a:xfrm>
          <a:off x="13462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26687</xdr:rowOff>
    </xdr:from>
    <xdr:ext cx="762000" cy="259045"/>
    <xdr:sp macro="" textlink="">
      <xdr:nvSpPr>
        <xdr:cNvPr id="414" name="テキスト ボックス 413"/>
        <xdr:cNvSpPr txBox="1"/>
      </xdr:nvSpPr>
      <xdr:spPr>
        <a:xfrm>
          <a:off x="13131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将来負担額に対して</a:t>
          </a:r>
          <a:r>
            <a:rPr lang="ja-JP" altLang="en-US" sz="1100" b="0" i="0" baseline="0">
              <a:solidFill>
                <a:schemeClr val="dk1"/>
              </a:solidFill>
              <a:effectLst/>
              <a:latin typeface="+mn-lt"/>
              <a:ea typeface="+mn-ea"/>
              <a:cs typeface="+mn-cs"/>
            </a:rPr>
            <a:t>充当</a:t>
          </a:r>
          <a:r>
            <a:rPr lang="ja-JP" altLang="ja-JP" sz="1100" b="0" i="0" baseline="0">
              <a:solidFill>
                <a:schemeClr val="dk1"/>
              </a:solidFill>
              <a:effectLst/>
              <a:latin typeface="+mn-lt"/>
              <a:ea typeface="+mn-ea"/>
              <a:cs typeface="+mn-cs"/>
            </a:rPr>
            <a:t>可能財源等が上回っているため、将来負担比率としての数値は計上され</a:t>
          </a:r>
          <a:r>
            <a:rPr lang="ja-JP" altLang="en-US" sz="1100" b="0" i="0" baseline="0">
              <a:solidFill>
                <a:schemeClr val="dk1"/>
              </a:solidFill>
              <a:effectLst/>
              <a:latin typeface="+mn-lt"/>
              <a:ea typeface="+mn-ea"/>
              <a:cs typeface="+mn-cs"/>
            </a:rPr>
            <a:t>てい</a:t>
          </a:r>
          <a:r>
            <a:rPr lang="ja-JP" altLang="ja-JP" sz="1100" b="0" i="0" baseline="0">
              <a:solidFill>
                <a:schemeClr val="dk1"/>
              </a:solidFill>
              <a:effectLst/>
              <a:latin typeface="+mn-lt"/>
              <a:ea typeface="+mn-ea"/>
              <a:cs typeface="+mn-cs"/>
            </a:rPr>
            <a:t>ない。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22951</xdr:rowOff>
    </xdr:from>
    <xdr:ext cx="762000" cy="259045"/>
    <xdr:sp macro="" textlink="">
      <xdr:nvSpPr>
        <xdr:cNvPr id="448" name="将来負担の状況平均値テキスト"/>
        <xdr:cNvSpPr txBox="1"/>
      </xdr:nvSpPr>
      <xdr:spPr>
        <a:xfrm>
          <a:off x="17106900" y="242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49" name="フローチャート : 判断 448"/>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0" name="フローチャート : 判断 449"/>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1" name="テキスト ボックス 450"/>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97123</xdr:rowOff>
    </xdr:from>
    <xdr:to>
      <xdr:col>22</xdr:col>
      <xdr:colOff>254000</xdr:colOff>
      <xdr:row>15</xdr:row>
      <xdr:rowOff>27273</xdr:rowOff>
    </xdr:to>
    <xdr:sp macro="" textlink="">
      <xdr:nvSpPr>
        <xdr:cNvPr id="452" name="フローチャート : 判断 451"/>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3" name="テキスト ボックス 452"/>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99335</xdr:rowOff>
    </xdr:from>
    <xdr:to>
      <xdr:col>21</xdr:col>
      <xdr:colOff>50800</xdr:colOff>
      <xdr:row>15</xdr:row>
      <xdr:rowOff>29485</xdr:rowOff>
    </xdr:to>
    <xdr:sp macro="" textlink="">
      <xdr:nvSpPr>
        <xdr:cNvPr id="454" name="フローチャート : 判断 453"/>
        <xdr:cNvSpPr/>
      </xdr:nvSpPr>
      <xdr:spPr>
        <a:xfrm>
          <a:off x="14351000" y="24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39662</xdr:rowOff>
    </xdr:from>
    <xdr:ext cx="762000" cy="259045"/>
    <xdr:sp macro="" textlink="">
      <xdr:nvSpPr>
        <xdr:cNvPr id="455" name="テキスト ボックス 454"/>
        <xdr:cNvSpPr txBox="1"/>
      </xdr:nvSpPr>
      <xdr:spPr>
        <a:xfrm>
          <a:off x="14020800" y="226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121454</xdr:rowOff>
    </xdr:from>
    <xdr:to>
      <xdr:col>19</xdr:col>
      <xdr:colOff>533400</xdr:colOff>
      <xdr:row>15</xdr:row>
      <xdr:rowOff>51604</xdr:rowOff>
    </xdr:to>
    <xdr:sp macro="" textlink="">
      <xdr:nvSpPr>
        <xdr:cNvPr id="456" name="フローチャート : 判断 455"/>
        <xdr:cNvSpPr/>
      </xdr:nvSpPr>
      <xdr:spPr>
        <a:xfrm>
          <a:off x="134620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61781</xdr:rowOff>
    </xdr:from>
    <xdr:ext cx="762000" cy="259045"/>
    <xdr:sp macro="" textlink="">
      <xdr:nvSpPr>
        <xdr:cNvPr id="457" name="テキスト ボックス 456"/>
        <xdr:cNvSpPr txBox="1"/>
      </xdr:nvSpPr>
      <xdr:spPr>
        <a:xfrm>
          <a:off x="13131800" y="229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宮城県岩沼市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43,788
43,640
60.71
61,028,583
52,317,322
2,312,465
9,114,413
10,690,316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経常経費充当一般財源における人件費は約</a:t>
          </a:r>
          <a:r>
            <a:rPr lang="en-US" altLang="ja-JP" sz="1100" b="0" i="0" baseline="0">
              <a:solidFill>
                <a:schemeClr val="dk1"/>
              </a:solidFill>
              <a:effectLst/>
              <a:latin typeface="+mn-lt"/>
              <a:ea typeface="+mn-ea"/>
              <a:cs typeface="+mn-cs"/>
            </a:rPr>
            <a:t>134,753</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円削減され、経常収支比率に占める人件費割合は、前年度と比較し、△</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％の結果となったが、全国平均の</a:t>
          </a:r>
          <a:r>
            <a:rPr lang="en-US" altLang="ja-JP" sz="1100" b="0" i="0" baseline="0">
              <a:solidFill>
                <a:schemeClr val="dk1"/>
              </a:solidFill>
              <a:effectLst/>
              <a:latin typeface="+mn-lt"/>
              <a:ea typeface="+mn-ea"/>
              <a:cs typeface="+mn-cs"/>
            </a:rPr>
            <a:t>+4.1</a:t>
          </a:r>
          <a:r>
            <a:rPr lang="ja-JP" altLang="ja-JP" sz="1100" b="0" i="0" baseline="0">
              <a:solidFill>
                <a:schemeClr val="dk1"/>
              </a:solidFill>
              <a:effectLst/>
              <a:latin typeface="+mn-lt"/>
              <a:ea typeface="+mn-ea"/>
              <a:cs typeface="+mn-cs"/>
            </a:rPr>
            <a:t>％、県平均の</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％と依然高い水準となっている。今後も定員管理適正計画に取り組み、継続して新規採用抑制や民間委託の推進など、行財政改革への取り組みを通じて人件費の削減に努める。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26416</xdr:rowOff>
    </xdr:from>
    <xdr:to>
      <xdr:col>7</xdr:col>
      <xdr:colOff>15875</xdr:colOff>
      <xdr:row>38</xdr:row>
      <xdr:rowOff>140716</xdr:rowOff>
    </xdr:to>
    <xdr:cxnSp macro="">
      <xdr:nvCxnSpPr>
        <xdr:cNvPr id="63" name="直線コネクタ 62"/>
        <xdr:cNvCxnSpPr/>
      </xdr:nvCxnSpPr>
      <xdr:spPr>
        <a:xfrm flipV="1">
          <a:off x="3987800" y="654151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140716</xdr:rowOff>
    </xdr:from>
    <xdr:to>
      <xdr:col>5</xdr:col>
      <xdr:colOff>549275</xdr:colOff>
      <xdr:row>39</xdr:row>
      <xdr:rowOff>74422</xdr:rowOff>
    </xdr:to>
    <xdr:cxnSp macro="">
      <xdr:nvCxnSpPr>
        <xdr:cNvPr id="66" name="直線コネクタ 65"/>
        <xdr:cNvCxnSpPr/>
      </xdr:nvCxnSpPr>
      <xdr:spPr>
        <a:xfrm flipV="1">
          <a:off x="3098800" y="665581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72136</xdr:rowOff>
    </xdr:from>
    <xdr:to>
      <xdr:col>4</xdr:col>
      <xdr:colOff>346075</xdr:colOff>
      <xdr:row>39</xdr:row>
      <xdr:rowOff>74422</xdr:rowOff>
    </xdr:to>
    <xdr:cxnSp macro="">
      <xdr:nvCxnSpPr>
        <xdr:cNvPr id="69" name="直線コネクタ 68"/>
        <xdr:cNvCxnSpPr/>
      </xdr:nvCxnSpPr>
      <xdr:spPr>
        <a:xfrm>
          <a:off x="2209800" y="65872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72136</xdr:rowOff>
    </xdr:from>
    <xdr:to>
      <xdr:col>3</xdr:col>
      <xdr:colOff>142875</xdr:colOff>
      <xdr:row>38</xdr:row>
      <xdr:rowOff>163576</xdr:rowOff>
    </xdr:to>
    <xdr:cxnSp macro="">
      <xdr:nvCxnSpPr>
        <xdr:cNvPr id="72" name="直線コネクタ 71"/>
        <xdr:cNvCxnSpPr/>
      </xdr:nvCxnSpPr>
      <xdr:spPr>
        <a:xfrm flipV="1">
          <a:off x="1320800" y="65872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60198</xdr:rowOff>
    </xdr:from>
    <xdr:to>
      <xdr:col>3</xdr:col>
      <xdr:colOff>193675</xdr:colOff>
      <xdr:row>37</xdr:row>
      <xdr:rowOff>161798</xdr:rowOff>
    </xdr:to>
    <xdr:sp macro="" textlink="">
      <xdr:nvSpPr>
        <xdr:cNvPr id="73" name="フローチャート : 判断 72"/>
        <xdr:cNvSpPr/>
      </xdr:nvSpPr>
      <xdr:spPr>
        <a:xfrm>
          <a:off x="2159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525</xdr:rowOff>
    </xdr:from>
    <xdr:ext cx="762000" cy="259045"/>
    <xdr:sp macro="" textlink="">
      <xdr:nvSpPr>
        <xdr:cNvPr id="74" name="テキスト ボックス 73"/>
        <xdr:cNvSpPr txBox="1"/>
      </xdr:nvSpPr>
      <xdr:spPr>
        <a:xfrm>
          <a:off x="1828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137922</xdr:rowOff>
    </xdr:from>
    <xdr:to>
      <xdr:col>1</xdr:col>
      <xdr:colOff>676275</xdr:colOff>
      <xdr:row>38</xdr:row>
      <xdr:rowOff>68072</xdr:rowOff>
    </xdr:to>
    <xdr:sp macro="" textlink="">
      <xdr:nvSpPr>
        <xdr:cNvPr id="75" name="フローチャート : 判断 74"/>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78249</xdr:rowOff>
    </xdr:from>
    <xdr:ext cx="762000" cy="259045"/>
    <xdr:sp macro="" textlink="">
      <xdr:nvSpPr>
        <xdr:cNvPr id="76" name="テキスト ボックス 75"/>
        <xdr:cNvSpPr txBox="1"/>
      </xdr:nvSpPr>
      <xdr:spPr>
        <a:xfrm>
          <a:off x="939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147066</xdr:rowOff>
    </xdr:from>
    <xdr:to>
      <xdr:col>7</xdr:col>
      <xdr:colOff>66675</xdr:colOff>
      <xdr:row>38</xdr:row>
      <xdr:rowOff>77215</xdr:rowOff>
    </xdr:to>
    <xdr:sp macro="" textlink="">
      <xdr:nvSpPr>
        <xdr:cNvPr id="82" name="円/楕円 81"/>
        <xdr:cNvSpPr/>
      </xdr:nvSpPr>
      <xdr:spPr>
        <a:xfrm>
          <a:off x="4775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119143</xdr:rowOff>
    </xdr:from>
    <xdr:ext cx="762000" cy="259045"/>
    <xdr:sp macro="" textlink="">
      <xdr:nvSpPr>
        <xdr:cNvPr id="83" name="人件費該当値テキスト"/>
        <xdr:cNvSpPr txBox="1"/>
      </xdr:nvSpPr>
      <xdr:spPr>
        <a:xfrm>
          <a:off x="4914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89916</xdr:rowOff>
    </xdr:from>
    <xdr:to>
      <xdr:col>5</xdr:col>
      <xdr:colOff>600075</xdr:colOff>
      <xdr:row>39</xdr:row>
      <xdr:rowOff>20066</xdr:rowOff>
    </xdr:to>
    <xdr:sp macro="" textlink="">
      <xdr:nvSpPr>
        <xdr:cNvPr id="84" name="円/楕円 83"/>
        <xdr:cNvSpPr/>
      </xdr:nvSpPr>
      <xdr:spPr>
        <a:xfrm>
          <a:off x="3937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4843</xdr:rowOff>
    </xdr:from>
    <xdr:ext cx="736600" cy="259045"/>
    <xdr:sp macro="" textlink="">
      <xdr:nvSpPr>
        <xdr:cNvPr id="85" name="テキスト ボックス 84"/>
        <xdr:cNvSpPr txBox="1"/>
      </xdr:nvSpPr>
      <xdr:spPr>
        <a:xfrm>
          <a:off x="3606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23622</xdr:rowOff>
    </xdr:from>
    <xdr:to>
      <xdr:col>4</xdr:col>
      <xdr:colOff>396875</xdr:colOff>
      <xdr:row>39</xdr:row>
      <xdr:rowOff>125222</xdr:rowOff>
    </xdr:to>
    <xdr:sp macro="" textlink="">
      <xdr:nvSpPr>
        <xdr:cNvPr id="86" name="円/楕円 85"/>
        <xdr:cNvSpPr/>
      </xdr:nvSpPr>
      <xdr:spPr>
        <a:xfrm>
          <a:off x="3048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109999</xdr:rowOff>
    </xdr:from>
    <xdr:ext cx="762000" cy="259045"/>
    <xdr:sp macro="" textlink="">
      <xdr:nvSpPr>
        <xdr:cNvPr id="87" name="テキスト ボックス 86"/>
        <xdr:cNvSpPr txBox="1"/>
      </xdr:nvSpPr>
      <xdr:spPr>
        <a:xfrm>
          <a:off x="2717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21336</xdr:rowOff>
    </xdr:from>
    <xdr:to>
      <xdr:col>3</xdr:col>
      <xdr:colOff>193675</xdr:colOff>
      <xdr:row>38</xdr:row>
      <xdr:rowOff>122936</xdr:rowOff>
    </xdr:to>
    <xdr:sp macro="" textlink="">
      <xdr:nvSpPr>
        <xdr:cNvPr id="88" name="円/楕円 87"/>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107713</xdr:rowOff>
    </xdr:from>
    <xdr:ext cx="762000" cy="259045"/>
    <xdr:sp macro="" textlink="">
      <xdr:nvSpPr>
        <xdr:cNvPr id="89" name="テキスト ボックス 88"/>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112776</xdr:rowOff>
    </xdr:from>
    <xdr:to>
      <xdr:col>1</xdr:col>
      <xdr:colOff>676275</xdr:colOff>
      <xdr:row>39</xdr:row>
      <xdr:rowOff>42926</xdr:rowOff>
    </xdr:to>
    <xdr:sp macro="" textlink="">
      <xdr:nvSpPr>
        <xdr:cNvPr id="90" name="円/楕円 89"/>
        <xdr:cNvSpPr/>
      </xdr:nvSpPr>
      <xdr:spPr>
        <a:xfrm>
          <a:off x="1270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27703</xdr:rowOff>
    </xdr:from>
    <xdr:ext cx="762000" cy="259045"/>
    <xdr:sp macro="" textlink="">
      <xdr:nvSpPr>
        <xdr:cNvPr id="91" name="テキスト ボックス 90"/>
        <xdr:cNvSpPr txBox="1"/>
      </xdr:nvSpPr>
      <xdr:spPr>
        <a:xfrm>
          <a:off x="939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総額</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前年度と比較し、△</a:t>
          </a:r>
          <a:r>
            <a:rPr lang="en-US" altLang="ja-JP" sz="1100" b="0" i="0" baseline="0">
              <a:solidFill>
                <a:schemeClr val="dk1"/>
              </a:solidFill>
              <a:effectLst/>
              <a:latin typeface="+mn-lt"/>
              <a:ea typeface="+mn-ea"/>
              <a:cs typeface="+mn-cs"/>
            </a:rPr>
            <a:t>101,978</a:t>
          </a:r>
          <a:r>
            <a:rPr lang="ja-JP" altLang="en-US" sz="1100" b="0" i="0" baseline="0">
              <a:solidFill>
                <a:schemeClr val="dk1"/>
              </a:solidFill>
              <a:effectLst/>
              <a:latin typeface="+mn-lt"/>
              <a:ea typeface="+mn-ea"/>
              <a:cs typeface="+mn-cs"/>
            </a:rPr>
            <a:t>千円となったが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経常経費充当一般財源額は</a:t>
          </a:r>
          <a:r>
            <a:rPr lang="en-US" altLang="ja-JP" sz="1100" b="0" i="0" baseline="0">
              <a:solidFill>
                <a:schemeClr val="dk1"/>
              </a:solidFill>
              <a:effectLst/>
              <a:latin typeface="+mn-lt"/>
              <a:ea typeface="+mn-ea"/>
              <a:cs typeface="+mn-cs"/>
            </a:rPr>
            <a:t>+133,083</a:t>
          </a:r>
          <a:r>
            <a:rPr lang="ja-JP" altLang="en-US" sz="1100" b="0" i="0" baseline="0">
              <a:solidFill>
                <a:schemeClr val="dk1"/>
              </a:solidFill>
              <a:effectLst/>
              <a:latin typeface="+mn-lt"/>
              <a:ea typeface="+mn-ea"/>
              <a:cs typeface="+mn-cs"/>
            </a:rPr>
            <a:t>千円となり、</a:t>
          </a:r>
          <a:r>
            <a:rPr lang="ja-JP" altLang="ja-JP" sz="1100" b="0" i="0" baseline="0">
              <a:solidFill>
                <a:schemeClr val="dk1"/>
              </a:solidFill>
              <a:effectLst/>
              <a:latin typeface="+mn-lt"/>
              <a:ea typeface="+mn-ea"/>
              <a:cs typeface="+mn-cs"/>
            </a:rPr>
            <a:t>類似団体内順位は</a:t>
          </a:r>
          <a:r>
            <a:rPr lang="en-US" altLang="ja-JP" sz="1100" b="0" i="0" baseline="0">
              <a:solidFill>
                <a:schemeClr val="dk1"/>
              </a:solidFill>
              <a:effectLst/>
              <a:latin typeface="+mn-lt"/>
              <a:ea typeface="+mn-ea"/>
              <a:cs typeface="+mn-cs"/>
            </a:rPr>
            <a:t>172</a:t>
          </a:r>
          <a:r>
            <a:rPr lang="ja-JP" altLang="ja-JP" sz="1100" b="0" i="0" baseline="0">
              <a:solidFill>
                <a:schemeClr val="dk1"/>
              </a:solidFill>
              <a:effectLst/>
              <a:latin typeface="+mn-lt"/>
              <a:ea typeface="+mn-ea"/>
              <a:cs typeface="+mn-cs"/>
            </a:rPr>
            <a:t>団体中</a:t>
          </a:r>
          <a:r>
            <a:rPr lang="en-US" altLang="ja-JP" sz="1100" b="0" i="0" baseline="0">
              <a:solidFill>
                <a:schemeClr val="dk1"/>
              </a:solidFill>
              <a:effectLst/>
              <a:latin typeface="+mn-lt"/>
              <a:ea typeface="+mn-ea"/>
              <a:cs typeface="+mn-cs"/>
            </a:rPr>
            <a:t>170</a:t>
          </a:r>
          <a:r>
            <a:rPr lang="ja-JP" altLang="ja-JP" sz="1100" b="0" i="0" baseline="0">
              <a:solidFill>
                <a:schemeClr val="dk1"/>
              </a:solidFill>
              <a:effectLst/>
              <a:latin typeface="+mn-lt"/>
              <a:ea typeface="+mn-ea"/>
              <a:cs typeface="+mn-cs"/>
            </a:rPr>
            <a:t>位となった。要因は、職員数の削減に伴い、嘱託職員、業務委託の増加、</a:t>
          </a:r>
          <a:r>
            <a:rPr lang="ja-JP" altLang="en-US" sz="1100" b="0" i="0" baseline="0">
              <a:solidFill>
                <a:schemeClr val="dk1"/>
              </a:solidFill>
              <a:effectLst/>
              <a:latin typeface="+mn-lt"/>
              <a:ea typeface="+mn-ea"/>
              <a:cs typeface="+mn-cs"/>
            </a:rPr>
            <a:t>各種ワクチンが補助事業から普通交付税で算入されるようになったことなどが考えられるが</a:t>
          </a:r>
          <a:r>
            <a:rPr lang="ja-JP" altLang="ja-JP" sz="1100" b="0" i="0" baseline="0">
              <a:solidFill>
                <a:schemeClr val="dk1"/>
              </a:solidFill>
              <a:effectLst/>
              <a:latin typeface="+mn-lt"/>
              <a:ea typeface="+mn-ea"/>
              <a:cs typeface="+mn-cs"/>
            </a:rPr>
            <a:t>、今後事業統合など、業務のスリム化や効率化を促進し、物件費を抑制に努める。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86178</xdr:rowOff>
    </xdr:from>
    <xdr:to>
      <xdr:col>24</xdr:col>
      <xdr:colOff>31750</xdr:colOff>
      <xdr:row>20</xdr:row>
      <xdr:rowOff>23586</xdr:rowOff>
    </xdr:to>
    <xdr:cxnSp macro="">
      <xdr:nvCxnSpPr>
        <xdr:cNvPr id="126" name="直線コネクタ 125"/>
        <xdr:cNvCxnSpPr/>
      </xdr:nvCxnSpPr>
      <xdr:spPr>
        <a:xfrm>
          <a:off x="15671800" y="3343728"/>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86178</xdr:rowOff>
    </xdr:from>
    <xdr:to>
      <xdr:col>22</xdr:col>
      <xdr:colOff>565150</xdr:colOff>
      <xdr:row>19</xdr:row>
      <xdr:rowOff>129722</xdr:rowOff>
    </xdr:to>
    <xdr:cxnSp macro="">
      <xdr:nvCxnSpPr>
        <xdr:cNvPr id="129" name="直線コネクタ 128"/>
        <xdr:cNvCxnSpPr/>
      </xdr:nvCxnSpPr>
      <xdr:spPr>
        <a:xfrm flipV="1">
          <a:off x="14782800" y="3343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7257</xdr:rowOff>
    </xdr:from>
    <xdr:to>
      <xdr:col>21</xdr:col>
      <xdr:colOff>361950</xdr:colOff>
      <xdr:row>19</xdr:row>
      <xdr:rowOff>129722</xdr:rowOff>
    </xdr:to>
    <xdr:cxnSp macro="">
      <xdr:nvCxnSpPr>
        <xdr:cNvPr id="132" name="直線コネクタ 131"/>
        <xdr:cNvCxnSpPr/>
      </xdr:nvCxnSpPr>
      <xdr:spPr>
        <a:xfrm>
          <a:off x="13893800" y="30933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135164</xdr:rowOff>
    </xdr:from>
    <xdr:to>
      <xdr:col>20</xdr:col>
      <xdr:colOff>158750</xdr:colOff>
      <xdr:row>18</xdr:row>
      <xdr:rowOff>7257</xdr:rowOff>
    </xdr:to>
    <xdr:cxnSp macro="">
      <xdr:nvCxnSpPr>
        <xdr:cNvPr id="135" name="直線コネクタ 134"/>
        <xdr:cNvCxnSpPr/>
      </xdr:nvCxnSpPr>
      <xdr:spPr>
        <a:xfrm>
          <a:off x="13004800" y="3049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6" name="フローチャート : 判断 135"/>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7" name="テキスト ボックス 136"/>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38" name="フローチャート : 判断 137"/>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39" name="テキスト ボックス 138"/>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144236</xdr:rowOff>
    </xdr:from>
    <xdr:to>
      <xdr:col>24</xdr:col>
      <xdr:colOff>82550</xdr:colOff>
      <xdr:row>20</xdr:row>
      <xdr:rowOff>74386</xdr:rowOff>
    </xdr:to>
    <xdr:sp macro="" textlink="">
      <xdr:nvSpPr>
        <xdr:cNvPr id="145" name="円/楕円 144"/>
        <xdr:cNvSpPr/>
      </xdr:nvSpPr>
      <xdr:spPr>
        <a:xfrm>
          <a:off x="164592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116313</xdr:rowOff>
    </xdr:from>
    <xdr:ext cx="762000" cy="259045"/>
    <xdr:sp macro="" textlink="">
      <xdr:nvSpPr>
        <xdr:cNvPr id="146" name="物件費該当値テキスト"/>
        <xdr:cNvSpPr txBox="1"/>
      </xdr:nvSpPr>
      <xdr:spPr>
        <a:xfrm>
          <a:off x="16598900" y="337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35378</xdr:rowOff>
    </xdr:from>
    <xdr:to>
      <xdr:col>22</xdr:col>
      <xdr:colOff>615950</xdr:colOff>
      <xdr:row>19</xdr:row>
      <xdr:rowOff>136978</xdr:rowOff>
    </xdr:to>
    <xdr:sp macro="" textlink="">
      <xdr:nvSpPr>
        <xdr:cNvPr id="147" name="円/楕円 146"/>
        <xdr:cNvSpPr/>
      </xdr:nvSpPr>
      <xdr:spPr>
        <a:xfrm>
          <a:off x="15621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121755</xdr:rowOff>
    </xdr:from>
    <xdr:ext cx="736600" cy="259045"/>
    <xdr:sp macro="" textlink="">
      <xdr:nvSpPr>
        <xdr:cNvPr id="148" name="テキスト ボックス 147"/>
        <xdr:cNvSpPr txBox="1"/>
      </xdr:nvSpPr>
      <xdr:spPr>
        <a:xfrm>
          <a:off x="15290800" y="337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78922</xdr:rowOff>
    </xdr:from>
    <xdr:to>
      <xdr:col>21</xdr:col>
      <xdr:colOff>412750</xdr:colOff>
      <xdr:row>20</xdr:row>
      <xdr:rowOff>9072</xdr:rowOff>
    </xdr:to>
    <xdr:sp macro="" textlink="">
      <xdr:nvSpPr>
        <xdr:cNvPr id="149" name="円/楕円 148"/>
        <xdr:cNvSpPr/>
      </xdr:nvSpPr>
      <xdr:spPr>
        <a:xfrm>
          <a:off x="14732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165299</xdr:rowOff>
    </xdr:from>
    <xdr:ext cx="762000" cy="259045"/>
    <xdr:sp macro="" textlink="">
      <xdr:nvSpPr>
        <xdr:cNvPr id="150" name="テキスト ボックス 149"/>
        <xdr:cNvSpPr txBox="1"/>
      </xdr:nvSpPr>
      <xdr:spPr>
        <a:xfrm>
          <a:off x="14401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127907</xdr:rowOff>
    </xdr:from>
    <xdr:to>
      <xdr:col>20</xdr:col>
      <xdr:colOff>209550</xdr:colOff>
      <xdr:row>18</xdr:row>
      <xdr:rowOff>58057</xdr:rowOff>
    </xdr:to>
    <xdr:sp macro="" textlink="">
      <xdr:nvSpPr>
        <xdr:cNvPr id="151" name="円/楕円 150"/>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42834</xdr:rowOff>
    </xdr:from>
    <xdr:ext cx="762000" cy="259045"/>
    <xdr:sp macro="" textlink="">
      <xdr:nvSpPr>
        <xdr:cNvPr id="152" name="テキスト ボックス 151"/>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84364</xdr:rowOff>
    </xdr:from>
    <xdr:to>
      <xdr:col>19</xdr:col>
      <xdr:colOff>6350</xdr:colOff>
      <xdr:row>18</xdr:row>
      <xdr:rowOff>14514</xdr:rowOff>
    </xdr:to>
    <xdr:sp macro="" textlink="">
      <xdr:nvSpPr>
        <xdr:cNvPr id="153" name="円/楕円 152"/>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170741</xdr:rowOff>
    </xdr:from>
    <xdr:ext cx="762000" cy="259045"/>
    <xdr:sp macro="" textlink="">
      <xdr:nvSpPr>
        <xdr:cNvPr id="154" name="テキスト ボックス 153"/>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少子高齢化社会</a:t>
          </a:r>
          <a:r>
            <a:rPr lang="ja-JP" altLang="en-US" sz="1100" b="0" i="0" baseline="0">
              <a:solidFill>
                <a:schemeClr val="dk1"/>
              </a:solidFill>
              <a:effectLst/>
              <a:latin typeface="+mn-lt"/>
              <a:ea typeface="+mn-ea"/>
              <a:cs typeface="+mn-cs"/>
            </a:rPr>
            <a:t>等により社会保障関連経費が増加し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前年度と比較し、</a:t>
          </a:r>
          <a:r>
            <a:rPr lang="en-US" altLang="ja-JP" sz="1100" b="0" i="0" baseline="0">
              <a:solidFill>
                <a:schemeClr val="dk1"/>
              </a:solidFill>
              <a:effectLst/>
              <a:latin typeface="+mn-lt"/>
              <a:ea typeface="+mn-ea"/>
              <a:cs typeface="+mn-cs"/>
            </a:rPr>
            <a:t>+0.7%</a:t>
          </a:r>
          <a:r>
            <a:rPr lang="ja-JP" altLang="en-US" sz="1100" b="0" i="0" baseline="0">
              <a:solidFill>
                <a:schemeClr val="dk1"/>
              </a:solidFill>
              <a:effectLst/>
              <a:latin typeface="+mn-lt"/>
              <a:ea typeface="+mn-ea"/>
              <a:cs typeface="+mn-cs"/>
            </a:rPr>
            <a:t>となった。今後も</a:t>
          </a:r>
          <a:r>
            <a:rPr lang="ja-JP" altLang="ja-JP" sz="1100" b="0" i="0" baseline="0">
              <a:solidFill>
                <a:schemeClr val="dk1"/>
              </a:solidFill>
              <a:effectLst/>
              <a:latin typeface="+mn-lt"/>
              <a:ea typeface="+mn-ea"/>
              <a:cs typeface="+mn-cs"/>
            </a:rPr>
            <a:t>扶助費の増加は避けて通れないものと見込まれる。「社会保障と税の一体改革」や生活保護等の見直しなど、国の動向を注視していく必要がある。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95250</xdr:rowOff>
    </xdr:from>
    <xdr:to>
      <xdr:col>7</xdr:col>
      <xdr:colOff>15875</xdr:colOff>
      <xdr:row>58</xdr:row>
      <xdr:rowOff>12700</xdr:rowOff>
    </xdr:to>
    <xdr:cxnSp macro="">
      <xdr:nvCxnSpPr>
        <xdr:cNvPr id="187" name="直線コネクタ 186"/>
        <xdr:cNvCxnSpPr/>
      </xdr:nvCxnSpPr>
      <xdr:spPr>
        <a:xfrm>
          <a:off x="3987800" y="9867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95250</xdr:rowOff>
    </xdr:from>
    <xdr:to>
      <xdr:col>5</xdr:col>
      <xdr:colOff>549275</xdr:colOff>
      <xdr:row>58</xdr:row>
      <xdr:rowOff>63500</xdr:rowOff>
    </xdr:to>
    <xdr:cxnSp macro="">
      <xdr:nvCxnSpPr>
        <xdr:cNvPr id="190" name="直線コネクタ 189"/>
        <xdr:cNvCxnSpPr/>
      </xdr:nvCxnSpPr>
      <xdr:spPr>
        <a:xfrm flipV="1">
          <a:off x="3098800" y="9867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152400</xdr:rowOff>
    </xdr:from>
    <xdr:to>
      <xdr:col>4</xdr:col>
      <xdr:colOff>346075</xdr:colOff>
      <xdr:row>58</xdr:row>
      <xdr:rowOff>63500</xdr:rowOff>
    </xdr:to>
    <xdr:cxnSp macro="">
      <xdr:nvCxnSpPr>
        <xdr:cNvPr id="193" name="直線コネクタ 192"/>
        <xdr:cNvCxnSpPr/>
      </xdr:nvCxnSpPr>
      <xdr:spPr>
        <a:xfrm>
          <a:off x="2209800" y="97536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25400</xdr:rowOff>
    </xdr:from>
    <xdr:to>
      <xdr:col>3</xdr:col>
      <xdr:colOff>142875</xdr:colOff>
      <xdr:row>56</xdr:row>
      <xdr:rowOff>152400</xdr:rowOff>
    </xdr:to>
    <xdr:cxnSp macro="">
      <xdr:nvCxnSpPr>
        <xdr:cNvPr id="196" name="直線コネクタ 195"/>
        <xdr:cNvCxnSpPr/>
      </xdr:nvCxnSpPr>
      <xdr:spPr>
        <a:xfrm>
          <a:off x="1320800" y="9626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0</xdr:rowOff>
    </xdr:from>
    <xdr:to>
      <xdr:col>3</xdr:col>
      <xdr:colOff>193675</xdr:colOff>
      <xdr:row>58</xdr:row>
      <xdr:rowOff>101600</xdr:rowOff>
    </xdr:to>
    <xdr:sp macro="" textlink="">
      <xdr:nvSpPr>
        <xdr:cNvPr id="197" name="フローチャート : 判断 196"/>
        <xdr:cNvSpPr/>
      </xdr:nvSpPr>
      <xdr:spPr>
        <a:xfrm>
          <a:off x="2159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86377</xdr:rowOff>
    </xdr:from>
    <xdr:ext cx="762000" cy="259045"/>
    <xdr:sp macro="" textlink="">
      <xdr:nvSpPr>
        <xdr:cNvPr id="198" name="テキスト ボックス 197"/>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199" name="フローチャート : 判断 198"/>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00" name="テキスト ボックス 199"/>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6" name="円/楕円 205"/>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07"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44450</xdr:rowOff>
    </xdr:from>
    <xdr:to>
      <xdr:col>5</xdr:col>
      <xdr:colOff>600075</xdr:colOff>
      <xdr:row>57</xdr:row>
      <xdr:rowOff>146050</xdr:rowOff>
    </xdr:to>
    <xdr:sp macro="" textlink="">
      <xdr:nvSpPr>
        <xdr:cNvPr id="208" name="円/楕円 207"/>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130827</xdr:rowOff>
    </xdr:from>
    <xdr:ext cx="736600" cy="259045"/>
    <xdr:sp macro="" textlink="">
      <xdr:nvSpPr>
        <xdr:cNvPr id="209" name="テキスト ボックス 208"/>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12700</xdr:rowOff>
    </xdr:from>
    <xdr:to>
      <xdr:col>4</xdr:col>
      <xdr:colOff>396875</xdr:colOff>
      <xdr:row>58</xdr:row>
      <xdr:rowOff>114300</xdr:rowOff>
    </xdr:to>
    <xdr:sp macro="" textlink="">
      <xdr:nvSpPr>
        <xdr:cNvPr id="210" name="円/楕円 209"/>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99077</xdr:rowOff>
    </xdr:from>
    <xdr:ext cx="762000" cy="259045"/>
    <xdr:sp macro="" textlink="">
      <xdr:nvSpPr>
        <xdr:cNvPr id="211" name="テキスト ボックス 210"/>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101600</xdr:rowOff>
    </xdr:from>
    <xdr:to>
      <xdr:col>3</xdr:col>
      <xdr:colOff>193675</xdr:colOff>
      <xdr:row>57</xdr:row>
      <xdr:rowOff>31750</xdr:rowOff>
    </xdr:to>
    <xdr:sp macro="" textlink="">
      <xdr:nvSpPr>
        <xdr:cNvPr id="212" name="円/楕円 211"/>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41927</xdr:rowOff>
    </xdr:from>
    <xdr:ext cx="762000" cy="259045"/>
    <xdr:sp macro="" textlink="">
      <xdr:nvSpPr>
        <xdr:cNvPr id="213" name="テキスト ボックス 212"/>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14" name="円/楕円 213"/>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15" name="テキスト ボックス 214"/>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公共下水道事業等への</a:t>
          </a:r>
          <a:r>
            <a:rPr lang="ja-JP" altLang="en-US" sz="1100">
              <a:solidFill>
                <a:schemeClr val="dk1"/>
              </a:solidFill>
              <a:effectLst/>
              <a:latin typeface="+mn-lt"/>
              <a:ea typeface="+mn-ea"/>
              <a:cs typeface="+mn-cs"/>
            </a:rPr>
            <a:t>経常的な</a:t>
          </a:r>
          <a:r>
            <a:rPr lang="ja-JP" altLang="ja-JP" sz="1100">
              <a:solidFill>
                <a:schemeClr val="dk1"/>
              </a:solidFill>
              <a:effectLst/>
              <a:latin typeface="+mn-lt"/>
              <a:ea typeface="+mn-ea"/>
              <a:cs typeface="+mn-cs"/>
            </a:rPr>
            <a:t>繰出金が</a:t>
          </a:r>
          <a:r>
            <a:rPr lang="ja-JP" altLang="en-US" sz="1100">
              <a:solidFill>
                <a:schemeClr val="dk1"/>
              </a:solidFill>
              <a:effectLst/>
              <a:latin typeface="+mn-lt"/>
              <a:ea typeface="+mn-ea"/>
              <a:cs typeface="+mn-cs"/>
            </a:rPr>
            <a:t>大幅な</a:t>
          </a:r>
          <a:r>
            <a:rPr lang="ja-JP" altLang="ja-JP" sz="1100">
              <a:solidFill>
                <a:schemeClr val="dk1"/>
              </a:solidFill>
              <a:effectLst/>
              <a:latin typeface="+mn-lt"/>
              <a:ea typeface="+mn-ea"/>
              <a:cs typeface="+mn-cs"/>
            </a:rPr>
            <a:t>増額となり、前年度と比較し、</a:t>
          </a:r>
          <a:r>
            <a:rPr lang="en-US" altLang="ja-JP" sz="1100">
              <a:solidFill>
                <a:schemeClr val="dk1"/>
              </a:solidFill>
              <a:effectLst/>
              <a:latin typeface="+mn-lt"/>
              <a:ea typeface="+mn-ea"/>
              <a:cs typeface="+mn-cs"/>
            </a:rPr>
            <a:t>4.5</a:t>
          </a:r>
          <a:r>
            <a:rPr lang="ja-JP" altLang="ja-JP" sz="1100">
              <a:solidFill>
                <a:schemeClr val="dk1"/>
              </a:solidFill>
              <a:effectLst/>
              <a:latin typeface="+mn-lt"/>
              <a:ea typeface="+mn-ea"/>
              <a:cs typeface="+mn-cs"/>
            </a:rPr>
            <a:t>％増となった。</a:t>
          </a:r>
          <a:endParaRPr lang="ja-JP" altLang="ja-JP" sz="1400">
            <a:effectLst/>
          </a:endParaRPr>
        </a:p>
        <a:p>
          <a:pPr rtl="0"/>
          <a:r>
            <a:rPr lang="ja-JP" altLang="ja-JP" sz="1100">
              <a:solidFill>
                <a:schemeClr val="dk1"/>
              </a:solidFill>
              <a:effectLst/>
              <a:latin typeface="+mn-lt"/>
              <a:ea typeface="+mn-ea"/>
              <a:cs typeface="+mn-cs"/>
            </a:rPr>
            <a:t>公営企業については、経費を節減するとともに、独立採算の原則を踏まえ、料金の適正化等を図り、普通会計の負担を削減できるように努める。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59</xdr:row>
      <xdr:rowOff>107950</xdr:rowOff>
    </xdr:to>
    <xdr:cxnSp macro="">
      <xdr:nvCxnSpPr>
        <xdr:cNvPr id="248" name="直線コネクタ 247"/>
        <xdr:cNvCxnSpPr/>
      </xdr:nvCxnSpPr>
      <xdr:spPr>
        <a:xfrm>
          <a:off x="15671800" y="98806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57</xdr:row>
      <xdr:rowOff>107950</xdr:rowOff>
    </xdr:to>
    <xdr:cxnSp macro="">
      <xdr:nvCxnSpPr>
        <xdr:cNvPr id="251" name="直線コネクタ 250"/>
        <xdr:cNvCxnSpPr/>
      </xdr:nvCxnSpPr>
      <xdr:spPr>
        <a:xfrm>
          <a:off x="14782800" y="9819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57</xdr:row>
      <xdr:rowOff>153670</xdr:rowOff>
    </xdr:to>
    <xdr:cxnSp macro="">
      <xdr:nvCxnSpPr>
        <xdr:cNvPr id="254" name="直線コネクタ 253"/>
        <xdr:cNvCxnSpPr/>
      </xdr:nvCxnSpPr>
      <xdr:spPr>
        <a:xfrm flipV="1">
          <a:off x="13893800" y="98196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57</xdr:row>
      <xdr:rowOff>153670</xdr:rowOff>
    </xdr:to>
    <xdr:cxnSp macro="">
      <xdr:nvCxnSpPr>
        <xdr:cNvPr id="257" name="直線コネクタ 256"/>
        <xdr:cNvCxnSpPr/>
      </xdr:nvCxnSpPr>
      <xdr:spPr>
        <a:xfrm>
          <a:off x="13004800" y="97205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58" name="フローチャート : 判断 257"/>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59" name="テキスト ボックス 258"/>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60" name="フローチャート : 判断 259"/>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61" name="テキスト ボックス 260"/>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57150</xdr:rowOff>
    </xdr:from>
    <xdr:to>
      <xdr:col>24</xdr:col>
      <xdr:colOff>82550</xdr:colOff>
      <xdr:row>59</xdr:row>
      <xdr:rowOff>158750</xdr:rowOff>
    </xdr:to>
    <xdr:sp macro="" textlink="">
      <xdr:nvSpPr>
        <xdr:cNvPr id="267" name="円/楕円 266"/>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29227</xdr:rowOff>
    </xdr:from>
    <xdr:ext cx="762000" cy="259045"/>
    <xdr:sp macro="" textlink="">
      <xdr:nvSpPr>
        <xdr:cNvPr id="268"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69" name="円/楕円 268"/>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70" name="テキスト ボックス 269"/>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71" name="円/楕円 270"/>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72" name="テキスト ボックス 271"/>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102870</xdr:rowOff>
    </xdr:from>
    <xdr:to>
      <xdr:col>20</xdr:col>
      <xdr:colOff>209550</xdr:colOff>
      <xdr:row>58</xdr:row>
      <xdr:rowOff>33020</xdr:rowOff>
    </xdr:to>
    <xdr:sp macro="" textlink="">
      <xdr:nvSpPr>
        <xdr:cNvPr id="273" name="円/楕円 272"/>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17797</xdr:rowOff>
    </xdr:from>
    <xdr:ext cx="762000" cy="259045"/>
    <xdr:sp macro="" textlink="">
      <xdr:nvSpPr>
        <xdr:cNvPr id="274" name="テキスト ボックス 273"/>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75" name="円/楕円 274"/>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76" name="テキスト ボックス 275"/>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一部事務組合に対する補助費（地方交付税算入分）が減額したため、△</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％となった。今後も補助費の適正な執行をし、経常収支比率の改善を図る。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124714</xdr:rowOff>
    </xdr:from>
    <xdr:to>
      <xdr:col>24</xdr:col>
      <xdr:colOff>31750</xdr:colOff>
      <xdr:row>35</xdr:row>
      <xdr:rowOff>143002</xdr:rowOff>
    </xdr:to>
    <xdr:cxnSp macro="">
      <xdr:nvCxnSpPr>
        <xdr:cNvPr id="306" name="直線コネクタ 305"/>
        <xdr:cNvCxnSpPr/>
      </xdr:nvCxnSpPr>
      <xdr:spPr>
        <a:xfrm flipV="1">
          <a:off x="15671800" y="61254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36</xdr:row>
      <xdr:rowOff>76708</xdr:rowOff>
    </xdr:to>
    <xdr:cxnSp macro="">
      <xdr:nvCxnSpPr>
        <xdr:cNvPr id="309" name="直線コネクタ 308"/>
        <xdr:cNvCxnSpPr/>
      </xdr:nvCxnSpPr>
      <xdr:spPr>
        <a:xfrm flipV="1">
          <a:off x="14782800" y="61437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97282</xdr:rowOff>
    </xdr:from>
    <xdr:to>
      <xdr:col>21</xdr:col>
      <xdr:colOff>361950</xdr:colOff>
      <xdr:row>36</xdr:row>
      <xdr:rowOff>76708</xdr:rowOff>
    </xdr:to>
    <xdr:cxnSp macro="">
      <xdr:nvCxnSpPr>
        <xdr:cNvPr id="312" name="直線コネクタ 311"/>
        <xdr:cNvCxnSpPr/>
      </xdr:nvCxnSpPr>
      <xdr:spPr>
        <a:xfrm>
          <a:off x="13893800" y="609803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97282</xdr:rowOff>
    </xdr:from>
    <xdr:to>
      <xdr:col>20</xdr:col>
      <xdr:colOff>158750</xdr:colOff>
      <xdr:row>35</xdr:row>
      <xdr:rowOff>147574</xdr:rowOff>
    </xdr:to>
    <xdr:cxnSp macro="">
      <xdr:nvCxnSpPr>
        <xdr:cNvPr id="315" name="直線コネクタ 314"/>
        <xdr:cNvCxnSpPr/>
      </xdr:nvCxnSpPr>
      <xdr:spPr>
        <a:xfrm flipV="1">
          <a:off x="13004800" y="60980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105918</xdr:rowOff>
    </xdr:from>
    <xdr:to>
      <xdr:col>20</xdr:col>
      <xdr:colOff>209550</xdr:colOff>
      <xdr:row>36</xdr:row>
      <xdr:rowOff>36068</xdr:rowOff>
    </xdr:to>
    <xdr:sp macro="" textlink="">
      <xdr:nvSpPr>
        <xdr:cNvPr id="316" name="フローチャート : 判断 315"/>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20845</xdr:rowOff>
    </xdr:from>
    <xdr:ext cx="762000" cy="259045"/>
    <xdr:sp macro="" textlink="">
      <xdr:nvSpPr>
        <xdr:cNvPr id="317" name="テキスト ボックス 316"/>
        <xdr:cNvSpPr txBox="1"/>
      </xdr:nvSpPr>
      <xdr:spPr>
        <a:xfrm>
          <a:off x="13512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51054</xdr:rowOff>
    </xdr:from>
    <xdr:to>
      <xdr:col>19</xdr:col>
      <xdr:colOff>6350</xdr:colOff>
      <xdr:row>35</xdr:row>
      <xdr:rowOff>152654</xdr:rowOff>
    </xdr:to>
    <xdr:sp macro="" textlink="">
      <xdr:nvSpPr>
        <xdr:cNvPr id="318" name="フローチャート : 判断 317"/>
        <xdr:cNvSpPr/>
      </xdr:nvSpPr>
      <xdr:spPr>
        <a:xfrm>
          <a:off x="12954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162831</xdr:rowOff>
    </xdr:from>
    <xdr:ext cx="762000" cy="259045"/>
    <xdr:sp macro="" textlink="">
      <xdr:nvSpPr>
        <xdr:cNvPr id="319" name="テキスト ボックス 318"/>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73914</xdr:rowOff>
    </xdr:from>
    <xdr:to>
      <xdr:col>24</xdr:col>
      <xdr:colOff>82550</xdr:colOff>
      <xdr:row>36</xdr:row>
      <xdr:rowOff>4064</xdr:rowOff>
    </xdr:to>
    <xdr:sp macro="" textlink="">
      <xdr:nvSpPr>
        <xdr:cNvPr id="325" name="円/楕円 324"/>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90441</xdr:rowOff>
    </xdr:from>
    <xdr:ext cx="762000" cy="259045"/>
    <xdr:sp macro="" textlink="">
      <xdr:nvSpPr>
        <xdr:cNvPr id="326"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27" name="円/楕円 326"/>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28" name="テキスト ボックス 327"/>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29" name="円/楕円 328"/>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30" name="テキスト ボックス 329"/>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46482</xdr:rowOff>
    </xdr:from>
    <xdr:to>
      <xdr:col>20</xdr:col>
      <xdr:colOff>209550</xdr:colOff>
      <xdr:row>35</xdr:row>
      <xdr:rowOff>148082</xdr:rowOff>
    </xdr:to>
    <xdr:sp macro="" textlink="">
      <xdr:nvSpPr>
        <xdr:cNvPr id="331" name="円/楕円 330"/>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158259</xdr:rowOff>
    </xdr:from>
    <xdr:ext cx="762000" cy="259045"/>
    <xdr:sp macro="" textlink="">
      <xdr:nvSpPr>
        <xdr:cNvPr id="332" name="テキスト ボックス 331"/>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96774</xdr:rowOff>
    </xdr:from>
    <xdr:to>
      <xdr:col>19</xdr:col>
      <xdr:colOff>6350</xdr:colOff>
      <xdr:row>36</xdr:row>
      <xdr:rowOff>26924</xdr:rowOff>
    </xdr:to>
    <xdr:sp macro="" textlink="">
      <xdr:nvSpPr>
        <xdr:cNvPr id="333" name="円/楕円 332"/>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11701</xdr:rowOff>
    </xdr:from>
    <xdr:ext cx="762000" cy="259045"/>
    <xdr:sp macro="" textlink="">
      <xdr:nvSpPr>
        <xdr:cNvPr id="334" name="テキスト ボックス 333"/>
        <xdr:cNvSpPr txBox="1"/>
      </xdr:nvSpPr>
      <xdr:spPr>
        <a:xfrm>
          <a:off x="12623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公債費における経常経費充当一般財源額は</a:t>
          </a:r>
          <a:r>
            <a:rPr lang="ja-JP" altLang="en-US" sz="1100" b="0" i="0" baseline="0">
              <a:solidFill>
                <a:schemeClr val="dk1"/>
              </a:solidFill>
              <a:effectLst/>
              <a:latin typeface="+mn-lt"/>
              <a:ea typeface="+mn-ea"/>
              <a:cs typeface="+mn-cs"/>
            </a:rPr>
            <a:t>、満期一括償還による市場公募債の影響により、前年度と比較し</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+235,602</a:t>
          </a:r>
          <a:r>
            <a:rPr lang="ja-JP" altLang="en-US" sz="1100" b="0" i="0" baseline="0">
              <a:solidFill>
                <a:schemeClr val="dk1"/>
              </a:solidFill>
              <a:effectLst/>
              <a:latin typeface="+mn-lt"/>
              <a:ea typeface="+mn-ea"/>
              <a:cs typeface="+mn-cs"/>
            </a:rPr>
            <a:t>千円となった。</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順位についても、</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位</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42</a:t>
          </a:r>
          <a:r>
            <a:rPr lang="ja-JP" altLang="en-US" sz="1100" b="0" i="0" baseline="0">
              <a:solidFill>
                <a:schemeClr val="dk1"/>
              </a:solidFill>
              <a:effectLst/>
              <a:latin typeface="+mn-lt"/>
              <a:ea typeface="+mn-ea"/>
              <a:cs typeface="+mn-cs"/>
            </a:rPr>
            <a:t>位</a:t>
          </a:r>
          <a:r>
            <a:rPr lang="ja-JP" altLang="ja-JP" sz="1100" b="0" i="0" baseline="0">
              <a:solidFill>
                <a:schemeClr val="dk1"/>
              </a:solidFill>
              <a:effectLst/>
              <a:latin typeface="+mn-lt"/>
              <a:ea typeface="+mn-ea"/>
              <a:cs typeface="+mn-cs"/>
            </a:rPr>
            <a:t>いう結果</a:t>
          </a:r>
          <a:r>
            <a:rPr lang="ja-JP" altLang="en-US" sz="1100" b="0" i="0" baseline="0">
              <a:solidFill>
                <a:schemeClr val="dk1"/>
              </a:solidFill>
              <a:effectLst/>
              <a:latin typeface="+mn-lt"/>
              <a:ea typeface="+mn-ea"/>
              <a:cs typeface="+mn-cs"/>
            </a:rPr>
            <a:t>となったが</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災害公営住宅建設事業や、一般単独事業となる新火葬場建設事業などにより、交付税算入されない起債償還及び地方債残高が大幅に増加するものと予想される。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79375</xdr:rowOff>
    </xdr:from>
    <xdr:to>
      <xdr:col>7</xdr:col>
      <xdr:colOff>15875</xdr:colOff>
      <xdr:row>74</xdr:row>
      <xdr:rowOff>123190</xdr:rowOff>
    </xdr:to>
    <xdr:cxnSp macro="">
      <xdr:nvCxnSpPr>
        <xdr:cNvPr id="366" name="直線コネクタ 365"/>
        <xdr:cNvCxnSpPr/>
      </xdr:nvCxnSpPr>
      <xdr:spPr>
        <a:xfrm>
          <a:off x="3987800" y="127666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79375</xdr:rowOff>
    </xdr:from>
    <xdr:to>
      <xdr:col>5</xdr:col>
      <xdr:colOff>549275</xdr:colOff>
      <xdr:row>74</xdr:row>
      <xdr:rowOff>86995</xdr:rowOff>
    </xdr:to>
    <xdr:cxnSp macro="">
      <xdr:nvCxnSpPr>
        <xdr:cNvPr id="369" name="直線コネクタ 368"/>
        <xdr:cNvCxnSpPr/>
      </xdr:nvCxnSpPr>
      <xdr:spPr>
        <a:xfrm flipV="1">
          <a:off x="3098800" y="127666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46990</xdr:rowOff>
    </xdr:from>
    <xdr:to>
      <xdr:col>4</xdr:col>
      <xdr:colOff>346075</xdr:colOff>
      <xdr:row>74</xdr:row>
      <xdr:rowOff>86995</xdr:rowOff>
    </xdr:to>
    <xdr:cxnSp macro="">
      <xdr:nvCxnSpPr>
        <xdr:cNvPr id="372" name="直線コネクタ 371"/>
        <xdr:cNvCxnSpPr/>
      </xdr:nvCxnSpPr>
      <xdr:spPr>
        <a:xfrm>
          <a:off x="2209800" y="127342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46990</xdr:rowOff>
    </xdr:from>
    <xdr:to>
      <xdr:col>3</xdr:col>
      <xdr:colOff>142875</xdr:colOff>
      <xdr:row>74</xdr:row>
      <xdr:rowOff>94615</xdr:rowOff>
    </xdr:to>
    <xdr:cxnSp macro="">
      <xdr:nvCxnSpPr>
        <xdr:cNvPr id="375" name="直線コネクタ 374"/>
        <xdr:cNvCxnSpPr/>
      </xdr:nvCxnSpPr>
      <xdr:spPr>
        <a:xfrm flipV="1">
          <a:off x="1320800" y="127342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152400</xdr:rowOff>
    </xdr:from>
    <xdr:to>
      <xdr:col>3</xdr:col>
      <xdr:colOff>193675</xdr:colOff>
      <xdr:row>75</xdr:row>
      <xdr:rowOff>82550</xdr:rowOff>
    </xdr:to>
    <xdr:sp macro="" textlink="">
      <xdr:nvSpPr>
        <xdr:cNvPr id="376" name="フローチャート : 判断 375"/>
        <xdr:cNvSpPr/>
      </xdr:nvSpPr>
      <xdr:spPr>
        <a:xfrm>
          <a:off x="2159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67327</xdr:rowOff>
    </xdr:from>
    <xdr:ext cx="762000" cy="259045"/>
    <xdr:sp macro="" textlink="">
      <xdr:nvSpPr>
        <xdr:cNvPr id="377" name="テキスト ボックス 376"/>
        <xdr:cNvSpPr txBox="1"/>
      </xdr:nvSpPr>
      <xdr:spPr>
        <a:xfrm>
          <a:off x="1828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7620</xdr:rowOff>
    </xdr:from>
    <xdr:to>
      <xdr:col>1</xdr:col>
      <xdr:colOff>676275</xdr:colOff>
      <xdr:row>75</xdr:row>
      <xdr:rowOff>109220</xdr:rowOff>
    </xdr:to>
    <xdr:sp macro="" textlink="">
      <xdr:nvSpPr>
        <xdr:cNvPr id="378" name="フローチャート : 判断 377"/>
        <xdr:cNvSpPr/>
      </xdr:nvSpPr>
      <xdr:spPr>
        <a:xfrm>
          <a:off x="1270000" y="1286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93997</xdr:rowOff>
    </xdr:from>
    <xdr:ext cx="762000" cy="259045"/>
    <xdr:sp macro="" textlink="">
      <xdr:nvSpPr>
        <xdr:cNvPr id="379" name="テキスト ボックス 378"/>
        <xdr:cNvSpPr txBox="1"/>
      </xdr:nvSpPr>
      <xdr:spPr>
        <a:xfrm>
          <a:off x="939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72390</xdr:rowOff>
    </xdr:from>
    <xdr:to>
      <xdr:col>7</xdr:col>
      <xdr:colOff>66675</xdr:colOff>
      <xdr:row>75</xdr:row>
      <xdr:rowOff>2540</xdr:rowOff>
    </xdr:to>
    <xdr:sp macro="" textlink="">
      <xdr:nvSpPr>
        <xdr:cNvPr id="385" name="円/楕円 384"/>
        <xdr:cNvSpPr/>
      </xdr:nvSpPr>
      <xdr:spPr>
        <a:xfrm>
          <a:off x="47752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88917</xdr:rowOff>
    </xdr:from>
    <xdr:ext cx="762000" cy="259045"/>
    <xdr:sp macro="" textlink="">
      <xdr:nvSpPr>
        <xdr:cNvPr id="386" name="公債費該当値テキスト"/>
        <xdr:cNvSpPr txBox="1"/>
      </xdr:nvSpPr>
      <xdr:spPr>
        <a:xfrm>
          <a:off x="49149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28575</xdr:rowOff>
    </xdr:from>
    <xdr:to>
      <xdr:col>5</xdr:col>
      <xdr:colOff>600075</xdr:colOff>
      <xdr:row>74</xdr:row>
      <xdr:rowOff>130175</xdr:rowOff>
    </xdr:to>
    <xdr:sp macro="" textlink="">
      <xdr:nvSpPr>
        <xdr:cNvPr id="387" name="円/楕円 386"/>
        <xdr:cNvSpPr/>
      </xdr:nvSpPr>
      <xdr:spPr>
        <a:xfrm>
          <a:off x="39370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140352</xdr:rowOff>
    </xdr:from>
    <xdr:ext cx="736600" cy="259045"/>
    <xdr:sp macro="" textlink="">
      <xdr:nvSpPr>
        <xdr:cNvPr id="388" name="テキスト ボックス 387"/>
        <xdr:cNvSpPr txBox="1"/>
      </xdr:nvSpPr>
      <xdr:spPr>
        <a:xfrm>
          <a:off x="3606800" y="1248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36195</xdr:rowOff>
    </xdr:from>
    <xdr:to>
      <xdr:col>4</xdr:col>
      <xdr:colOff>396875</xdr:colOff>
      <xdr:row>74</xdr:row>
      <xdr:rowOff>137795</xdr:rowOff>
    </xdr:to>
    <xdr:sp macro="" textlink="">
      <xdr:nvSpPr>
        <xdr:cNvPr id="389" name="円/楕円 388"/>
        <xdr:cNvSpPr/>
      </xdr:nvSpPr>
      <xdr:spPr>
        <a:xfrm>
          <a:off x="3048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147972</xdr:rowOff>
    </xdr:from>
    <xdr:ext cx="762000" cy="259045"/>
    <xdr:sp macro="" textlink="">
      <xdr:nvSpPr>
        <xdr:cNvPr id="390" name="テキスト ボックス 389"/>
        <xdr:cNvSpPr txBox="1"/>
      </xdr:nvSpPr>
      <xdr:spPr>
        <a:xfrm>
          <a:off x="2717800" y="1249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167640</xdr:rowOff>
    </xdr:from>
    <xdr:to>
      <xdr:col>3</xdr:col>
      <xdr:colOff>193675</xdr:colOff>
      <xdr:row>74</xdr:row>
      <xdr:rowOff>97790</xdr:rowOff>
    </xdr:to>
    <xdr:sp macro="" textlink="">
      <xdr:nvSpPr>
        <xdr:cNvPr id="391" name="円/楕円 390"/>
        <xdr:cNvSpPr/>
      </xdr:nvSpPr>
      <xdr:spPr>
        <a:xfrm>
          <a:off x="2159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107967</xdr:rowOff>
    </xdr:from>
    <xdr:ext cx="762000" cy="259045"/>
    <xdr:sp macro="" textlink="">
      <xdr:nvSpPr>
        <xdr:cNvPr id="392" name="テキスト ボックス 391"/>
        <xdr:cNvSpPr txBox="1"/>
      </xdr:nvSpPr>
      <xdr:spPr>
        <a:xfrm>
          <a:off x="1828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43815</xdr:rowOff>
    </xdr:from>
    <xdr:to>
      <xdr:col>1</xdr:col>
      <xdr:colOff>676275</xdr:colOff>
      <xdr:row>74</xdr:row>
      <xdr:rowOff>145415</xdr:rowOff>
    </xdr:to>
    <xdr:sp macro="" textlink="">
      <xdr:nvSpPr>
        <xdr:cNvPr id="393" name="円/楕円 392"/>
        <xdr:cNvSpPr/>
      </xdr:nvSpPr>
      <xdr:spPr>
        <a:xfrm>
          <a:off x="12700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155592</xdr:rowOff>
    </xdr:from>
    <xdr:ext cx="762000" cy="259045"/>
    <xdr:sp macro="" textlink="">
      <xdr:nvSpPr>
        <xdr:cNvPr id="394" name="テキスト ボックス 393"/>
        <xdr:cNvSpPr txBox="1"/>
      </xdr:nvSpPr>
      <xdr:spPr>
        <a:xfrm>
          <a:off x="939800" y="1249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全国平均と比較して</a:t>
          </a:r>
          <a:r>
            <a:rPr lang="en-US" altLang="ja-JP" sz="1100">
              <a:solidFill>
                <a:schemeClr val="dk1"/>
              </a:solidFill>
              <a:effectLst/>
              <a:latin typeface="+mn-lt"/>
              <a:ea typeface="+mn-ea"/>
              <a:cs typeface="+mn-cs"/>
            </a:rPr>
            <a:t>12.6%</a:t>
          </a:r>
          <a:r>
            <a:rPr lang="ja-JP" altLang="ja-JP" sz="1100">
              <a:solidFill>
                <a:schemeClr val="dk1"/>
              </a:solidFill>
              <a:effectLst/>
              <a:latin typeface="+mn-lt"/>
              <a:ea typeface="+mn-ea"/>
              <a:cs typeface="+mn-cs"/>
            </a:rPr>
            <a:t>、宮城県平均と比較して</a:t>
          </a:r>
          <a:r>
            <a:rPr lang="en-US" altLang="ja-JP" sz="1100">
              <a:solidFill>
                <a:schemeClr val="dk1"/>
              </a:solidFill>
              <a:effectLst/>
              <a:latin typeface="+mn-lt"/>
              <a:ea typeface="+mn-ea"/>
              <a:cs typeface="+mn-cs"/>
            </a:rPr>
            <a:t>11.2%</a:t>
          </a:r>
          <a:r>
            <a:rPr lang="ja-JP" altLang="ja-JP" sz="1100">
              <a:solidFill>
                <a:schemeClr val="dk1"/>
              </a:solidFill>
              <a:effectLst/>
              <a:latin typeface="+mn-lt"/>
              <a:ea typeface="+mn-ea"/>
              <a:cs typeface="+mn-cs"/>
            </a:rPr>
            <a:t>上回っており、特に類似団体においては、</a:t>
          </a:r>
          <a:r>
            <a:rPr lang="en-US" altLang="ja-JP" sz="1100">
              <a:solidFill>
                <a:schemeClr val="dk1"/>
              </a:solidFill>
              <a:effectLst/>
              <a:latin typeface="+mn-lt"/>
              <a:ea typeface="+mn-ea"/>
              <a:cs typeface="+mn-cs"/>
            </a:rPr>
            <a:t>172</a:t>
          </a:r>
          <a:r>
            <a:rPr lang="ja-JP" altLang="ja-JP" sz="1100">
              <a:solidFill>
                <a:schemeClr val="dk1"/>
              </a:solidFill>
              <a:effectLst/>
              <a:latin typeface="+mn-lt"/>
              <a:ea typeface="+mn-ea"/>
              <a:cs typeface="+mn-cs"/>
            </a:rPr>
            <a:t>団体中</a:t>
          </a:r>
          <a:r>
            <a:rPr lang="ja-JP" altLang="en-US" sz="1100">
              <a:solidFill>
                <a:schemeClr val="dk1"/>
              </a:solidFill>
              <a:effectLst/>
              <a:latin typeface="+mn-lt"/>
              <a:ea typeface="+mn-ea"/>
              <a:cs typeface="+mn-cs"/>
            </a:rPr>
            <a:t>最下位</a:t>
          </a:r>
          <a:r>
            <a:rPr lang="ja-JP" altLang="ja-JP" sz="1100">
              <a:solidFill>
                <a:schemeClr val="dk1"/>
              </a:solidFill>
              <a:effectLst/>
              <a:latin typeface="+mn-lt"/>
              <a:ea typeface="+mn-ea"/>
              <a:cs typeface="+mn-cs"/>
            </a:rPr>
            <a:t>となった。主な要因としては、</a:t>
          </a:r>
          <a:r>
            <a:rPr lang="ja-JP" altLang="en-US" sz="1100">
              <a:solidFill>
                <a:schemeClr val="dk1"/>
              </a:solidFill>
              <a:effectLst/>
              <a:latin typeface="+mn-lt"/>
              <a:ea typeface="+mn-ea"/>
              <a:cs typeface="+mn-cs"/>
            </a:rPr>
            <a:t>物件費及び繰出金が大きく影響しているものと考えられる。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142239</xdr:rowOff>
    </xdr:from>
    <xdr:to>
      <xdr:col>24</xdr:col>
      <xdr:colOff>31750</xdr:colOff>
      <xdr:row>80</xdr:row>
      <xdr:rowOff>96520</xdr:rowOff>
    </xdr:to>
    <xdr:cxnSp macro="">
      <xdr:nvCxnSpPr>
        <xdr:cNvPr id="427" name="直線コネクタ 426"/>
        <xdr:cNvCxnSpPr/>
      </xdr:nvCxnSpPr>
      <xdr:spPr>
        <a:xfrm>
          <a:off x="15671800" y="13686789"/>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142239</xdr:rowOff>
    </xdr:from>
    <xdr:to>
      <xdr:col>22</xdr:col>
      <xdr:colOff>565150</xdr:colOff>
      <xdr:row>81</xdr:row>
      <xdr:rowOff>1270</xdr:rowOff>
    </xdr:to>
    <xdr:cxnSp macro="">
      <xdr:nvCxnSpPr>
        <xdr:cNvPr id="430" name="直線コネクタ 429"/>
        <xdr:cNvCxnSpPr/>
      </xdr:nvCxnSpPr>
      <xdr:spPr>
        <a:xfrm flipV="1">
          <a:off x="14782800" y="13686789"/>
          <a:ext cx="88900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119380</xdr:rowOff>
    </xdr:from>
    <xdr:to>
      <xdr:col>21</xdr:col>
      <xdr:colOff>361950</xdr:colOff>
      <xdr:row>81</xdr:row>
      <xdr:rowOff>1270</xdr:rowOff>
    </xdr:to>
    <xdr:cxnSp macro="">
      <xdr:nvCxnSpPr>
        <xdr:cNvPr id="433" name="直線コネクタ 432"/>
        <xdr:cNvCxnSpPr/>
      </xdr:nvCxnSpPr>
      <xdr:spPr>
        <a:xfrm>
          <a:off x="13893800" y="1349248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81280</xdr:rowOff>
    </xdr:from>
    <xdr:to>
      <xdr:col>20</xdr:col>
      <xdr:colOff>158750</xdr:colOff>
      <xdr:row>78</xdr:row>
      <xdr:rowOff>119380</xdr:rowOff>
    </xdr:to>
    <xdr:cxnSp macro="">
      <xdr:nvCxnSpPr>
        <xdr:cNvPr id="436" name="直線コネクタ 435"/>
        <xdr:cNvCxnSpPr/>
      </xdr:nvCxnSpPr>
      <xdr:spPr>
        <a:xfrm>
          <a:off x="13004800" y="1345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152400</xdr:rowOff>
    </xdr:from>
    <xdr:to>
      <xdr:col>20</xdr:col>
      <xdr:colOff>209550</xdr:colOff>
      <xdr:row>77</xdr:row>
      <xdr:rowOff>82550</xdr:rowOff>
    </xdr:to>
    <xdr:sp macro="" textlink="">
      <xdr:nvSpPr>
        <xdr:cNvPr id="437" name="フローチャート : 判断 436"/>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92727</xdr:rowOff>
    </xdr:from>
    <xdr:ext cx="762000" cy="259045"/>
    <xdr:sp macro="" textlink="">
      <xdr:nvSpPr>
        <xdr:cNvPr id="438" name="テキスト ボックス 437"/>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3811</xdr:rowOff>
    </xdr:from>
    <xdr:to>
      <xdr:col>19</xdr:col>
      <xdr:colOff>6350</xdr:colOff>
      <xdr:row>77</xdr:row>
      <xdr:rowOff>105411</xdr:rowOff>
    </xdr:to>
    <xdr:sp macro="" textlink="">
      <xdr:nvSpPr>
        <xdr:cNvPr id="439" name="フローチャート : 判断 438"/>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115588</xdr:rowOff>
    </xdr:from>
    <xdr:ext cx="762000" cy="259045"/>
    <xdr:sp macro="" textlink="">
      <xdr:nvSpPr>
        <xdr:cNvPr id="440" name="テキスト ボックス 439"/>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80</xdr:row>
      <xdr:rowOff>45720</xdr:rowOff>
    </xdr:from>
    <xdr:to>
      <xdr:col>24</xdr:col>
      <xdr:colOff>82550</xdr:colOff>
      <xdr:row>80</xdr:row>
      <xdr:rowOff>147320</xdr:rowOff>
    </xdr:to>
    <xdr:sp macro="" textlink="">
      <xdr:nvSpPr>
        <xdr:cNvPr id="446" name="円/楕円 445"/>
        <xdr:cNvSpPr/>
      </xdr:nvSpPr>
      <xdr:spPr>
        <a:xfrm>
          <a:off x="164592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125747</xdr:rowOff>
    </xdr:from>
    <xdr:ext cx="762000" cy="259045"/>
    <xdr:sp macro="" textlink="">
      <xdr:nvSpPr>
        <xdr:cNvPr id="447" name="公債費以外該当値テキスト"/>
        <xdr:cNvSpPr txBox="1"/>
      </xdr:nvSpPr>
      <xdr:spPr>
        <a:xfrm>
          <a:off x="16598900" y="1367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91439</xdr:rowOff>
    </xdr:from>
    <xdr:to>
      <xdr:col>22</xdr:col>
      <xdr:colOff>615950</xdr:colOff>
      <xdr:row>80</xdr:row>
      <xdr:rowOff>21589</xdr:rowOff>
    </xdr:to>
    <xdr:sp macro="" textlink="">
      <xdr:nvSpPr>
        <xdr:cNvPr id="448" name="円/楕円 447"/>
        <xdr:cNvSpPr/>
      </xdr:nvSpPr>
      <xdr:spPr>
        <a:xfrm>
          <a:off x="15621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6366</xdr:rowOff>
    </xdr:from>
    <xdr:ext cx="736600" cy="259045"/>
    <xdr:sp macro="" textlink="">
      <xdr:nvSpPr>
        <xdr:cNvPr id="449" name="テキスト ボックス 448"/>
        <xdr:cNvSpPr txBox="1"/>
      </xdr:nvSpPr>
      <xdr:spPr>
        <a:xfrm>
          <a:off x="15290800" y="13722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121920</xdr:rowOff>
    </xdr:from>
    <xdr:to>
      <xdr:col>21</xdr:col>
      <xdr:colOff>412750</xdr:colOff>
      <xdr:row>81</xdr:row>
      <xdr:rowOff>52070</xdr:rowOff>
    </xdr:to>
    <xdr:sp macro="" textlink="">
      <xdr:nvSpPr>
        <xdr:cNvPr id="450" name="円/楕円 449"/>
        <xdr:cNvSpPr/>
      </xdr:nvSpPr>
      <xdr:spPr>
        <a:xfrm>
          <a:off x="14732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36847</xdr:rowOff>
    </xdr:from>
    <xdr:ext cx="762000" cy="259045"/>
    <xdr:sp macro="" textlink="">
      <xdr:nvSpPr>
        <xdr:cNvPr id="451" name="テキスト ボックス 450"/>
        <xdr:cNvSpPr txBox="1"/>
      </xdr:nvSpPr>
      <xdr:spPr>
        <a:xfrm>
          <a:off x="14401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68580</xdr:rowOff>
    </xdr:from>
    <xdr:to>
      <xdr:col>20</xdr:col>
      <xdr:colOff>209550</xdr:colOff>
      <xdr:row>78</xdr:row>
      <xdr:rowOff>170180</xdr:rowOff>
    </xdr:to>
    <xdr:sp macro="" textlink="">
      <xdr:nvSpPr>
        <xdr:cNvPr id="452" name="円/楕円 451"/>
        <xdr:cNvSpPr/>
      </xdr:nvSpPr>
      <xdr:spPr>
        <a:xfrm>
          <a:off x="13843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154957</xdr:rowOff>
    </xdr:from>
    <xdr:ext cx="762000" cy="259045"/>
    <xdr:sp macro="" textlink="">
      <xdr:nvSpPr>
        <xdr:cNvPr id="453" name="テキスト ボックス 452"/>
        <xdr:cNvSpPr txBox="1"/>
      </xdr:nvSpPr>
      <xdr:spPr>
        <a:xfrm>
          <a:off x="13512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30480</xdr:rowOff>
    </xdr:from>
    <xdr:to>
      <xdr:col>19</xdr:col>
      <xdr:colOff>6350</xdr:colOff>
      <xdr:row>78</xdr:row>
      <xdr:rowOff>132080</xdr:rowOff>
    </xdr:to>
    <xdr:sp macro="" textlink="">
      <xdr:nvSpPr>
        <xdr:cNvPr id="454" name="円/楕円 453"/>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116857</xdr:rowOff>
    </xdr:from>
    <xdr:ext cx="762000" cy="259045"/>
    <xdr:sp macro="" textlink="">
      <xdr:nvSpPr>
        <xdr:cNvPr id="455" name="テキスト ボックス 454"/>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宮城県岩沼市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170891</xdr:rowOff>
    </xdr:from>
    <xdr:to>
      <xdr:col>4</xdr:col>
      <xdr:colOff>1117600</xdr:colOff>
      <xdr:row>20</xdr:row>
      <xdr:rowOff>18517</xdr:rowOff>
    </xdr:to>
    <xdr:cxnSp macro="">
      <xdr:nvCxnSpPr>
        <xdr:cNvPr id="50" name="直線コネクタ 49"/>
        <xdr:cNvCxnSpPr/>
      </xdr:nvCxnSpPr>
      <xdr:spPr bwMode="auto">
        <a:xfrm>
          <a:off x="5003800" y="3476066"/>
          <a:ext cx="647700" cy="19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155778</xdr:rowOff>
    </xdr:from>
    <xdr:to>
      <xdr:col>4</xdr:col>
      <xdr:colOff>469900</xdr:colOff>
      <xdr:row>19</xdr:row>
      <xdr:rowOff>170891</xdr:rowOff>
    </xdr:to>
    <xdr:cxnSp macro="">
      <xdr:nvCxnSpPr>
        <xdr:cNvPr id="53" name="直線コネクタ 52"/>
        <xdr:cNvCxnSpPr/>
      </xdr:nvCxnSpPr>
      <xdr:spPr bwMode="auto">
        <a:xfrm>
          <a:off x="4305300" y="3460953"/>
          <a:ext cx="698500" cy="15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155778</xdr:rowOff>
    </xdr:from>
    <xdr:to>
      <xdr:col>3</xdr:col>
      <xdr:colOff>904875</xdr:colOff>
      <xdr:row>19</xdr:row>
      <xdr:rowOff>156337</xdr:rowOff>
    </xdr:to>
    <xdr:cxnSp macro="">
      <xdr:nvCxnSpPr>
        <xdr:cNvPr id="56" name="直線コネクタ 55"/>
        <xdr:cNvCxnSpPr/>
      </xdr:nvCxnSpPr>
      <xdr:spPr bwMode="auto">
        <a:xfrm flipV="1">
          <a:off x="3606800" y="3460953"/>
          <a:ext cx="698500" cy="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155588</xdr:rowOff>
    </xdr:from>
    <xdr:to>
      <xdr:col>3</xdr:col>
      <xdr:colOff>206375</xdr:colOff>
      <xdr:row>19</xdr:row>
      <xdr:rowOff>156337</xdr:rowOff>
    </xdr:to>
    <xdr:cxnSp macro="">
      <xdr:nvCxnSpPr>
        <xdr:cNvPr id="59" name="直線コネクタ 58"/>
        <xdr:cNvCxnSpPr/>
      </xdr:nvCxnSpPr>
      <xdr:spPr bwMode="auto">
        <a:xfrm>
          <a:off x="2908300" y="3460763"/>
          <a:ext cx="698500" cy="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155575</xdr:rowOff>
    </xdr:from>
    <xdr:to>
      <xdr:col>3</xdr:col>
      <xdr:colOff>257175</xdr:colOff>
      <xdr:row>18</xdr:row>
      <xdr:rowOff>85725</xdr:rowOff>
    </xdr:to>
    <xdr:sp macro="" textlink="">
      <xdr:nvSpPr>
        <xdr:cNvPr id="60" name="フローチャート : 判断 59"/>
        <xdr:cNvSpPr/>
      </xdr:nvSpPr>
      <xdr:spPr bwMode="auto">
        <a:xfrm>
          <a:off x="3556000" y="31178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95902</xdr:rowOff>
    </xdr:from>
    <xdr:ext cx="762000" cy="259045"/>
    <xdr:sp macro="" textlink="">
      <xdr:nvSpPr>
        <xdr:cNvPr id="61" name="テキスト ボックス 60"/>
        <xdr:cNvSpPr txBox="1"/>
      </xdr:nvSpPr>
      <xdr:spPr>
        <a:xfrm>
          <a:off x="3225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90,500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60998</xdr:rowOff>
    </xdr:from>
    <xdr:to>
      <xdr:col>2</xdr:col>
      <xdr:colOff>692150</xdr:colOff>
      <xdr:row>18</xdr:row>
      <xdr:rowOff>162598</xdr:rowOff>
    </xdr:to>
    <xdr:sp macro="" textlink="">
      <xdr:nvSpPr>
        <xdr:cNvPr id="62" name="フローチャート : 判断 61"/>
        <xdr:cNvSpPr/>
      </xdr:nvSpPr>
      <xdr:spPr bwMode="auto">
        <a:xfrm>
          <a:off x="2857500" y="319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1325</xdr:rowOff>
    </xdr:from>
    <xdr:ext cx="762000" cy="259045"/>
    <xdr:sp macro="" textlink="">
      <xdr:nvSpPr>
        <xdr:cNvPr id="63" name="テキスト ボックス 62"/>
        <xdr:cNvSpPr txBox="1"/>
      </xdr:nvSpPr>
      <xdr:spPr>
        <a:xfrm>
          <a:off x="2527300" y="296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84,447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139167</xdr:rowOff>
    </xdr:from>
    <xdr:to>
      <xdr:col>5</xdr:col>
      <xdr:colOff>34925</xdr:colOff>
      <xdr:row>20</xdr:row>
      <xdr:rowOff>69317</xdr:rowOff>
    </xdr:to>
    <xdr:sp macro="" textlink="">
      <xdr:nvSpPr>
        <xdr:cNvPr id="69" name="円/楕円 68"/>
        <xdr:cNvSpPr/>
      </xdr:nvSpPr>
      <xdr:spPr bwMode="auto">
        <a:xfrm>
          <a:off x="5600700" y="3444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47744</xdr:rowOff>
    </xdr:from>
    <xdr:ext cx="762000" cy="259045"/>
    <xdr:sp macro="" textlink="">
      <xdr:nvSpPr>
        <xdr:cNvPr id="70" name="人口1人当たり決算額の推移該当値テキスト130"/>
        <xdr:cNvSpPr txBox="1"/>
      </xdr:nvSpPr>
      <xdr:spPr>
        <a:xfrm>
          <a:off x="5740400" y="3352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64,792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120091</xdr:rowOff>
    </xdr:from>
    <xdr:to>
      <xdr:col>4</xdr:col>
      <xdr:colOff>520700</xdr:colOff>
      <xdr:row>20</xdr:row>
      <xdr:rowOff>50241</xdr:rowOff>
    </xdr:to>
    <xdr:sp macro="" textlink="">
      <xdr:nvSpPr>
        <xdr:cNvPr id="71" name="円/楕円 70"/>
        <xdr:cNvSpPr/>
      </xdr:nvSpPr>
      <xdr:spPr bwMode="auto">
        <a:xfrm>
          <a:off x="4953000" y="3425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35018</xdr:rowOff>
    </xdr:from>
    <xdr:ext cx="736600" cy="259045"/>
    <xdr:sp macro="" textlink="">
      <xdr:nvSpPr>
        <xdr:cNvPr id="72" name="テキスト ボックス 71"/>
        <xdr:cNvSpPr txBox="1"/>
      </xdr:nvSpPr>
      <xdr:spPr>
        <a:xfrm>
          <a:off x="4622800" y="3511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66,294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104978</xdr:rowOff>
    </xdr:from>
    <xdr:to>
      <xdr:col>3</xdr:col>
      <xdr:colOff>955675</xdr:colOff>
      <xdr:row>20</xdr:row>
      <xdr:rowOff>35128</xdr:rowOff>
    </xdr:to>
    <xdr:sp macro="" textlink="">
      <xdr:nvSpPr>
        <xdr:cNvPr id="73" name="円/楕円 72"/>
        <xdr:cNvSpPr/>
      </xdr:nvSpPr>
      <xdr:spPr bwMode="auto">
        <a:xfrm>
          <a:off x="4254500" y="3410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19905</xdr:rowOff>
    </xdr:from>
    <xdr:ext cx="762000" cy="259045"/>
    <xdr:sp macro="" textlink="">
      <xdr:nvSpPr>
        <xdr:cNvPr id="74" name="テキスト ボックス 73"/>
        <xdr:cNvSpPr txBox="1"/>
      </xdr:nvSpPr>
      <xdr:spPr>
        <a:xfrm>
          <a:off x="3924300" y="349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67,484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105537</xdr:rowOff>
    </xdr:from>
    <xdr:to>
      <xdr:col>3</xdr:col>
      <xdr:colOff>257175</xdr:colOff>
      <xdr:row>20</xdr:row>
      <xdr:rowOff>35687</xdr:rowOff>
    </xdr:to>
    <xdr:sp macro="" textlink="">
      <xdr:nvSpPr>
        <xdr:cNvPr id="75" name="円/楕円 74"/>
        <xdr:cNvSpPr/>
      </xdr:nvSpPr>
      <xdr:spPr bwMode="auto">
        <a:xfrm>
          <a:off x="3556000" y="3410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20464</xdr:rowOff>
    </xdr:from>
    <xdr:ext cx="762000" cy="259045"/>
    <xdr:sp macro="" textlink="">
      <xdr:nvSpPr>
        <xdr:cNvPr id="76" name="テキスト ボックス 75"/>
        <xdr:cNvSpPr txBox="1"/>
      </xdr:nvSpPr>
      <xdr:spPr>
        <a:xfrm>
          <a:off x="3225800" y="349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67,440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104788</xdr:rowOff>
    </xdr:from>
    <xdr:to>
      <xdr:col>2</xdr:col>
      <xdr:colOff>692150</xdr:colOff>
      <xdr:row>20</xdr:row>
      <xdr:rowOff>34938</xdr:rowOff>
    </xdr:to>
    <xdr:sp macro="" textlink="">
      <xdr:nvSpPr>
        <xdr:cNvPr id="77" name="円/楕円 76"/>
        <xdr:cNvSpPr/>
      </xdr:nvSpPr>
      <xdr:spPr bwMode="auto">
        <a:xfrm>
          <a:off x="2857500" y="3409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19715</xdr:rowOff>
    </xdr:from>
    <xdr:ext cx="762000" cy="259045"/>
    <xdr:sp macro="" textlink="">
      <xdr:nvSpPr>
        <xdr:cNvPr id="78" name="テキスト ボックス 77"/>
        <xdr:cNvSpPr txBox="1"/>
      </xdr:nvSpPr>
      <xdr:spPr>
        <a:xfrm>
          <a:off x="2527300" y="349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87358</xdr:rowOff>
    </xdr:from>
    <xdr:ext cx="762000" cy="259045"/>
    <xdr:sp macro="" textlink="">
      <xdr:nvSpPr>
        <xdr:cNvPr id="108" name="人口1人当たり決算額の推移最小値テキスト445"/>
        <xdr:cNvSpPr txBox="1"/>
      </xdr:nvSpPr>
      <xdr:spPr>
        <a:xfrm>
          <a:off x="5740400" y="755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35430</xdr:rowOff>
    </xdr:from>
    <xdr:to>
      <xdr:col>4</xdr:col>
      <xdr:colOff>1117600</xdr:colOff>
      <xdr:row>38</xdr:row>
      <xdr:rowOff>77181</xdr:rowOff>
    </xdr:to>
    <xdr:cxnSp macro="">
      <xdr:nvCxnSpPr>
        <xdr:cNvPr id="112" name="直線コネクタ 111"/>
        <xdr:cNvCxnSpPr/>
      </xdr:nvCxnSpPr>
      <xdr:spPr bwMode="auto">
        <a:xfrm>
          <a:off x="5003800" y="7503030"/>
          <a:ext cx="647700" cy="41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4615</xdr:rowOff>
    </xdr:from>
    <xdr:to>
      <xdr:col>4</xdr:col>
      <xdr:colOff>469900</xdr:colOff>
      <xdr:row>38</xdr:row>
      <xdr:rowOff>35430</xdr:rowOff>
    </xdr:to>
    <xdr:cxnSp macro="">
      <xdr:nvCxnSpPr>
        <xdr:cNvPr id="115" name="直線コネクタ 114"/>
        <xdr:cNvCxnSpPr/>
      </xdr:nvCxnSpPr>
      <xdr:spPr bwMode="auto">
        <a:xfrm>
          <a:off x="4305300" y="7472215"/>
          <a:ext cx="698500" cy="30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4615</xdr:rowOff>
    </xdr:from>
    <xdr:to>
      <xdr:col>3</xdr:col>
      <xdr:colOff>904875</xdr:colOff>
      <xdr:row>38</xdr:row>
      <xdr:rowOff>68913</xdr:rowOff>
    </xdr:to>
    <xdr:cxnSp macro="">
      <xdr:nvCxnSpPr>
        <xdr:cNvPr id="118" name="直線コネクタ 117"/>
        <xdr:cNvCxnSpPr/>
      </xdr:nvCxnSpPr>
      <xdr:spPr bwMode="auto">
        <a:xfrm flipV="1">
          <a:off x="3606800" y="7472215"/>
          <a:ext cx="698500" cy="64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59487</xdr:rowOff>
    </xdr:from>
    <xdr:to>
      <xdr:col>3</xdr:col>
      <xdr:colOff>206375</xdr:colOff>
      <xdr:row>38</xdr:row>
      <xdr:rowOff>68913</xdr:rowOff>
    </xdr:to>
    <xdr:cxnSp macro="">
      <xdr:nvCxnSpPr>
        <xdr:cNvPr id="121" name="直線コネクタ 120"/>
        <xdr:cNvCxnSpPr/>
      </xdr:nvCxnSpPr>
      <xdr:spPr bwMode="auto">
        <a:xfrm>
          <a:off x="2908300" y="7527087"/>
          <a:ext cx="698500" cy="9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277410</xdr:rowOff>
    </xdr:from>
    <xdr:to>
      <xdr:col>3</xdr:col>
      <xdr:colOff>257175</xdr:colOff>
      <xdr:row>38</xdr:row>
      <xdr:rowOff>36110</xdr:rowOff>
    </xdr:to>
    <xdr:sp macro="" textlink="">
      <xdr:nvSpPr>
        <xdr:cNvPr id="122" name="フローチャート : 判断 121"/>
        <xdr:cNvSpPr/>
      </xdr:nvSpPr>
      <xdr:spPr bwMode="auto">
        <a:xfrm>
          <a:off x="3556000" y="7402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46287</xdr:rowOff>
    </xdr:from>
    <xdr:ext cx="762000" cy="259045"/>
    <xdr:sp macro="" textlink="">
      <xdr:nvSpPr>
        <xdr:cNvPr id="123" name="テキスト ボックス 122"/>
        <xdr:cNvSpPr txBox="1"/>
      </xdr:nvSpPr>
      <xdr:spPr>
        <a:xfrm>
          <a:off x="3225800" y="717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27,189</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277319</xdr:rowOff>
    </xdr:from>
    <xdr:to>
      <xdr:col>2</xdr:col>
      <xdr:colOff>692150</xdr:colOff>
      <xdr:row>38</xdr:row>
      <xdr:rowOff>36019</xdr:rowOff>
    </xdr:to>
    <xdr:sp macro="" textlink="">
      <xdr:nvSpPr>
        <xdr:cNvPr id="124" name="フローチャート : 判断 123"/>
        <xdr:cNvSpPr/>
      </xdr:nvSpPr>
      <xdr:spPr bwMode="auto">
        <a:xfrm>
          <a:off x="2857500" y="74020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46196</xdr:rowOff>
    </xdr:from>
    <xdr:ext cx="762000" cy="259045"/>
    <xdr:sp macro="" textlink="">
      <xdr:nvSpPr>
        <xdr:cNvPr id="125" name="テキスト ボックス 124"/>
        <xdr:cNvSpPr txBox="1"/>
      </xdr:nvSpPr>
      <xdr:spPr>
        <a:xfrm>
          <a:off x="2527300" y="717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38</xdr:row>
      <xdr:rowOff>26381</xdr:rowOff>
    </xdr:from>
    <xdr:to>
      <xdr:col>5</xdr:col>
      <xdr:colOff>34925</xdr:colOff>
      <xdr:row>38</xdr:row>
      <xdr:rowOff>127981</xdr:rowOff>
    </xdr:to>
    <xdr:sp macro="" textlink="">
      <xdr:nvSpPr>
        <xdr:cNvPr id="131" name="円/楕円 130"/>
        <xdr:cNvSpPr/>
      </xdr:nvSpPr>
      <xdr:spPr bwMode="auto">
        <a:xfrm>
          <a:off x="5600700" y="7493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277858</xdr:rowOff>
    </xdr:from>
    <xdr:ext cx="762000" cy="259045"/>
    <xdr:sp macro="" textlink="">
      <xdr:nvSpPr>
        <xdr:cNvPr id="132" name="人口1人当たり決算額の推移該当値テキスト445"/>
        <xdr:cNvSpPr txBox="1"/>
      </xdr:nvSpPr>
      <xdr:spPr>
        <a:xfrm>
          <a:off x="5740400" y="740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327530</xdr:rowOff>
    </xdr:from>
    <xdr:to>
      <xdr:col>4</xdr:col>
      <xdr:colOff>520700</xdr:colOff>
      <xdr:row>38</xdr:row>
      <xdr:rowOff>86230</xdr:rowOff>
    </xdr:to>
    <xdr:sp macro="" textlink="">
      <xdr:nvSpPr>
        <xdr:cNvPr id="133" name="円/楕円 132"/>
        <xdr:cNvSpPr/>
      </xdr:nvSpPr>
      <xdr:spPr bwMode="auto">
        <a:xfrm>
          <a:off x="4953000" y="7452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71007</xdr:rowOff>
    </xdr:from>
    <xdr:ext cx="736600" cy="259045"/>
    <xdr:sp macro="" textlink="">
      <xdr:nvSpPr>
        <xdr:cNvPr id="134" name="テキスト ボックス 133"/>
        <xdr:cNvSpPr txBox="1"/>
      </xdr:nvSpPr>
      <xdr:spPr>
        <a:xfrm>
          <a:off x="4622800" y="753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296715</xdr:rowOff>
    </xdr:from>
    <xdr:to>
      <xdr:col>3</xdr:col>
      <xdr:colOff>955675</xdr:colOff>
      <xdr:row>38</xdr:row>
      <xdr:rowOff>55415</xdr:rowOff>
    </xdr:to>
    <xdr:sp macro="" textlink="">
      <xdr:nvSpPr>
        <xdr:cNvPr id="135" name="円/楕円 134"/>
        <xdr:cNvSpPr/>
      </xdr:nvSpPr>
      <xdr:spPr bwMode="auto">
        <a:xfrm>
          <a:off x="4254500" y="7421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40192</xdr:rowOff>
    </xdr:from>
    <xdr:ext cx="762000" cy="259045"/>
    <xdr:sp macro="" textlink="">
      <xdr:nvSpPr>
        <xdr:cNvPr id="136" name="テキスト ボックス 135"/>
        <xdr:cNvSpPr txBox="1"/>
      </xdr:nvSpPr>
      <xdr:spPr>
        <a:xfrm>
          <a:off x="3924300" y="750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22,122</a:t>
          </a:r>
          <a:endParaRPr kumimoji="1" lang="ja-JP" altLang="en-US" sz="1000" b="1">
            <a:solidFill>
              <a:srgbClr val="FF0000"/>
            </a:solidFill>
            <a:latin typeface="ＭＳ Ｐゴシック"/>
          </a:endParaRPr>
        </a:p>
      </xdr:txBody>
    </xdr:sp>
    <xdr:clientData/>
  </xdr:oneCellAnchor>
  <xdr:twoCellAnchor>
    <xdr:from>
      <xdr:col>3</xdr:col>
      <xdr:colOff>155575</xdr:colOff>
      <xdr:row>38</xdr:row>
      <xdr:rowOff>18113</xdr:rowOff>
    </xdr:from>
    <xdr:to>
      <xdr:col>3</xdr:col>
      <xdr:colOff>257175</xdr:colOff>
      <xdr:row>38</xdr:row>
      <xdr:rowOff>119713</xdr:rowOff>
    </xdr:to>
    <xdr:sp macro="" textlink="">
      <xdr:nvSpPr>
        <xdr:cNvPr id="137" name="円/楕円 136"/>
        <xdr:cNvSpPr/>
      </xdr:nvSpPr>
      <xdr:spPr bwMode="auto">
        <a:xfrm>
          <a:off x="3556000" y="7485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104490</xdr:rowOff>
    </xdr:from>
    <xdr:ext cx="762000" cy="259045"/>
    <xdr:sp macro="" textlink="">
      <xdr:nvSpPr>
        <xdr:cNvPr id="138" name="テキスト ボックス 137"/>
        <xdr:cNvSpPr txBox="1"/>
      </xdr:nvSpPr>
      <xdr:spPr>
        <a:xfrm>
          <a:off x="3225800" y="757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5,246</a:t>
          </a:r>
          <a:endParaRPr kumimoji="1" lang="ja-JP" altLang="en-US" sz="1000" b="1">
            <a:solidFill>
              <a:srgbClr val="FF0000"/>
            </a:solidFill>
            <a:latin typeface="ＭＳ Ｐゴシック"/>
          </a:endParaRPr>
        </a:p>
      </xdr:txBody>
    </xdr:sp>
    <xdr:clientData/>
  </xdr:oneCellAnchor>
  <xdr:twoCellAnchor>
    <xdr:from>
      <xdr:col>2</xdr:col>
      <xdr:colOff>590550</xdr:colOff>
      <xdr:row>38</xdr:row>
      <xdr:rowOff>8687</xdr:rowOff>
    </xdr:from>
    <xdr:to>
      <xdr:col>2</xdr:col>
      <xdr:colOff>692150</xdr:colOff>
      <xdr:row>38</xdr:row>
      <xdr:rowOff>110287</xdr:rowOff>
    </xdr:to>
    <xdr:sp macro="" textlink="">
      <xdr:nvSpPr>
        <xdr:cNvPr id="139" name="円/楕円 138"/>
        <xdr:cNvSpPr/>
      </xdr:nvSpPr>
      <xdr:spPr bwMode="auto">
        <a:xfrm>
          <a:off x="2857500" y="7476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95064</xdr:rowOff>
    </xdr:from>
    <xdr:ext cx="762000" cy="259045"/>
    <xdr:sp macro="" textlink="">
      <xdr:nvSpPr>
        <xdr:cNvPr id="140" name="テキスト ボックス 139"/>
        <xdr:cNvSpPr txBox="1"/>
      </xdr:nvSpPr>
      <xdr:spPr>
        <a:xfrm>
          <a:off x="2527300" y="756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実質収支比率は、平成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年度までは</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台で推移していたが、平成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年度は東日本大震災により、</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月分の支出が執行できず</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％台となった。</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年度は東日本大震災に係る復旧復興事業の影響により、多額の前年度繰越金が発生したため</a:t>
          </a:r>
          <a:r>
            <a:rPr lang="en-US" altLang="ja-JP" sz="1100">
              <a:solidFill>
                <a:schemeClr val="dk1"/>
              </a:solidFill>
              <a:effectLst/>
              <a:latin typeface="+mn-lt"/>
              <a:ea typeface="+mn-ea"/>
              <a:cs typeface="+mn-cs"/>
            </a:rPr>
            <a:t>25.37</a:t>
          </a:r>
          <a:r>
            <a:rPr lang="ja-JP" altLang="en-US" sz="1100">
              <a:solidFill>
                <a:schemeClr val="dk1"/>
              </a:solidFill>
              <a:effectLst/>
              <a:latin typeface="+mn-lt"/>
              <a:ea typeface="+mn-ea"/>
              <a:cs typeface="+mn-cs"/>
            </a:rPr>
            <a:t>％となった。</a:t>
          </a:r>
          <a:r>
            <a:rPr lang="ja-JP" altLang="ja-JP" sz="1100">
              <a:solidFill>
                <a:schemeClr val="dk1"/>
              </a:solidFill>
              <a:effectLst/>
              <a:latin typeface="+mn-lt"/>
              <a:ea typeface="+mn-ea"/>
              <a:cs typeface="+mn-cs"/>
            </a:rPr>
            <a:t>今後も健全な財政運営を図る</a:t>
          </a:r>
          <a:r>
            <a:rPr lang="ja-JP" altLang="en-US" sz="1100">
              <a:solidFill>
                <a:schemeClr val="dk1"/>
              </a:solidFill>
              <a:effectLst/>
              <a:latin typeface="+mn-lt"/>
              <a:ea typeface="+mn-ea"/>
              <a:cs typeface="+mn-cs"/>
            </a:rPr>
            <a:t>。</a:t>
          </a:r>
          <a:endParaRPr kumimoji="1" lang="ja-JP" altLang="en-US" sz="1400" b="1">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一般会計については、前年度と比較し、大幅に</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％を超える黒字となっており、今後も健全な財政運営に努めたい。</a:t>
          </a:r>
          <a:endParaRPr lang="ja-JP" altLang="ja-JP" sz="1400">
            <a:effectLst/>
          </a:endParaRPr>
        </a:p>
        <a:p>
          <a:r>
            <a:rPr lang="ja-JP" altLang="ja-JP" sz="1100" b="0" i="0" baseline="0">
              <a:solidFill>
                <a:schemeClr val="dk1"/>
              </a:solidFill>
              <a:effectLst/>
              <a:latin typeface="+mn-lt"/>
              <a:ea typeface="+mn-ea"/>
              <a:cs typeface="+mn-cs"/>
            </a:rPr>
            <a:t>公共下水道事業特別会計及び農業集落排水事業特別会計においては、一般会計からの繰出が過大となることのないように今後も引き続き、料金等の適正化、経費節減、徴収率の向上などによる経営努力を行っていきたい。</a:t>
          </a:r>
          <a:endParaRPr lang="ja-JP" altLang="ja-JP" sz="1400">
            <a:effectLst/>
          </a:endParaRPr>
        </a:p>
        <a:p>
          <a:r>
            <a:rPr lang="ja-JP" altLang="ja-JP" sz="1100" b="0" i="0" baseline="0">
              <a:solidFill>
                <a:schemeClr val="dk1"/>
              </a:solidFill>
              <a:effectLst/>
              <a:latin typeface="+mn-lt"/>
              <a:ea typeface="+mn-ea"/>
              <a:cs typeface="+mn-cs"/>
            </a:rPr>
            <a:t>国民健康保険事業特別会計、介護保険事業特別会計及び後期高齢者医療保険特別会計についてもすべて黒字となっているが、国による「社会保障と税の一体改革」などを注視しつつ、保険料の適正化、徴収率の向上などに加え、一般会計からの繰入金等の見直しも図り、総体的に健全な財政運営に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交付税算入公債費は</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年連続で減少して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、今後もこの傾向は続くと見込まれる。</a:t>
          </a:r>
          <a:endParaRPr lang="ja-JP" altLang="ja-JP" sz="1400">
            <a:effectLst/>
          </a:endParaRPr>
        </a:p>
        <a:p>
          <a:pPr rtl="0"/>
          <a:r>
            <a:rPr lang="ja-JP" altLang="ja-JP" sz="1100">
              <a:solidFill>
                <a:schemeClr val="dk1"/>
              </a:solidFill>
              <a:effectLst/>
              <a:latin typeface="+mn-lt"/>
              <a:ea typeface="+mn-ea"/>
              <a:cs typeface="+mn-cs"/>
            </a:rPr>
            <a:t>一般会計の元利償還金については前年度とほぼ同額であったものの、</a:t>
          </a:r>
          <a:r>
            <a:rPr lang="ja-JP" altLang="en-US" sz="1100">
              <a:solidFill>
                <a:schemeClr val="dk1"/>
              </a:solidFill>
              <a:effectLst/>
              <a:latin typeface="+mn-lt"/>
              <a:ea typeface="+mn-ea"/>
              <a:cs typeface="+mn-cs"/>
            </a:rPr>
            <a:t>公共下水道事業特別会計及び</a:t>
          </a:r>
          <a:r>
            <a:rPr lang="ja-JP" altLang="ja-JP" sz="1100">
              <a:solidFill>
                <a:schemeClr val="dk1"/>
              </a:solidFill>
              <a:effectLst/>
              <a:latin typeface="+mn-lt"/>
              <a:ea typeface="+mn-ea"/>
              <a:cs typeface="+mn-cs"/>
            </a:rPr>
            <a:t>一部事務組合である亘理名取共立衛生処理組合における元利償還金が大幅に減少したため、実質公債費比率の分子も減少することとなった。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一般会計における地方債残高は借入抑制措置の効果などもあり、着実に減少している。充当可能特定収入が減少したが、</a:t>
          </a:r>
          <a:r>
            <a:rPr lang="ja-JP" altLang="ja-JP" sz="1100" b="0" i="0" baseline="0">
              <a:solidFill>
                <a:schemeClr val="dk1"/>
              </a:solidFill>
              <a:effectLst/>
              <a:latin typeface="+mn-lt"/>
              <a:ea typeface="+mn-ea"/>
              <a:cs typeface="+mn-cs"/>
            </a:rPr>
            <a:t>公営企業債等繰入見込額</a:t>
          </a:r>
          <a:r>
            <a:rPr lang="ja-JP" altLang="en-US" sz="1100" b="0" i="0" baseline="0">
              <a:solidFill>
                <a:schemeClr val="dk1"/>
              </a:solidFill>
              <a:effectLst/>
              <a:latin typeface="+mn-lt"/>
              <a:ea typeface="+mn-ea"/>
              <a:cs typeface="+mn-cs"/>
            </a:rPr>
            <a:t>が減少し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退職手当負担金額も減少したため、</a:t>
          </a:r>
          <a:r>
            <a:rPr lang="ja-JP" altLang="ja-JP" sz="1100" b="0" i="0" baseline="0">
              <a:solidFill>
                <a:schemeClr val="dk1"/>
              </a:solidFill>
              <a:effectLst/>
              <a:latin typeface="+mn-lt"/>
              <a:ea typeface="+mn-ea"/>
              <a:cs typeface="+mn-cs"/>
            </a:rPr>
            <a:t>将来負担は発生していない状況である。今後も引き続き地方債発行額の抑制</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に努め、将来負担が発生することのないように</a:t>
          </a:r>
          <a:r>
            <a:rPr lang="ja-JP" altLang="en-US" sz="1100" b="0" i="0" baseline="0">
              <a:solidFill>
                <a:schemeClr val="dk1"/>
              </a:solidFill>
              <a:effectLst/>
              <a:latin typeface="+mn-lt"/>
              <a:ea typeface="+mn-ea"/>
              <a:cs typeface="+mn-cs"/>
            </a:rPr>
            <a:t>、健全的な</a:t>
          </a:r>
          <a:r>
            <a:rPr lang="ja-JP" altLang="ja-JP" sz="1100" b="0" i="0" baseline="0">
              <a:solidFill>
                <a:schemeClr val="dk1"/>
              </a:solidFill>
              <a:effectLst/>
              <a:latin typeface="+mn-lt"/>
              <a:ea typeface="+mn-ea"/>
              <a:cs typeface="+mn-cs"/>
            </a:rPr>
            <a:t>財政運営を継続する。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61028583</v>
      </c>
      <c r="BO4" s="349"/>
      <c r="BP4" s="349"/>
      <c r="BQ4" s="349"/>
      <c r="BR4" s="349"/>
      <c r="BS4" s="349"/>
      <c r="BT4" s="349"/>
      <c r="BU4" s="350"/>
      <c r="BV4" s="348">
        <v>75199826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25.4</v>
      </c>
      <c r="CU4" s="355"/>
      <c r="CV4" s="355"/>
      <c r="CW4" s="355"/>
      <c r="CX4" s="355"/>
      <c r="CY4" s="355"/>
      <c r="CZ4" s="355"/>
      <c r="DA4" s="356"/>
      <c r="DB4" s="354">
        <v>11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52317322</v>
      </c>
      <c r="BO5" s="386"/>
      <c r="BP5" s="386"/>
      <c r="BQ5" s="386"/>
      <c r="BR5" s="386"/>
      <c r="BS5" s="386"/>
      <c r="BT5" s="386"/>
      <c r="BU5" s="387"/>
      <c r="BV5" s="385">
        <v>70306834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100</v>
      </c>
      <c r="CU5" s="383"/>
      <c r="CV5" s="383"/>
      <c r="CW5" s="383"/>
      <c r="CX5" s="383"/>
      <c r="CY5" s="383"/>
      <c r="CZ5" s="383"/>
      <c r="DA5" s="384"/>
      <c r="DB5" s="382">
        <v>94.4</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8711261</v>
      </c>
      <c r="BO6" s="386"/>
      <c r="BP6" s="386"/>
      <c r="BQ6" s="386"/>
      <c r="BR6" s="386"/>
      <c r="BS6" s="386"/>
      <c r="BT6" s="386"/>
      <c r="BU6" s="387"/>
      <c r="BV6" s="385">
        <v>4892992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102.4</v>
      </c>
      <c r="CU6" s="423"/>
      <c r="CV6" s="423"/>
      <c r="CW6" s="423"/>
      <c r="CX6" s="423"/>
      <c r="CY6" s="423"/>
      <c r="CZ6" s="423"/>
      <c r="DA6" s="424"/>
      <c r="DB6" s="422">
        <v>100.5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6398796</v>
      </c>
      <c r="BO7" s="386"/>
      <c r="BP7" s="386"/>
      <c r="BQ7" s="386"/>
      <c r="BR7" s="386"/>
      <c r="BS7" s="386"/>
      <c r="BT7" s="386"/>
      <c r="BU7" s="387"/>
      <c r="BV7" s="385">
        <v>3901897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9114413</v>
      </c>
      <c r="CU7" s="386"/>
      <c r="CV7" s="386"/>
      <c r="CW7" s="386"/>
      <c r="CX7" s="386"/>
      <c r="CY7" s="386"/>
      <c r="CZ7" s="386"/>
      <c r="DA7" s="387"/>
      <c r="DB7" s="385">
        <v>8994018</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2312465</v>
      </c>
      <c r="BO8" s="386"/>
      <c r="BP8" s="386"/>
      <c r="BQ8" s="386"/>
      <c r="BR8" s="386"/>
      <c r="BS8" s="386"/>
      <c r="BT8" s="386"/>
      <c r="BU8" s="387"/>
      <c r="BV8" s="385">
        <v>991095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0.76</v>
      </c>
      <c r="CU8" s="426"/>
      <c r="CV8" s="426"/>
      <c r="CW8" s="426"/>
      <c r="CX8" s="426"/>
      <c r="CY8" s="426"/>
      <c r="CZ8" s="426"/>
      <c r="DA8" s="427"/>
      <c r="DB8" s="425">
        <v>0.76</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44187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1321370</v>
      </c>
      <c r="BO9" s="386"/>
      <c r="BP9" s="386"/>
      <c r="BQ9" s="386"/>
      <c r="BR9" s="386"/>
      <c r="BS9" s="386"/>
      <c r="BT9" s="386"/>
      <c r="BU9" s="387"/>
      <c r="BV9" s="385">
        <v>-1541082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5.9</v>
      </c>
      <c r="CU9" s="383"/>
      <c r="CV9" s="383"/>
      <c r="CW9" s="383"/>
      <c r="CX9" s="383"/>
      <c r="CY9" s="383"/>
      <c r="CZ9" s="383"/>
      <c r="DA9" s="384"/>
      <c r="DB9" s="382">
        <v>5.7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43921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1601</v>
      </c>
      <c r="BO10" s="386"/>
      <c r="BP10" s="386"/>
      <c r="BQ10" s="386"/>
      <c r="BR10" s="386"/>
      <c r="BS10" s="386"/>
      <c r="BT10" s="386"/>
      <c r="BU10" s="387"/>
      <c r="BV10" s="385">
        <v>2305691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43788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440111</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43640</v>
      </c>
      <c r="S13" s="467"/>
      <c r="T13" s="467"/>
      <c r="U13" s="467"/>
      <c r="V13" s="468"/>
      <c r="W13" s="401" t="s">
        <v>123</v>
      </c>
      <c r="X13" s="402"/>
      <c r="Y13" s="402"/>
      <c r="Z13" s="402"/>
      <c r="AA13" s="402"/>
      <c r="AB13" s="392"/>
      <c r="AC13" s="436">
        <v>688</v>
      </c>
      <c r="AD13" s="437"/>
      <c r="AE13" s="437"/>
      <c r="AF13" s="437"/>
      <c r="AG13" s="476"/>
      <c r="AH13" s="436">
        <v>819</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882860</v>
      </c>
      <c r="BO13" s="386"/>
      <c r="BP13" s="386"/>
      <c r="BQ13" s="386"/>
      <c r="BR13" s="386"/>
      <c r="BS13" s="386"/>
      <c r="BT13" s="386"/>
      <c r="BU13" s="387"/>
      <c r="BV13" s="385">
        <v>764609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6.1</v>
      </c>
      <c r="CU13" s="383"/>
      <c r="CV13" s="383"/>
      <c r="CW13" s="383"/>
      <c r="CX13" s="383"/>
      <c r="CY13" s="383"/>
      <c r="CZ13" s="383"/>
      <c r="DA13" s="384"/>
      <c r="DB13" s="382">
        <v>6.5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43597</v>
      </c>
      <c r="S14" s="467"/>
      <c r="T14" s="467"/>
      <c r="U14" s="467"/>
      <c r="V14" s="468"/>
      <c r="W14" s="375"/>
      <c r="X14" s="376"/>
      <c r="Y14" s="376"/>
      <c r="Z14" s="376"/>
      <c r="AA14" s="376"/>
      <c r="AB14" s="365"/>
      <c r="AC14" s="469">
        <v>3.4</v>
      </c>
      <c r="AD14" s="470"/>
      <c r="AE14" s="470"/>
      <c r="AF14" s="470"/>
      <c r="AG14" s="471"/>
      <c r="AH14" s="469">
        <v>3.8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43463</v>
      </c>
      <c r="S15" s="467"/>
      <c r="T15" s="467"/>
      <c r="U15" s="467"/>
      <c r="V15" s="468"/>
      <c r="W15" s="401" t="s">
        <v>130</v>
      </c>
      <c r="X15" s="402"/>
      <c r="Y15" s="402"/>
      <c r="Z15" s="402"/>
      <c r="AA15" s="402"/>
      <c r="AB15" s="392"/>
      <c r="AC15" s="436">
        <v>5545</v>
      </c>
      <c r="AD15" s="437"/>
      <c r="AE15" s="437"/>
      <c r="AF15" s="437"/>
      <c r="AG15" s="476"/>
      <c r="AH15" s="436">
        <v>5748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5086363</v>
      </c>
      <c r="BO15" s="349"/>
      <c r="BP15" s="349"/>
      <c r="BQ15" s="349"/>
      <c r="BR15" s="349"/>
      <c r="BS15" s="349"/>
      <c r="BT15" s="349"/>
      <c r="BU15" s="350"/>
      <c r="BV15" s="348">
        <v>5053602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27.1</v>
      </c>
      <c r="AD16" s="470"/>
      <c r="AE16" s="470"/>
      <c r="AF16" s="470"/>
      <c r="AG16" s="471"/>
      <c r="AH16" s="469">
        <v>26.9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6688755</v>
      </c>
      <c r="BO16" s="386"/>
      <c r="BP16" s="386"/>
      <c r="BQ16" s="386"/>
      <c r="BR16" s="386"/>
      <c r="BS16" s="386"/>
      <c r="BT16" s="386"/>
      <c r="BU16" s="387"/>
      <c r="BV16" s="385">
        <v>6712924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14232</v>
      </c>
      <c r="AD17" s="437"/>
      <c r="AE17" s="437"/>
      <c r="AF17" s="437"/>
      <c r="AG17" s="476"/>
      <c r="AH17" s="436">
        <v>14589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6579690</v>
      </c>
      <c r="BO17" s="386"/>
      <c r="BP17" s="386"/>
      <c r="BQ17" s="386"/>
      <c r="BR17" s="386"/>
      <c r="BS17" s="386"/>
      <c r="BT17" s="386"/>
      <c r="BU17" s="387"/>
      <c r="BV17" s="385">
        <v>6517563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60.71</v>
      </c>
      <c r="M18" s="498"/>
      <c r="N18" s="498"/>
      <c r="O18" s="498"/>
      <c r="P18" s="498"/>
      <c r="Q18" s="498"/>
      <c r="R18" s="499"/>
      <c r="S18" s="499"/>
      <c r="T18" s="499"/>
      <c r="U18" s="499"/>
      <c r="V18" s="500"/>
      <c r="W18" s="403"/>
      <c r="X18" s="404"/>
      <c r="Y18" s="404"/>
      <c r="Z18" s="404"/>
      <c r="AA18" s="404"/>
      <c r="AB18" s="395"/>
      <c r="AC18" s="501">
        <v>69.5</v>
      </c>
      <c r="AD18" s="502"/>
      <c r="AE18" s="502"/>
      <c r="AF18" s="502"/>
      <c r="AG18" s="503"/>
      <c r="AH18" s="501">
        <v>68.3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8560209</v>
      </c>
      <c r="BO18" s="386"/>
      <c r="BP18" s="386"/>
      <c r="BQ18" s="386"/>
      <c r="BR18" s="386"/>
      <c r="BS18" s="386"/>
      <c r="BT18" s="386"/>
      <c r="BU18" s="387"/>
      <c r="BV18" s="385">
        <v>7821006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728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23071107</v>
      </c>
      <c r="BO19" s="386"/>
      <c r="BP19" s="386"/>
      <c r="BQ19" s="386"/>
      <c r="BR19" s="386"/>
      <c r="BS19" s="386"/>
      <c r="BT19" s="386"/>
      <c r="BU19" s="387"/>
      <c r="BV19" s="385">
        <v>19677310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15519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10690316</v>
      </c>
      <c r="BO23" s="386"/>
      <c r="BP23" s="386"/>
      <c r="BQ23" s="386"/>
      <c r="BR23" s="386"/>
      <c r="BS23" s="386"/>
      <c r="BT23" s="386"/>
      <c r="BU23" s="387"/>
      <c r="BV23" s="385">
        <v>11500272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9500</v>
      </c>
      <c r="R24" s="437"/>
      <c r="S24" s="437"/>
      <c r="T24" s="437"/>
      <c r="U24" s="437"/>
      <c r="V24" s="476"/>
      <c r="W24" s="531"/>
      <c r="X24" s="519"/>
      <c r="Y24" s="520"/>
      <c r="Z24" s="435" t="s">
        <v>153</v>
      </c>
      <c r="AA24" s="415"/>
      <c r="AB24" s="415"/>
      <c r="AC24" s="415"/>
      <c r="AD24" s="415"/>
      <c r="AE24" s="415"/>
      <c r="AF24" s="415"/>
      <c r="AG24" s="416"/>
      <c r="AH24" s="436">
        <v>309</v>
      </c>
      <c r="AI24" s="437"/>
      <c r="AJ24" s="437"/>
      <c r="AK24" s="437"/>
      <c r="AL24" s="476"/>
      <c r="AM24" s="436">
        <v>912786</v>
      </c>
      <c r="AN24" s="437"/>
      <c r="AO24" s="437"/>
      <c r="AP24" s="437"/>
      <c r="AQ24" s="437"/>
      <c r="AR24" s="476"/>
      <c r="AS24" s="436">
        <v>2954</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9635352</v>
      </c>
      <c r="BO24" s="386"/>
      <c r="BP24" s="386"/>
      <c r="BQ24" s="386"/>
      <c r="BR24" s="386"/>
      <c r="BS24" s="386"/>
      <c r="BT24" s="386"/>
      <c r="BU24" s="387"/>
      <c r="BV24" s="385">
        <v>9967357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7630</v>
      </c>
      <c r="R25" s="437"/>
      <c r="S25" s="437"/>
      <c r="T25" s="437"/>
      <c r="U25" s="437"/>
      <c r="V25" s="476"/>
      <c r="W25" s="531"/>
      <c r="X25" s="519"/>
      <c r="Y25" s="520"/>
      <c r="Z25" s="435" t="s">
        <v>156</v>
      </c>
      <c r="AA25" s="415"/>
      <c r="AB25" s="415"/>
      <c r="AC25" s="415"/>
      <c r="AD25" s="415"/>
      <c r="AE25" s="415"/>
      <c r="AF25" s="415"/>
      <c r="AG25" s="416"/>
      <c r="AH25" s="436">
        <v>46</v>
      </c>
      <c r="AI25" s="437"/>
      <c r="AJ25" s="437"/>
      <c r="AK25" s="437"/>
      <c r="AL25" s="476"/>
      <c r="AM25" s="436">
        <v>127972</v>
      </c>
      <c r="AN25" s="437"/>
      <c r="AO25" s="437"/>
      <c r="AP25" s="437"/>
      <c r="AQ25" s="437"/>
      <c r="AR25" s="476"/>
      <c r="AS25" s="436">
        <v>2782</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20219206</v>
      </c>
      <c r="BO25" s="349"/>
      <c r="BP25" s="349"/>
      <c r="BQ25" s="349"/>
      <c r="BR25" s="349"/>
      <c r="BS25" s="349"/>
      <c r="BT25" s="349"/>
      <c r="BU25" s="350"/>
      <c r="BV25" s="348">
        <v>2609963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6640</v>
      </c>
      <c r="R26" s="437"/>
      <c r="S26" s="437"/>
      <c r="T26" s="437"/>
      <c r="U26" s="437"/>
      <c r="V26" s="476"/>
      <c r="W26" s="531"/>
      <c r="X26" s="519"/>
      <c r="Y26" s="520"/>
      <c r="Z26" s="435" t="s">
        <v>159</v>
      </c>
      <c r="AA26" s="539"/>
      <c r="AB26" s="539"/>
      <c r="AC26" s="539"/>
      <c r="AD26" s="539"/>
      <c r="AE26" s="539"/>
      <c r="AF26" s="539"/>
      <c r="AG26" s="540"/>
      <c r="AH26" s="436">
        <v>28</v>
      </c>
      <c r="AI26" s="437"/>
      <c r="AJ26" s="437"/>
      <c r="AK26" s="437"/>
      <c r="AL26" s="476"/>
      <c r="AM26" s="436">
        <v>79576</v>
      </c>
      <c r="AN26" s="437"/>
      <c r="AO26" s="437"/>
      <c r="AP26" s="437"/>
      <c r="AQ26" s="437"/>
      <c r="AR26" s="476"/>
      <c r="AS26" s="436">
        <v>2842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4490</v>
      </c>
      <c r="R27" s="437"/>
      <c r="S27" s="437"/>
      <c r="T27" s="437"/>
      <c r="U27" s="437"/>
      <c r="V27" s="476"/>
      <c r="W27" s="531"/>
      <c r="X27" s="519"/>
      <c r="Y27" s="520"/>
      <c r="Z27" s="435" t="s">
        <v>162</v>
      </c>
      <c r="AA27" s="415"/>
      <c r="AB27" s="415"/>
      <c r="AC27" s="415"/>
      <c r="AD27" s="415"/>
      <c r="AE27" s="415"/>
      <c r="AF27" s="415"/>
      <c r="AG27" s="416"/>
      <c r="AH27" s="436">
        <v>1</v>
      </c>
      <c r="AI27" s="437"/>
      <c r="AJ27" s="437"/>
      <c r="AK27" s="437"/>
      <c r="AL27" s="476"/>
      <c r="AM27" s="436">
        <v>4437</v>
      </c>
      <c r="AN27" s="437"/>
      <c r="AO27" s="437"/>
      <c r="AP27" s="437"/>
      <c r="AQ27" s="437"/>
      <c r="AR27" s="476"/>
      <c r="AS27" s="436">
        <v>4437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378000</v>
      </c>
      <c r="BO27" s="553"/>
      <c r="BP27" s="553"/>
      <c r="BQ27" s="553"/>
      <c r="BR27" s="553"/>
      <c r="BS27" s="553"/>
      <c r="BT27" s="553"/>
      <c r="BU27" s="554"/>
      <c r="BV27" s="552">
        <v>378000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3850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6307912</v>
      </c>
      <c r="BO28" s="349"/>
      <c r="BP28" s="349"/>
      <c r="BQ28" s="349"/>
      <c r="BR28" s="349"/>
      <c r="BS28" s="349"/>
      <c r="BT28" s="349"/>
      <c r="BU28" s="350"/>
      <c r="BV28" s="348">
        <v>6246422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16</v>
      </c>
      <c r="M29" s="437"/>
      <c r="N29" s="437"/>
      <c r="O29" s="437"/>
      <c r="P29" s="476"/>
      <c r="Q29" s="436">
        <v>3630</v>
      </c>
      <c r="R29" s="437"/>
      <c r="S29" s="437"/>
      <c r="T29" s="437"/>
      <c r="U29" s="437"/>
      <c r="V29" s="476"/>
      <c r="W29" s="531"/>
      <c r="X29" s="519"/>
      <c r="Y29" s="520"/>
      <c r="Z29" s="435" t="s">
        <v>169</v>
      </c>
      <c r="AA29" s="415"/>
      <c r="AB29" s="415"/>
      <c r="AC29" s="415"/>
      <c r="AD29" s="415"/>
      <c r="AE29" s="415"/>
      <c r="AF29" s="415"/>
      <c r="AG29" s="416"/>
      <c r="AH29" s="436">
        <v>310</v>
      </c>
      <c r="AI29" s="437"/>
      <c r="AJ29" s="437"/>
      <c r="AK29" s="437"/>
      <c r="AL29" s="476"/>
      <c r="AM29" s="436">
        <v>917223</v>
      </c>
      <c r="AN29" s="437"/>
      <c r="AO29" s="437"/>
      <c r="AP29" s="437"/>
      <c r="AQ29" s="437"/>
      <c r="AR29" s="476"/>
      <c r="AS29" s="436">
        <v>2959</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633908</v>
      </c>
      <c r="BO29" s="386"/>
      <c r="BP29" s="386"/>
      <c r="BQ29" s="386"/>
      <c r="BR29" s="386"/>
      <c r="BS29" s="386"/>
      <c r="BT29" s="386"/>
      <c r="BU29" s="387"/>
      <c r="BV29" s="385">
        <v>633762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96.1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26136394</v>
      </c>
      <c r="BO30" s="553"/>
      <c r="BP30" s="553"/>
      <c r="BQ30" s="553"/>
      <c r="BR30" s="553"/>
      <c r="BS30" s="553"/>
      <c r="BT30" s="553"/>
      <c r="BU30" s="554"/>
      <c r="BV30" s="552">
        <v>33282617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亘理名取共立衛生処理組合</v>
      </c>
      <c r="BZ34" s="565"/>
      <c r="CA34" s="565"/>
      <c r="CB34" s="565"/>
      <c r="CC34" s="565"/>
      <c r="CD34" s="565"/>
      <c r="CE34" s="565"/>
      <c r="CF34" s="565"/>
      <c r="CG34" s="565"/>
      <c r="CH34" s="565"/>
      <c r="CI34" s="565"/>
      <c r="CJ34" s="565"/>
      <c r="CK34" s="565"/>
      <c r="CL34" s="565"/>
      <c r="CM34" s="565"/>
      <c r="CN34" s="165"/>
      <c r="CO34" s="564">
        <f>IF(CQ34="","",MAX(C34:D43,U34:V43,AM34:AN43,BE34:BF43,BW34:BX43)+1)</f>
        <v>15</v>
      </c>
      <c r="CP34" s="564"/>
      <c r="CQ34" s="565" t="str">
        <f>IF('各会計、関係団体の財政状況及び健全化判断比率'!BS7="","",'各会計、関係団体の財政状況及び健全化判断比率'!BS7)</f>
        <v>岩沼土地開発公社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f t="shared" ref="AM35:AM43" si="0">IF(AO35="","",AM34+1)</f>
        <v>6</v>
      </c>
      <c r="AN35" s="564"/>
      <c r="AO35" s="565" t="str">
        <f>IF('各会計、関係団体の財政状況及び健全化判断比率'!B32="","",'各会計、関係団体の財政状況及び健全化判断比率'!B32)</f>
        <v>特別都市下水路事業会計</v>
      </c>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IF('各会計、関係団体の財政状況及び健全化判断比率'!B34="","",'各会計、関係団体の財政状況及び健全化判断比率'!B34)</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宮城県市町村職員退職手当組合</v>
      </c>
      <c r="BZ35" s="565"/>
      <c r="CA35" s="565"/>
      <c r="CB35" s="565"/>
      <c r="CC35" s="565"/>
      <c r="CD35" s="565"/>
      <c r="CE35" s="565"/>
      <c r="CF35" s="565"/>
      <c r="CG35" s="565"/>
      <c r="CH35" s="565"/>
      <c r="CI35" s="565"/>
      <c r="CJ35" s="565"/>
      <c r="CK35" s="565"/>
      <c r="CL35" s="565"/>
      <c r="CM35" s="565"/>
      <c r="CN35" s="165"/>
      <c r="CO35" s="564">
        <f t="shared" ref="CO35:CO43" si="3">IF(CQ35="","",CO34+1)</f>
        <v>16</v>
      </c>
      <c r="CP35" s="564"/>
      <c r="CQ35" s="565" t="str">
        <f>IF('各会計、関係団体の財政状況及び健全化判断比率'!BS8="","",'各会計、関係団体の財政状況及び健全化判断比率'!BS8)</f>
        <v>（株）エフエムいわぬま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宮城県市町村非常勤消防団員補償報償組合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宮城県市町村自治振興センター</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宮城県後期高齢者医療広域連合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宮城県後期高齢者医療事業会計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46"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67" t="s">
        <v>24</v>
      </c>
      <c r="C41" s="1168"/>
      <c r="D41" s="81"/>
      <c r="E41" s="1173" t="s">
        <v>25</v>
      </c>
      <c r="F41" s="1173"/>
      <c r="G41" s="1173"/>
      <c r="H41" s="1174"/>
      <c r="I41" s="82">
        <v>9735</v>
      </c>
      <c r="J41" s="83">
        <v>11278</v>
      </c>
      <c r="K41" s="83">
        <v>11604</v>
      </c>
      <c r="L41" s="83">
        <v>11580</v>
      </c>
      <c r="M41" s="84">
        <v>10690</v>
      </c>
    </row>
    <row r="42" spans="2:13" ht="27.75" customHeight="1" x14ac:dyDescent="0.15">
      <c r="B42" s="1169"/>
      <c r="C42" s="1170"/>
      <c r="D42" s="85"/>
      <c r="E42" s="1175" t="s">
        <v>26</v>
      </c>
      <c r="F42" s="1175"/>
      <c r="G42" s="1175"/>
      <c r="H42" s="1176"/>
      <c r="I42" s="86">
        <v>99</v>
      </c>
      <c r="J42" s="87">
        <v>74</v>
      </c>
      <c r="K42" s="87">
        <v>49</v>
      </c>
      <c r="L42" s="87">
        <v>24</v>
      </c>
      <c r="M42" s="88" t="s">
        <v>475</v>
      </c>
    </row>
    <row r="43" spans="2:13" ht="27.75" customHeight="1" x14ac:dyDescent="0.15">
      <c r="B43" s="1169"/>
      <c r="C43" s="1170"/>
      <c r="D43" s="85"/>
      <c r="E43" s="1175" t="s">
        <v>27</v>
      </c>
      <c r="F43" s="1175"/>
      <c r="G43" s="1175"/>
      <c r="H43" s="1176"/>
      <c r="I43" s="86">
        <v>5905</v>
      </c>
      <c r="J43" s="87">
        <v>5679</v>
      </c>
      <c r="K43" s="87">
        <v>7097</v>
      </c>
      <c r="L43" s="87">
        <v>7656</v>
      </c>
      <c r="M43" s="88">
        <v>6320</v>
      </c>
    </row>
    <row r="44" spans="2:13" ht="27.75" customHeight="1" x14ac:dyDescent="0.15">
      <c r="B44" s="1169"/>
      <c r="C44" s="1170"/>
      <c r="D44" s="85"/>
      <c r="E44" s="1175" t="s">
        <v>28</v>
      </c>
      <c r="F44" s="1175"/>
      <c r="G44" s="1175"/>
      <c r="H44" s="1176"/>
      <c r="I44" s="86">
        <v>649</v>
      </c>
      <c r="J44" s="87">
        <v>508</v>
      </c>
      <c r="K44" s="87">
        <v>414</v>
      </c>
      <c r="L44" s="87">
        <v>235</v>
      </c>
      <c r="M44" s="88">
        <v>69</v>
      </c>
    </row>
    <row r="45" spans="2:13" ht="27.75" customHeight="1" x14ac:dyDescent="0.15">
      <c r="B45" s="1169"/>
      <c r="C45" s="1170"/>
      <c r="D45" s="85"/>
      <c r="E45" s="1175" t="s">
        <v>29</v>
      </c>
      <c r="F45" s="1175"/>
      <c r="G45" s="1175"/>
      <c r="H45" s="1176"/>
      <c r="I45" s="86">
        <v>3127</v>
      </c>
      <c r="J45" s="87">
        <v>2963</v>
      </c>
      <c r="K45" s="87">
        <v>3001</v>
      </c>
      <c r="L45" s="87">
        <v>2958</v>
      </c>
      <c r="M45" s="88">
        <v>2817</v>
      </c>
    </row>
    <row r="46" spans="2:13" ht="27.75" customHeight="1" x14ac:dyDescent="0.15">
      <c r="B46" s="1169"/>
      <c r="C46" s="1170"/>
      <c r="D46" s="85"/>
      <c r="E46" s="1175" t="s">
        <v>30</v>
      </c>
      <c r="F46" s="1175"/>
      <c r="G46" s="1175"/>
      <c r="H46" s="1176"/>
      <c r="I46" s="86">
        <v>683</v>
      </c>
      <c r="J46" s="87">
        <v>497</v>
      </c>
      <c r="K46" s="87">
        <v>483</v>
      </c>
      <c r="L46" s="87">
        <v>463</v>
      </c>
      <c r="M46" s="88">
        <v>462</v>
      </c>
    </row>
    <row r="47" spans="2:13" ht="27.75" customHeight="1" x14ac:dyDescent="0.15">
      <c r="B47" s="1169"/>
      <c r="C47" s="1170"/>
      <c r="D47" s="85"/>
      <c r="E47" s="1175" t="s">
        <v>31</v>
      </c>
      <c r="F47" s="1175"/>
      <c r="G47" s="1175"/>
      <c r="H47" s="1176"/>
      <c r="I47" s="86" t="s">
        <v>475</v>
      </c>
      <c r="J47" s="87" t="s">
        <v>475</v>
      </c>
      <c r="K47" s="87" t="s">
        <v>475</v>
      </c>
      <c r="L47" s="87" t="s">
        <v>475</v>
      </c>
      <c r="M47" s="88" t="s">
        <v>475</v>
      </c>
    </row>
    <row r="48" spans="2:13" ht="27.75" customHeight="1" x14ac:dyDescent="0.15">
      <c r="B48" s="1171"/>
      <c r="C48" s="1172"/>
      <c r="D48" s="85"/>
      <c r="E48" s="1175" t="s">
        <v>32</v>
      </c>
      <c r="F48" s="1175"/>
      <c r="G48" s="1175"/>
      <c r="H48" s="1176"/>
      <c r="I48" s="86" t="s">
        <v>475</v>
      </c>
      <c r="J48" s="87" t="s">
        <v>475</v>
      </c>
      <c r="K48" s="87" t="s">
        <v>475</v>
      </c>
      <c r="L48" s="87" t="s">
        <v>475</v>
      </c>
      <c r="M48" s="88" t="s">
        <v>475</v>
      </c>
    </row>
    <row r="49" spans="2:13" ht="27.75" customHeight="1" x14ac:dyDescent="0.15">
      <c r="B49" s="1177" t="s">
        <v>33</v>
      </c>
      <c r="C49" s="1178"/>
      <c r="D49" s="89"/>
      <c r="E49" s="1175" t="s">
        <v>34</v>
      </c>
      <c r="F49" s="1175"/>
      <c r="G49" s="1175"/>
      <c r="H49" s="1176"/>
      <c r="I49" s="86">
        <v>5406</v>
      </c>
      <c r="J49" s="87">
        <v>5233</v>
      </c>
      <c r="K49" s="87">
        <v>6417</v>
      </c>
      <c r="L49" s="87">
        <v>10372</v>
      </c>
      <c r="M49" s="88">
        <v>10235</v>
      </c>
    </row>
    <row r="50" spans="2:13" ht="27.75" customHeight="1" x14ac:dyDescent="0.15">
      <c r="B50" s="1169"/>
      <c r="C50" s="1170"/>
      <c r="D50" s="85"/>
      <c r="E50" s="1175" t="s">
        <v>35</v>
      </c>
      <c r="F50" s="1175"/>
      <c r="G50" s="1175"/>
      <c r="H50" s="1176"/>
      <c r="I50" s="86">
        <v>4388</v>
      </c>
      <c r="J50" s="87">
        <v>4568</v>
      </c>
      <c r="K50" s="87">
        <v>4345</v>
      </c>
      <c r="L50" s="87">
        <v>3413</v>
      </c>
      <c r="M50" s="88">
        <v>2490</v>
      </c>
    </row>
    <row r="51" spans="2:13" ht="27.75" customHeight="1" x14ac:dyDescent="0.15">
      <c r="B51" s="1171"/>
      <c r="C51" s="1172"/>
      <c r="D51" s="85"/>
      <c r="E51" s="1175" t="s">
        <v>36</v>
      </c>
      <c r="F51" s="1175"/>
      <c r="G51" s="1175"/>
      <c r="H51" s="1176"/>
      <c r="I51" s="86">
        <v>13046</v>
      </c>
      <c r="J51" s="87">
        <v>13362</v>
      </c>
      <c r="K51" s="87">
        <v>13131</v>
      </c>
      <c r="L51" s="87">
        <v>13278</v>
      </c>
      <c r="M51" s="88">
        <v>13142</v>
      </c>
    </row>
    <row r="52" spans="2:13" ht="27.75" customHeight="1" thickBot="1" x14ac:dyDescent="0.2">
      <c r="B52" s="1179" t="s">
        <v>37</v>
      </c>
      <c r="C52" s="1180"/>
      <c r="D52" s="90"/>
      <c r="E52" s="1181" t="s">
        <v>38</v>
      </c>
      <c r="F52" s="1181"/>
      <c r="G52" s="1181"/>
      <c r="H52" s="1182"/>
      <c r="I52" s="91">
        <v>-2642</v>
      </c>
      <c r="J52" s="92">
        <v>-2164</v>
      </c>
      <c r="K52" s="92">
        <v>-1245</v>
      </c>
      <c r="L52" s="92">
        <v>-4147</v>
      </c>
      <c r="M52" s="93">
        <v>-5509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31310</v>
      </c>
      <c r="E3" s="116"/>
      <c r="F3" s="117">
        <v>42528</v>
      </c>
      <c r="G3" s="118"/>
      <c r="H3" s="119"/>
    </row>
    <row r="4" spans="1:8" x14ac:dyDescent="0.15">
      <c r="A4" s="120"/>
      <c r="B4" s="121"/>
      <c r="C4" s="122"/>
      <c r="D4" s="123">
        <v>15822</v>
      </c>
      <c r="E4" s="124"/>
      <c r="F4" s="125">
        <v>27703</v>
      </c>
      <c r="G4" s="126"/>
      <c r="H4" s="127"/>
    </row>
    <row r="5" spans="1:8" x14ac:dyDescent="0.15">
      <c r="A5" s="108" t="s">
        <v>509</v>
      </c>
      <c r="B5" s="113"/>
      <c r="C5" s="114"/>
      <c r="D5" s="115">
        <v>75859</v>
      </c>
      <c r="E5" s="116"/>
      <c r="F5" s="117">
        <v>63360</v>
      </c>
      <c r="G5" s="118"/>
      <c r="H5" s="119"/>
    </row>
    <row r="6" spans="1:8" x14ac:dyDescent="0.15">
      <c r="A6" s="120"/>
      <c r="B6" s="121"/>
      <c r="C6" s="122"/>
      <c r="D6" s="123">
        <v>28283</v>
      </c>
      <c r="E6" s="124"/>
      <c r="F6" s="125">
        <v>32304</v>
      </c>
      <c r="G6" s="126"/>
      <c r="H6" s="127"/>
    </row>
    <row r="7" spans="1:8" x14ac:dyDescent="0.15">
      <c r="A7" s="108" t="s">
        <v>510</v>
      </c>
      <c r="B7" s="113"/>
      <c r="C7" s="114"/>
      <c r="D7" s="115">
        <v>40436</v>
      </c>
      <c r="E7" s="116"/>
      <c r="F7" s="117">
        <v>67201</v>
      </c>
      <c r="G7" s="118"/>
      <c r="H7" s="119"/>
    </row>
    <row r="8" spans="1:8" x14ac:dyDescent="0.15">
      <c r="A8" s="120"/>
      <c r="B8" s="121"/>
      <c r="C8" s="122"/>
      <c r="D8" s="123">
        <v>14600</v>
      </c>
      <c r="E8" s="124"/>
      <c r="F8" s="125">
        <v>35210</v>
      </c>
      <c r="G8" s="126"/>
      <c r="H8" s="127"/>
    </row>
    <row r="9" spans="1:8" x14ac:dyDescent="0.15">
      <c r="A9" s="108" t="s">
        <v>511</v>
      </c>
      <c r="B9" s="113"/>
      <c r="C9" s="114"/>
      <c r="D9" s="115">
        <v>189207</v>
      </c>
      <c r="E9" s="116"/>
      <c r="F9" s="117">
        <v>75709</v>
      </c>
      <c r="G9" s="118"/>
      <c r="H9" s="119"/>
    </row>
    <row r="10" spans="1:8" x14ac:dyDescent="0.15">
      <c r="A10" s="120"/>
      <c r="B10" s="121"/>
      <c r="C10" s="122"/>
      <c r="D10" s="123">
        <v>14335</v>
      </c>
      <c r="E10" s="124"/>
      <c r="F10" s="125">
        <v>35212</v>
      </c>
      <c r="G10" s="126"/>
      <c r="H10" s="127"/>
    </row>
    <row r="11" spans="1:8" x14ac:dyDescent="0.15">
      <c r="A11" s="108" t="s">
        <v>512</v>
      </c>
      <c r="B11" s="113"/>
      <c r="C11" s="114"/>
      <c r="D11" s="115">
        <v>231177</v>
      </c>
      <c r="E11" s="116"/>
      <c r="F11" s="117">
        <v>90961</v>
      </c>
      <c r="G11" s="118"/>
      <c r="H11" s="119"/>
    </row>
    <row r="12" spans="1:8" x14ac:dyDescent="0.15">
      <c r="A12" s="120"/>
      <c r="B12" s="121"/>
      <c r="C12" s="128"/>
      <c r="D12" s="123">
        <v>23045</v>
      </c>
      <c r="E12" s="124"/>
      <c r="F12" s="125">
        <v>37720</v>
      </c>
      <c r="G12" s="126"/>
      <c r="H12" s="127"/>
    </row>
    <row r="13" spans="1:8" x14ac:dyDescent="0.15">
      <c r="A13" s="108"/>
      <c r="B13" s="113"/>
      <c r="C13" s="129"/>
      <c r="D13" s="130">
        <v>113598</v>
      </c>
      <c r="E13" s="131"/>
      <c r="F13" s="132">
        <v>67952</v>
      </c>
      <c r="G13" s="133"/>
      <c r="H13" s="119"/>
    </row>
    <row r="14" spans="1:8" x14ac:dyDescent="0.15">
      <c r="A14" s="120"/>
      <c r="B14" s="121"/>
      <c r="C14" s="122"/>
      <c r="D14" s="123">
        <v>19217</v>
      </c>
      <c r="E14" s="124"/>
      <c r="F14" s="125">
        <v>33630</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5.77</v>
      </c>
      <c r="C19" s="134">
        <f>ROUND(VALUE(SUBSTITUTE(実質収支比率等に係る経年分析!G$48,"▲","-")),2)</f>
        <v>9.26</v>
      </c>
      <c r="D19" s="134">
        <f>ROUND(VALUE(SUBSTITUTE(実質収支比率等に係る経年分析!H$48,"▲","-")),2)</f>
        <v>27.98</v>
      </c>
      <c r="E19" s="134">
        <f>ROUND(VALUE(SUBSTITUTE(実質収支比率等に係る経年分析!I$48,"▲","-")),2)</f>
        <v>11.02</v>
      </c>
      <c r="F19" s="134">
        <f>ROUND(VALUE(SUBSTITUTE(実質収支比率等に係る経年分析!J$48,"▲","-")),2)</f>
        <v>25.37</v>
      </c>
    </row>
    <row r="20" spans="1:11" x14ac:dyDescent="0.15">
      <c r="A20" s="134" t="s">
        <v>43</v>
      </c>
      <c r="B20" s="134">
        <f>ROUND(VALUE(SUBSTITUTE(実質収支比率等に係る経年分析!F$47,"▲","-")),2)</f>
        <v>29.63</v>
      </c>
      <c r="C20" s="134">
        <f>ROUND(VALUE(SUBSTITUTE(実質収支比率等に係る経年分析!G$47,"▲","-")),2)</f>
        <v>27.45</v>
      </c>
      <c r="D20" s="134">
        <f>ROUND(VALUE(SUBSTITUTE(実質収支比率等に係る経年分析!H$47,"▲","-")),2)</f>
        <v>29.17</v>
      </c>
      <c r="E20" s="134">
        <f>ROUND(VALUE(SUBSTITUTE(実質収支比率等に係る経年分析!I$47,"▲","-")),2)</f>
        <v>69.45</v>
      </c>
      <c r="F20" s="134">
        <f>ROUND(VALUE(SUBSTITUTE(実質収支比率等に係る経年分析!J$47,"▲","-")),2)</f>
        <v>69.209999999999994</v>
      </c>
    </row>
    <row r="21" spans="1:11" x14ac:dyDescent="0.15">
      <c r="A21" s="134" t="s">
        <v>44</v>
      </c>
      <c r="B21" s="134">
        <f>IF(ISNUMBER(VALUE(SUBSTITUTE(実質収支比率等に係る経年分析!F$49,"▲","-"))),ROUND(VALUE(SUBSTITUTE(実質収支比率等に係る経年分析!F$49,"▲","-")),2),NA())</f>
        <v>-0.7</v>
      </c>
      <c r="C21" s="134">
        <f>IF(ISNUMBER(VALUE(SUBSTITUTE(実質収支比率等に係る経年分析!G$49,"▲","-"))),ROUND(VALUE(SUBSTITUTE(実質収支比率等に係る経年分析!G$49,"▲","-")),2),NA())</f>
        <v>-0.87</v>
      </c>
      <c r="D21" s="134">
        <f>IF(ISNUMBER(VALUE(SUBSTITUTE(実質収支比率等に係る経年分析!H$49,"▲","-"))),ROUND(VALUE(SUBSTITUTE(実質収支比率等に係る経年分析!H$49,"▲","-")),2),NA())</f>
        <v>15.47</v>
      </c>
      <c r="E21" s="134">
        <f>IF(ISNUMBER(VALUE(SUBSTITUTE(実質収支比率等に係る経年分析!I$49,"▲","-"))),ROUND(VALUE(SUBSTITUTE(実質収支比率等に係る経年分析!I$49,"▲","-")),2),NA())</f>
        <v>8.5</v>
      </c>
      <c r="F21" s="134">
        <f>IF(ISNUMBER(VALUE(SUBSTITUTE(実質収支比率等に係る経年分析!J$49,"▲","-"))),ROUND(VALUE(SUBSTITUTE(実質収支比率等に係る経年分析!J$49,"▲","-")),2),NA())</f>
        <v>9.69</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1.03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3.53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4.83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2.64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5.36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3.26</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5.15</v>
      </c>
    </row>
    <row r="34" spans="1:16" x14ac:dyDescent="0.15">
      <c r="A34" s="135" t="str">
        <f>IF(連結実質赤字比率に係る赤字・黒字の構成分析!C$36="",NA(),連結実質赤字比率に係る赤字・黒字の構成分析!C$36)</f>
        <v>特別都市下水路事業会計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9.43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9.83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9.0299999999999994</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9.7200000000000006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27.98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25.37</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1717</v>
      </c>
      <c r="E42" s="136"/>
      <c r="F42" s="136"/>
      <c r="G42" s="136">
        <f>'実質公債費比率（分子）の構造'!L$52</f>
        <v>1699</v>
      </c>
      <c r="H42" s="136"/>
      <c r="I42" s="136"/>
      <c r="J42" s="136">
        <f>'実質公債費比率（分子）の構造'!M$52</f>
        <v>1604</v>
      </c>
      <c r="K42" s="136"/>
      <c r="L42" s="136"/>
      <c r="M42" s="136">
        <f>'実質公債費比率（分子）の構造'!N$52</f>
        <v>1573</v>
      </c>
      <c r="N42" s="136"/>
      <c r="O42" s="136"/>
      <c r="P42" s="136">
        <f>'実質公債費比率（分子）の構造'!O$52</f>
        <v>1341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26</v>
      </c>
      <c r="C44" s="136"/>
      <c r="D44" s="136"/>
      <c r="E44" s="136">
        <f>'実質公債費比率（分子）の構造'!L$50</f>
        <v>25</v>
      </c>
      <c r="F44" s="136"/>
      <c r="G44" s="136"/>
      <c r="H44" s="136">
        <f>'実質公債費比率（分子）の構造'!M$50</f>
        <v>29</v>
      </c>
      <c r="I44" s="136"/>
      <c r="J44" s="136"/>
      <c r="K44" s="136">
        <f>'実質公債費比率（分子）の構造'!N$50</f>
        <v>25</v>
      </c>
      <c r="L44" s="136"/>
      <c r="M44" s="136"/>
      <c r="N44" s="136">
        <f>'実質公債費比率（分子）の構造'!O$50</f>
        <v>24</v>
      </c>
      <c r="O44" s="136"/>
      <c r="P44" s="136"/>
    </row>
    <row r="45" spans="1:16" x14ac:dyDescent="0.15">
      <c r="A45" s="136" t="s">
        <v>54</v>
      </c>
      <c r="B45" s="136">
        <f>'実質公債費比率（分子）の構造'!K$49</f>
        <v>156</v>
      </c>
      <c r="C45" s="136"/>
      <c r="D45" s="136"/>
      <c r="E45" s="136">
        <f>'実質公債費比率（分子）の構造'!L$49</f>
        <v>146</v>
      </c>
      <c r="F45" s="136"/>
      <c r="G45" s="136"/>
      <c r="H45" s="136">
        <f>'実質公債費比率（分子）の構造'!M$49</f>
        <v>448</v>
      </c>
      <c r="I45" s="136"/>
      <c r="J45" s="136"/>
      <c r="K45" s="136">
        <f>'実質公債費比率（分子）の構造'!N$49</f>
        <v>132</v>
      </c>
      <c r="L45" s="136"/>
      <c r="M45" s="136"/>
      <c r="N45" s="136">
        <f>'実質公債費比率（分子）の構造'!O$49</f>
        <v>8</v>
      </c>
      <c r="O45" s="136"/>
      <c r="P45" s="136"/>
    </row>
    <row r="46" spans="1:16" x14ac:dyDescent="0.15">
      <c r="A46" s="136" t="s">
        <v>55</v>
      </c>
      <c r="B46" s="136">
        <f>'実質公債費比率（分子）の構造'!K$48</f>
        <v>579</v>
      </c>
      <c r="C46" s="136"/>
      <c r="D46" s="136"/>
      <c r="E46" s="136">
        <f>'実質公債費比率（分子）の構造'!L$48</f>
        <v>642</v>
      </c>
      <c r="F46" s="136"/>
      <c r="G46" s="136"/>
      <c r="H46" s="136">
        <f>'実質公債費比率（分子）の構造'!M$48</f>
        <v>956</v>
      </c>
      <c r="I46" s="136"/>
      <c r="J46" s="136"/>
      <c r="K46" s="136">
        <f>'実質公債費比率（分子）の構造'!N$48</f>
        <v>895</v>
      </c>
      <c r="L46" s="136"/>
      <c r="M46" s="136"/>
      <c r="N46" s="136">
        <f>'実質公債費比率（分子）の構造'!O$48</f>
        <v>274</v>
      </c>
      <c r="O46" s="136"/>
      <c r="P46" s="136"/>
    </row>
    <row r="47" spans="1:16" x14ac:dyDescent="0.15">
      <c r="A47" s="136" t="s">
        <v>56</v>
      </c>
      <c r="B47" s="136">
        <f>'実質公債費比率（分子）の構造'!K$47</f>
        <v>10</v>
      </c>
      <c r="C47" s="136"/>
      <c r="D47" s="136"/>
      <c r="E47" s="136">
        <f>'実質公債費比率（分子）の構造'!L$47</f>
        <v>10</v>
      </c>
      <c r="F47" s="136"/>
      <c r="G47" s="136"/>
      <c r="H47" s="136">
        <f>'実質公債費比率（分子）の構造'!M$47</f>
        <v>10</v>
      </c>
      <c r="I47" s="136"/>
      <c r="J47" s="136"/>
      <c r="K47" s="136">
        <f>'実質公債費比率（分子）の構造'!N$47</f>
        <v>10</v>
      </c>
      <c r="L47" s="136"/>
      <c r="M47" s="136"/>
      <c r="N47" s="136">
        <f>'実質公債費比率（分子）の構造'!O$47</f>
        <v>10</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1290</v>
      </c>
      <c r="C49" s="136"/>
      <c r="D49" s="136"/>
      <c r="E49" s="136">
        <f>'実質公債費比率（分子）の構造'!L$45</f>
        <v>1108</v>
      </c>
      <c r="F49" s="136"/>
      <c r="G49" s="136"/>
      <c r="H49" s="136">
        <f>'実質公債費比率（分子）の構造'!M$45</f>
        <v>1124</v>
      </c>
      <c r="I49" s="136"/>
      <c r="J49" s="136"/>
      <c r="K49" s="136">
        <f>'実質公債費比率（分子）の構造'!N$45</f>
        <v>1123</v>
      </c>
      <c r="L49" s="136"/>
      <c r="M49" s="136"/>
      <c r="N49" s="136">
        <f>'実質公債費比率（分子）の構造'!O$45</f>
        <v>1159</v>
      </c>
      <c r="O49" s="136"/>
      <c r="P49" s="136"/>
    </row>
    <row r="50" spans="1:16" x14ac:dyDescent="0.15">
      <c r="A50" s="136" t="s">
        <v>59</v>
      </c>
      <c r="B50" s="136" t="e">
        <f>NA()</f>
        <v>#N/A</v>
      </c>
      <c r="C50" s="136">
        <f>IF(ISNUMBER('実質公債費比率（分子）の構造'!K$53),'実質公債費比率（分子）の構造'!K$53,NA())</f>
        <v>344</v>
      </c>
      <c r="D50" s="136" t="e">
        <f>NA()</f>
        <v>#N/A</v>
      </c>
      <c r="E50" s="136" t="e">
        <f>NA()</f>
        <v>#N/A</v>
      </c>
      <c r="F50" s="136">
        <f>IF(ISNUMBER('実質公債費比率（分子）の構造'!L$53),'実質公債費比率（分子）の構造'!L$53,NA())</f>
        <v>232</v>
      </c>
      <c r="G50" s="136" t="e">
        <f>NA()</f>
        <v>#N/A</v>
      </c>
      <c r="H50" s="136" t="e">
        <f>NA()</f>
        <v>#N/A</v>
      </c>
      <c r="I50" s="136">
        <f>IF(ISNUMBER('実質公債費比率（分子）の構造'!M$53),'実質公債費比率（分子）の構造'!M$53,NA())</f>
        <v>963</v>
      </c>
      <c r="J50" s="136" t="e">
        <f>NA()</f>
        <v>#N/A</v>
      </c>
      <c r="K50" s="136" t="e">
        <f>NA()</f>
        <v>#N/A</v>
      </c>
      <c r="L50" s="136">
        <f>IF(ISNUMBER('実質公債費比率（分子）の構造'!N$53),'実質公債費比率（分子）の構造'!N$53,NA())</f>
        <v>612</v>
      </c>
      <c r="M50" s="136" t="e">
        <f>NA()</f>
        <v>#N/A</v>
      </c>
      <c r="N50" s="136" t="e">
        <f>NA()</f>
        <v>#N/A</v>
      </c>
      <c r="O50" s="136">
        <f>IF(ISNUMBER('実質公債費比率（分子）の構造'!O$53),'実質公債費比率（分子）の構造'!O$53,NA())</f>
        <v>134</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13046</v>
      </c>
      <c r="E56" s="135"/>
      <c r="F56" s="135"/>
      <c r="G56" s="135">
        <f>'将来負担比率（分子）の構造'!J$51</f>
        <v>13362</v>
      </c>
      <c r="H56" s="135"/>
      <c r="I56" s="135"/>
      <c r="J56" s="135">
        <f>'将来負担比率（分子）の構造'!K$51</f>
        <v>13131</v>
      </c>
      <c r="K56" s="135"/>
      <c r="L56" s="135"/>
      <c r="M56" s="135">
        <f>'将来負担比率（分子）の構造'!L$51</f>
        <v>13278</v>
      </c>
      <c r="N56" s="135"/>
      <c r="O56" s="135"/>
      <c r="P56" s="135">
        <f>'将来負担比率（分子）の構造'!M$51</f>
        <v>13142</v>
      </c>
    </row>
    <row r="57" spans="1:16" x14ac:dyDescent="0.15">
      <c r="A57" s="135" t="s">
        <v>35</v>
      </c>
      <c r="B57" s="135"/>
      <c r="C57" s="135"/>
      <c r="D57" s="135">
        <f>'将来負担比率（分子）の構造'!I$50</f>
        <v>4388</v>
      </c>
      <c r="E57" s="135"/>
      <c r="F57" s="135"/>
      <c r="G57" s="135">
        <f>'将来負担比率（分子）の構造'!J$50</f>
        <v>4568</v>
      </c>
      <c r="H57" s="135"/>
      <c r="I57" s="135"/>
      <c r="J57" s="135">
        <f>'将来負担比率（分子）の構造'!K$50</f>
        <v>4345</v>
      </c>
      <c r="K57" s="135"/>
      <c r="L57" s="135"/>
      <c r="M57" s="135">
        <f>'将来負担比率（分子）の構造'!L$50</f>
        <v>3413</v>
      </c>
      <c r="N57" s="135"/>
      <c r="O57" s="135"/>
      <c r="P57" s="135">
        <f>'将来負担比率（分子）の構造'!M$50</f>
        <v>2490</v>
      </c>
    </row>
    <row r="58" spans="1:16" x14ac:dyDescent="0.15">
      <c r="A58" s="135" t="s">
        <v>34</v>
      </c>
      <c r="B58" s="135"/>
      <c r="C58" s="135"/>
      <c r="D58" s="135">
        <f>'将来負担比率（分子）の構造'!I$49</f>
        <v>5406</v>
      </c>
      <c r="E58" s="135"/>
      <c r="F58" s="135"/>
      <c r="G58" s="135">
        <f>'将来負担比率（分子）の構造'!J$49</f>
        <v>5233</v>
      </c>
      <c r="H58" s="135"/>
      <c r="I58" s="135"/>
      <c r="J58" s="135">
        <f>'将来負担比率（分子）の構造'!K$49</f>
        <v>6417</v>
      </c>
      <c r="K58" s="135"/>
      <c r="L58" s="135"/>
      <c r="M58" s="135">
        <f>'将来負担比率（分子）の構造'!L$49</f>
        <v>10372</v>
      </c>
      <c r="N58" s="135"/>
      <c r="O58" s="135"/>
      <c r="P58" s="135">
        <f>'将来負担比率（分子）の構造'!M$49</f>
        <v>10235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683</v>
      </c>
      <c r="C61" s="135"/>
      <c r="D61" s="135"/>
      <c r="E61" s="135">
        <f>'将来負担比率（分子）の構造'!J$46</f>
        <v>497</v>
      </c>
      <c r="F61" s="135"/>
      <c r="G61" s="135"/>
      <c r="H61" s="135">
        <f>'将来負担比率（分子）の構造'!K$46</f>
        <v>483</v>
      </c>
      <c r="I61" s="135"/>
      <c r="J61" s="135"/>
      <c r="K61" s="135">
        <f>'将来負担比率（分子）の構造'!L$46</f>
        <v>463</v>
      </c>
      <c r="L61" s="135"/>
      <c r="M61" s="135"/>
      <c r="N61" s="135">
        <f>'将来負担比率（分子）の構造'!M$46</f>
        <v>462</v>
      </c>
      <c r="O61" s="135"/>
      <c r="P61" s="135"/>
    </row>
    <row r="62" spans="1:16" x14ac:dyDescent="0.15">
      <c r="A62" s="135" t="s">
        <v>29</v>
      </c>
      <c r="B62" s="135">
        <f>'将来負担比率（分子）の構造'!I$45</f>
        <v>3127</v>
      </c>
      <c r="C62" s="135"/>
      <c r="D62" s="135"/>
      <c r="E62" s="135">
        <f>'将来負担比率（分子）の構造'!J$45</f>
        <v>2963</v>
      </c>
      <c r="F62" s="135"/>
      <c r="G62" s="135"/>
      <c r="H62" s="135">
        <f>'将来負担比率（分子）の構造'!K$45</f>
        <v>3001</v>
      </c>
      <c r="I62" s="135"/>
      <c r="J62" s="135"/>
      <c r="K62" s="135">
        <f>'将来負担比率（分子）の構造'!L$45</f>
        <v>2958</v>
      </c>
      <c r="L62" s="135"/>
      <c r="M62" s="135"/>
      <c r="N62" s="135">
        <f>'将来負担比率（分子）の構造'!M$45</f>
        <v>2817</v>
      </c>
      <c r="O62" s="135"/>
      <c r="P62" s="135"/>
    </row>
    <row r="63" spans="1:16" x14ac:dyDescent="0.15">
      <c r="A63" s="135" t="s">
        <v>28</v>
      </c>
      <c r="B63" s="135">
        <f>'将来負担比率（分子）の構造'!I$44</f>
        <v>649</v>
      </c>
      <c r="C63" s="135"/>
      <c r="D63" s="135"/>
      <c r="E63" s="135">
        <f>'将来負担比率（分子）の構造'!J$44</f>
        <v>508</v>
      </c>
      <c r="F63" s="135"/>
      <c r="G63" s="135"/>
      <c r="H63" s="135">
        <f>'将来負担比率（分子）の構造'!K$44</f>
        <v>414</v>
      </c>
      <c r="I63" s="135"/>
      <c r="J63" s="135"/>
      <c r="K63" s="135">
        <f>'将来負担比率（分子）の構造'!L$44</f>
        <v>235</v>
      </c>
      <c r="L63" s="135"/>
      <c r="M63" s="135"/>
      <c r="N63" s="135">
        <f>'将来負担比率（分子）の構造'!M$44</f>
        <v>69</v>
      </c>
      <c r="O63" s="135"/>
      <c r="P63" s="135"/>
    </row>
    <row r="64" spans="1:16" x14ac:dyDescent="0.15">
      <c r="A64" s="135" t="s">
        <v>27</v>
      </c>
      <c r="B64" s="135">
        <f>'将来負担比率（分子）の構造'!I$43</f>
        <v>5905</v>
      </c>
      <c r="C64" s="135"/>
      <c r="D64" s="135"/>
      <c r="E64" s="135">
        <f>'将来負担比率（分子）の構造'!J$43</f>
        <v>5679</v>
      </c>
      <c r="F64" s="135"/>
      <c r="G64" s="135"/>
      <c r="H64" s="135">
        <f>'将来負担比率（分子）の構造'!K$43</f>
        <v>7097</v>
      </c>
      <c r="I64" s="135"/>
      <c r="J64" s="135"/>
      <c r="K64" s="135">
        <f>'将来負担比率（分子）の構造'!L$43</f>
        <v>7656</v>
      </c>
      <c r="L64" s="135"/>
      <c r="M64" s="135"/>
      <c r="N64" s="135">
        <f>'将来負担比率（分子）の構造'!M$43</f>
        <v>6320</v>
      </c>
      <c r="O64" s="135"/>
      <c r="P64" s="135"/>
    </row>
    <row r="65" spans="1:16" x14ac:dyDescent="0.15">
      <c r="A65" s="135" t="s">
        <v>26</v>
      </c>
      <c r="B65" s="135">
        <f>'将来負担比率（分子）の構造'!I$42</f>
        <v>99</v>
      </c>
      <c r="C65" s="135"/>
      <c r="D65" s="135"/>
      <c r="E65" s="135">
        <f>'将来負担比率（分子）の構造'!J$42</f>
        <v>74</v>
      </c>
      <c r="F65" s="135"/>
      <c r="G65" s="135"/>
      <c r="H65" s="135">
        <f>'将来負担比率（分子）の構造'!K$42</f>
        <v>49</v>
      </c>
      <c r="I65" s="135"/>
      <c r="J65" s="135"/>
      <c r="K65" s="135">
        <f>'将来負担比率（分子）の構造'!L$42</f>
        <v>24</v>
      </c>
      <c r="L65" s="135"/>
      <c r="M65" s="135"/>
      <c r="N65" s="135" t="str">
        <f>'将来負担比率（分子）の構造'!M$42</f>
        <v>-</v>
      </c>
      <c r="O65" s="135"/>
      <c r="P65" s="135"/>
    </row>
    <row r="66" spans="1:16" x14ac:dyDescent="0.15">
      <c r="A66" s="135" t="s">
        <v>25</v>
      </c>
      <c r="B66" s="135">
        <f>'将来負担比率（分子）の構造'!I$41</f>
        <v>9735</v>
      </c>
      <c r="C66" s="135"/>
      <c r="D66" s="135"/>
      <c r="E66" s="135">
        <f>'将来負担比率（分子）の構造'!J$41</f>
        <v>11278</v>
      </c>
      <c r="F66" s="135"/>
      <c r="G66" s="135"/>
      <c r="H66" s="135">
        <f>'将来負担比率（分子）の構造'!K$41</f>
        <v>11604</v>
      </c>
      <c r="I66" s="135"/>
      <c r="J66" s="135"/>
      <c r="K66" s="135">
        <f>'将来負担比率（分子）の構造'!L$41</f>
        <v>11580</v>
      </c>
      <c r="L66" s="135"/>
      <c r="M66" s="135"/>
      <c r="N66" s="135">
        <f>'将来負担比率（分子）の構造'!M$41</f>
        <v>10690</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6384511</v>
      </c>
      <c r="S5" s="581"/>
      <c r="T5" s="581"/>
      <c r="U5" s="581"/>
      <c r="V5" s="581"/>
      <c r="W5" s="581"/>
      <c r="X5" s="581"/>
      <c r="Y5" s="582"/>
      <c r="Z5" s="583">
        <v>10.5</v>
      </c>
      <c r="AA5" s="583"/>
      <c r="AB5" s="583"/>
      <c r="AC5" s="583"/>
      <c r="AD5" s="584">
        <v>5980854</v>
      </c>
      <c r="AE5" s="584"/>
      <c r="AF5" s="584"/>
      <c r="AG5" s="584"/>
      <c r="AH5" s="584"/>
      <c r="AI5" s="584"/>
      <c r="AJ5" s="584"/>
      <c r="AK5" s="584"/>
      <c r="AL5" s="585">
        <v>71.5</v>
      </c>
      <c r="AM5" s="586"/>
      <c r="AN5" s="586"/>
      <c r="AO5" s="587"/>
      <c r="AP5" s="577" t="s">
        <v>207</v>
      </c>
      <c r="AQ5" s="578"/>
      <c r="AR5" s="578"/>
      <c r="AS5" s="578"/>
      <c r="AT5" s="578"/>
      <c r="AU5" s="578"/>
      <c r="AV5" s="578"/>
      <c r="AW5" s="578"/>
      <c r="AX5" s="578"/>
      <c r="AY5" s="578"/>
      <c r="AZ5" s="578"/>
      <c r="BA5" s="578"/>
      <c r="BB5" s="578"/>
      <c r="BC5" s="578"/>
      <c r="BD5" s="578"/>
      <c r="BE5" s="578"/>
      <c r="BF5" s="579"/>
      <c r="BG5" s="591">
        <v>5980854</v>
      </c>
      <c r="BH5" s="592"/>
      <c r="BI5" s="592"/>
      <c r="BJ5" s="592"/>
      <c r="BK5" s="592"/>
      <c r="BL5" s="592"/>
      <c r="BM5" s="592"/>
      <c r="BN5" s="593"/>
      <c r="BO5" s="594">
        <v>93.7</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165955</v>
      </c>
      <c r="S6" s="592"/>
      <c r="T6" s="592"/>
      <c r="U6" s="592"/>
      <c r="V6" s="592"/>
      <c r="W6" s="592"/>
      <c r="X6" s="592"/>
      <c r="Y6" s="593"/>
      <c r="Z6" s="594">
        <v>0.3</v>
      </c>
      <c r="AA6" s="594"/>
      <c r="AB6" s="594"/>
      <c r="AC6" s="594"/>
      <c r="AD6" s="595">
        <v>165955</v>
      </c>
      <c r="AE6" s="595"/>
      <c r="AF6" s="595"/>
      <c r="AG6" s="595"/>
      <c r="AH6" s="595"/>
      <c r="AI6" s="595"/>
      <c r="AJ6" s="595"/>
      <c r="AK6" s="595"/>
      <c r="AL6" s="596">
        <v>2</v>
      </c>
      <c r="AM6" s="597"/>
      <c r="AN6" s="597"/>
      <c r="AO6" s="598"/>
      <c r="AP6" s="588" t="s">
        <v>213</v>
      </c>
      <c r="AQ6" s="589"/>
      <c r="AR6" s="589"/>
      <c r="AS6" s="589"/>
      <c r="AT6" s="589"/>
      <c r="AU6" s="589"/>
      <c r="AV6" s="589"/>
      <c r="AW6" s="589"/>
      <c r="AX6" s="589"/>
      <c r="AY6" s="589"/>
      <c r="AZ6" s="589"/>
      <c r="BA6" s="589"/>
      <c r="BB6" s="589"/>
      <c r="BC6" s="589"/>
      <c r="BD6" s="589"/>
      <c r="BE6" s="589"/>
      <c r="BF6" s="590"/>
      <c r="BG6" s="591">
        <v>5980854</v>
      </c>
      <c r="BH6" s="592"/>
      <c r="BI6" s="592"/>
      <c r="BJ6" s="592"/>
      <c r="BK6" s="592"/>
      <c r="BL6" s="592"/>
      <c r="BM6" s="592"/>
      <c r="BN6" s="593"/>
      <c r="BO6" s="594">
        <v>93.7</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195269</v>
      </c>
      <c r="CS6" s="592"/>
      <c r="CT6" s="592"/>
      <c r="CU6" s="592"/>
      <c r="CV6" s="592"/>
      <c r="CW6" s="592"/>
      <c r="CX6" s="592"/>
      <c r="CY6" s="593"/>
      <c r="CZ6" s="594">
        <v>0.4</v>
      </c>
      <c r="DA6" s="594"/>
      <c r="DB6" s="594"/>
      <c r="DC6" s="594"/>
      <c r="DD6" s="600" t="s">
        <v>208</v>
      </c>
      <c r="DE6" s="592"/>
      <c r="DF6" s="592"/>
      <c r="DG6" s="592"/>
      <c r="DH6" s="592"/>
      <c r="DI6" s="592"/>
      <c r="DJ6" s="592"/>
      <c r="DK6" s="592"/>
      <c r="DL6" s="592"/>
      <c r="DM6" s="592"/>
      <c r="DN6" s="592"/>
      <c r="DO6" s="592"/>
      <c r="DP6" s="593"/>
      <c r="DQ6" s="600">
        <v>195269</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10780</v>
      </c>
      <c r="S7" s="592"/>
      <c r="T7" s="592"/>
      <c r="U7" s="592"/>
      <c r="V7" s="592"/>
      <c r="W7" s="592"/>
      <c r="X7" s="592"/>
      <c r="Y7" s="593"/>
      <c r="Z7" s="594">
        <v>0</v>
      </c>
      <c r="AA7" s="594"/>
      <c r="AB7" s="594"/>
      <c r="AC7" s="594"/>
      <c r="AD7" s="595">
        <v>10780</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2646711</v>
      </c>
      <c r="BH7" s="592"/>
      <c r="BI7" s="592"/>
      <c r="BJ7" s="592"/>
      <c r="BK7" s="592"/>
      <c r="BL7" s="592"/>
      <c r="BM7" s="592"/>
      <c r="BN7" s="593"/>
      <c r="BO7" s="594">
        <v>41.5</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11549097</v>
      </c>
      <c r="CS7" s="592"/>
      <c r="CT7" s="592"/>
      <c r="CU7" s="592"/>
      <c r="CV7" s="592"/>
      <c r="CW7" s="592"/>
      <c r="CX7" s="592"/>
      <c r="CY7" s="593"/>
      <c r="CZ7" s="594">
        <v>22.1</v>
      </c>
      <c r="DA7" s="594"/>
      <c r="DB7" s="594"/>
      <c r="DC7" s="594"/>
      <c r="DD7" s="600">
        <v>193064</v>
      </c>
      <c r="DE7" s="592"/>
      <c r="DF7" s="592"/>
      <c r="DG7" s="592"/>
      <c r="DH7" s="592"/>
      <c r="DI7" s="592"/>
      <c r="DJ7" s="592"/>
      <c r="DK7" s="592"/>
      <c r="DL7" s="592"/>
      <c r="DM7" s="592"/>
      <c r="DN7" s="592"/>
      <c r="DO7" s="592"/>
      <c r="DP7" s="593"/>
      <c r="DQ7" s="600">
        <v>1634747</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13002</v>
      </c>
      <c r="S8" s="592"/>
      <c r="T8" s="592"/>
      <c r="U8" s="592"/>
      <c r="V8" s="592"/>
      <c r="W8" s="592"/>
      <c r="X8" s="592"/>
      <c r="Y8" s="593"/>
      <c r="Z8" s="594">
        <v>0</v>
      </c>
      <c r="AA8" s="594"/>
      <c r="AB8" s="594"/>
      <c r="AC8" s="594"/>
      <c r="AD8" s="595">
        <v>13002</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59745</v>
      </c>
      <c r="BH8" s="592"/>
      <c r="BI8" s="592"/>
      <c r="BJ8" s="592"/>
      <c r="BK8" s="592"/>
      <c r="BL8" s="592"/>
      <c r="BM8" s="592"/>
      <c r="BN8" s="593"/>
      <c r="BO8" s="594">
        <v>0.9</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15708345</v>
      </c>
      <c r="CS8" s="592"/>
      <c r="CT8" s="592"/>
      <c r="CU8" s="592"/>
      <c r="CV8" s="592"/>
      <c r="CW8" s="592"/>
      <c r="CX8" s="592"/>
      <c r="CY8" s="593"/>
      <c r="CZ8" s="594">
        <v>30</v>
      </c>
      <c r="DA8" s="594"/>
      <c r="DB8" s="594"/>
      <c r="DC8" s="594"/>
      <c r="DD8" s="600">
        <v>580279</v>
      </c>
      <c r="DE8" s="592"/>
      <c r="DF8" s="592"/>
      <c r="DG8" s="592"/>
      <c r="DH8" s="592"/>
      <c r="DI8" s="592"/>
      <c r="DJ8" s="592"/>
      <c r="DK8" s="592"/>
      <c r="DL8" s="592"/>
      <c r="DM8" s="592"/>
      <c r="DN8" s="592"/>
      <c r="DO8" s="592"/>
      <c r="DP8" s="593"/>
      <c r="DQ8" s="600">
        <v>3176624</v>
      </c>
      <c r="DR8" s="592"/>
      <c r="DS8" s="592"/>
      <c r="DT8" s="592"/>
      <c r="DU8" s="592"/>
      <c r="DV8" s="592"/>
      <c r="DW8" s="592"/>
      <c r="DX8" s="592"/>
      <c r="DY8" s="592"/>
      <c r="DZ8" s="592"/>
      <c r="EA8" s="592"/>
      <c r="EB8" s="592"/>
      <c r="EC8" s="601"/>
    </row>
    <row r="9" spans="2:143" ht="11.25" customHeight="1" x14ac:dyDescent="0.15">
      <c r="B9" s="588" t="s">
        <v>221</v>
      </c>
      <c r="C9" s="589"/>
      <c r="D9" s="589"/>
      <c r="E9" s="589"/>
      <c r="F9" s="589"/>
      <c r="G9" s="589"/>
      <c r="H9" s="589"/>
      <c r="I9" s="589"/>
      <c r="J9" s="589"/>
      <c r="K9" s="589"/>
      <c r="L9" s="589"/>
      <c r="M9" s="589"/>
      <c r="N9" s="589"/>
      <c r="O9" s="589"/>
      <c r="P9" s="589"/>
      <c r="Q9" s="590"/>
      <c r="R9" s="591">
        <v>18709</v>
      </c>
      <c r="S9" s="592"/>
      <c r="T9" s="592"/>
      <c r="U9" s="592"/>
      <c r="V9" s="592"/>
      <c r="W9" s="592"/>
      <c r="X9" s="592"/>
      <c r="Y9" s="593"/>
      <c r="Z9" s="594">
        <v>0</v>
      </c>
      <c r="AA9" s="594"/>
      <c r="AB9" s="594"/>
      <c r="AC9" s="594"/>
      <c r="AD9" s="595">
        <v>18709</v>
      </c>
      <c r="AE9" s="595"/>
      <c r="AF9" s="595"/>
      <c r="AG9" s="595"/>
      <c r="AH9" s="595"/>
      <c r="AI9" s="595"/>
      <c r="AJ9" s="595"/>
      <c r="AK9" s="595"/>
      <c r="AL9" s="596">
        <v>0.2</v>
      </c>
      <c r="AM9" s="597"/>
      <c r="AN9" s="597"/>
      <c r="AO9" s="598"/>
      <c r="AP9" s="588" t="s">
        <v>222</v>
      </c>
      <c r="AQ9" s="589"/>
      <c r="AR9" s="589"/>
      <c r="AS9" s="589"/>
      <c r="AT9" s="589"/>
      <c r="AU9" s="589"/>
      <c r="AV9" s="589"/>
      <c r="AW9" s="589"/>
      <c r="AX9" s="589"/>
      <c r="AY9" s="589"/>
      <c r="AZ9" s="589"/>
      <c r="BA9" s="589"/>
      <c r="BB9" s="589"/>
      <c r="BC9" s="589"/>
      <c r="BD9" s="589"/>
      <c r="BE9" s="589"/>
      <c r="BF9" s="590"/>
      <c r="BG9" s="591">
        <v>1876244</v>
      </c>
      <c r="BH9" s="592"/>
      <c r="BI9" s="592"/>
      <c r="BJ9" s="592"/>
      <c r="BK9" s="592"/>
      <c r="BL9" s="592"/>
      <c r="BM9" s="592"/>
      <c r="BN9" s="593"/>
      <c r="BO9" s="594">
        <v>29.4</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1234220</v>
      </c>
      <c r="CS9" s="592"/>
      <c r="CT9" s="592"/>
      <c r="CU9" s="592"/>
      <c r="CV9" s="592"/>
      <c r="CW9" s="592"/>
      <c r="CX9" s="592"/>
      <c r="CY9" s="593"/>
      <c r="CZ9" s="594">
        <v>2.4</v>
      </c>
      <c r="DA9" s="594"/>
      <c r="DB9" s="594"/>
      <c r="DC9" s="594"/>
      <c r="DD9" s="600">
        <v>26043</v>
      </c>
      <c r="DE9" s="592"/>
      <c r="DF9" s="592"/>
      <c r="DG9" s="592"/>
      <c r="DH9" s="592"/>
      <c r="DI9" s="592"/>
      <c r="DJ9" s="592"/>
      <c r="DK9" s="592"/>
      <c r="DL9" s="592"/>
      <c r="DM9" s="592"/>
      <c r="DN9" s="592"/>
      <c r="DO9" s="592"/>
      <c r="DP9" s="593"/>
      <c r="DQ9" s="600">
        <v>1137263</v>
      </c>
      <c r="DR9" s="592"/>
      <c r="DS9" s="592"/>
      <c r="DT9" s="592"/>
      <c r="DU9" s="592"/>
      <c r="DV9" s="592"/>
      <c r="DW9" s="592"/>
      <c r="DX9" s="592"/>
      <c r="DY9" s="592"/>
      <c r="DZ9" s="592"/>
      <c r="EA9" s="592"/>
      <c r="EB9" s="592"/>
      <c r="EC9" s="601"/>
    </row>
    <row r="10" spans="2:143" ht="11.25" customHeight="1" x14ac:dyDescent="0.15">
      <c r="B10" s="588" t="s">
        <v>224</v>
      </c>
      <c r="C10" s="589"/>
      <c r="D10" s="589"/>
      <c r="E10" s="589"/>
      <c r="F10" s="589"/>
      <c r="G10" s="589"/>
      <c r="H10" s="589"/>
      <c r="I10" s="589"/>
      <c r="J10" s="589"/>
      <c r="K10" s="589"/>
      <c r="L10" s="589"/>
      <c r="M10" s="589"/>
      <c r="N10" s="589"/>
      <c r="O10" s="589"/>
      <c r="P10" s="589"/>
      <c r="Q10" s="590"/>
      <c r="R10" s="591">
        <v>444099</v>
      </c>
      <c r="S10" s="592"/>
      <c r="T10" s="592"/>
      <c r="U10" s="592"/>
      <c r="V10" s="592"/>
      <c r="W10" s="592"/>
      <c r="X10" s="592"/>
      <c r="Y10" s="593"/>
      <c r="Z10" s="594">
        <v>0.7</v>
      </c>
      <c r="AA10" s="594"/>
      <c r="AB10" s="594"/>
      <c r="AC10" s="594"/>
      <c r="AD10" s="595">
        <v>444099</v>
      </c>
      <c r="AE10" s="595"/>
      <c r="AF10" s="595"/>
      <c r="AG10" s="595"/>
      <c r="AH10" s="595"/>
      <c r="AI10" s="595"/>
      <c r="AJ10" s="595"/>
      <c r="AK10" s="595"/>
      <c r="AL10" s="596">
        <v>5.3</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155604</v>
      </c>
      <c r="BH10" s="592"/>
      <c r="BI10" s="592"/>
      <c r="BJ10" s="592"/>
      <c r="BK10" s="592"/>
      <c r="BL10" s="592"/>
      <c r="BM10" s="592"/>
      <c r="BN10" s="593"/>
      <c r="BO10" s="594">
        <v>2.4</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75244</v>
      </c>
      <c r="CS10" s="592"/>
      <c r="CT10" s="592"/>
      <c r="CU10" s="592"/>
      <c r="CV10" s="592"/>
      <c r="CW10" s="592"/>
      <c r="CX10" s="592"/>
      <c r="CY10" s="593"/>
      <c r="CZ10" s="594">
        <v>0.1</v>
      </c>
      <c r="DA10" s="594"/>
      <c r="DB10" s="594"/>
      <c r="DC10" s="594"/>
      <c r="DD10" s="600">
        <v>10290</v>
      </c>
      <c r="DE10" s="592"/>
      <c r="DF10" s="592"/>
      <c r="DG10" s="592"/>
      <c r="DH10" s="592"/>
      <c r="DI10" s="592"/>
      <c r="DJ10" s="592"/>
      <c r="DK10" s="592"/>
      <c r="DL10" s="592"/>
      <c r="DM10" s="592"/>
      <c r="DN10" s="592"/>
      <c r="DO10" s="592"/>
      <c r="DP10" s="593"/>
      <c r="DQ10" s="600">
        <v>43060</v>
      </c>
      <c r="DR10" s="592"/>
      <c r="DS10" s="592"/>
      <c r="DT10" s="592"/>
      <c r="DU10" s="592"/>
      <c r="DV10" s="592"/>
      <c r="DW10" s="592"/>
      <c r="DX10" s="592"/>
      <c r="DY10" s="592"/>
      <c r="DZ10" s="592"/>
      <c r="EA10" s="592"/>
      <c r="EB10" s="592"/>
      <c r="EC10" s="601"/>
    </row>
    <row r="11" spans="2:143" ht="11.25" customHeight="1" x14ac:dyDescent="0.15">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555118</v>
      </c>
      <c r="BH11" s="592"/>
      <c r="BI11" s="592"/>
      <c r="BJ11" s="592"/>
      <c r="BK11" s="592"/>
      <c r="BL11" s="592"/>
      <c r="BM11" s="592"/>
      <c r="BN11" s="593"/>
      <c r="BO11" s="594">
        <v>8.6999999999999993</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2446221</v>
      </c>
      <c r="CS11" s="592"/>
      <c r="CT11" s="592"/>
      <c r="CU11" s="592"/>
      <c r="CV11" s="592"/>
      <c r="CW11" s="592"/>
      <c r="CX11" s="592"/>
      <c r="CY11" s="593"/>
      <c r="CZ11" s="594">
        <v>4.7</v>
      </c>
      <c r="DA11" s="594"/>
      <c r="DB11" s="594"/>
      <c r="DC11" s="594"/>
      <c r="DD11" s="600">
        <v>2001512</v>
      </c>
      <c r="DE11" s="592"/>
      <c r="DF11" s="592"/>
      <c r="DG11" s="592"/>
      <c r="DH11" s="592"/>
      <c r="DI11" s="592"/>
      <c r="DJ11" s="592"/>
      <c r="DK11" s="592"/>
      <c r="DL11" s="592"/>
      <c r="DM11" s="592"/>
      <c r="DN11" s="592"/>
      <c r="DO11" s="592"/>
      <c r="DP11" s="593"/>
      <c r="DQ11" s="600">
        <v>598400</v>
      </c>
      <c r="DR11" s="592"/>
      <c r="DS11" s="592"/>
      <c r="DT11" s="592"/>
      <c r="DU11" s="592"/>
      <c r="DV11" s="592"/>
      <c r="DW11" s="592"/>
      <c r="DX11" s="592"/>
      <c r="DY11" s="592"/>
      <c r="DZ11" s="592"/>
      <c r="EA11" s="592"/>
      <c r="EB11" s="592"/>
      <c r="EC11" s="601"/>
    </row>
    <row r="12" spans="2:143" ht="11.25" customHeight="1" x14ac:dyDescent="0.15">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2880095</v>
      </c>
      <c r="BH12" s="592"/>
      <c r="BI12" s="592"/>
      <c r="BJ12" s="592"/>
      <c r="BK12" s="592"/>
      <c r="BL12" s="592"/>
      <c r="BM12" s="592"/>
      <c r="BN12" s="593"/>
      <c r="BO12" s="594">
        <v>45.1</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225674</v>
      </c>
      <c r="CS12" s="592"/>
      <c r="CT12" s="592"/>
      <c r="CU12" s="592"/>
      <c r="CV12" s="592"/>
      <c r="CW12" s="592"/>
      <c r="CX12" s="592"/>
      <c r="CY12" s="593"/>
      <c r="CZ12" s="594">
        <v>0.4</v>
      </c>
      <c r="DA12" s="594"/>
      <c r="DB12" s="594"/>
      <c r="DC12" s="594"/>
      <c r="DD12" s="600">
        <v>16309</v>
      </c>
      <c r="DE12" s="592"/>
      <c r="DF12" s="592"/>
      <c r="DG12" s="592"/>
      <c r="DH12" s="592"/>
      <c r="DI12" s="592"/>
      <c r="DJ12" s="592"/>
      <c r="DK12" s="592"/>
      <c r="DL12" s="592"/>
      <c r="DM12" s="592"/>
      <c r="DN12" s="592"/>
      <c r="DO12" s="592"/>
      <c r="DP12" s="593"/>
      <c r="DQ12" s="600">
        <v>92926</v>
      </c>
      <c r="DR12" s="592"/>
      <c r="DS12" s="592"/>
      <c r="DT12" s="592"/>
      <c r="DU12" s="592"/>
      <c r="DV12" s="592"/>
      <c r="DW12" s="592"/>
      <c r="DX12" s="592"/>
      <c r="DY12" s="592"/>
      <c r="DZ12" s="592"/>
      <c r="EA12" s="592"/>
      <c r="EB12" s="592"/>
      <c r="EC12" s="601"/>
    </row>
    <row r="13" spans="2:143" ht="11.25" customHeight="1" x14ac:dyDescent="0.15">
      <c r="B13" s="588" t="s">
        <v>233</v>
      </c>
      <c r="C13" s="589"/>
      <c r="D13" s="589"/>
      <c r="E13" s="589"/>
      <c r="F13" s="589"/>
      <c r="G13" s="589"/>
      <c r="H13" s="589"/>
      <c r="I13" s="589"/>
      <c r="J13" s="589"/>
      <c r="K13" s="589"/>
      <c r="L13" s="589"/>
      <c r="M13" s="589"/>
      <c r="N13" s="589"/>
      <c r="O13" s="589"/>
      <c r="P13" s="589"/>
      <c r="Q13" s="590"/>
      <c r="R13" s="591">
        <v>51807</v>
      </c>
      <c r="S13" s="592"/>
      <c r="T13" s="592"/>
      <c r="U13" s="592"/>
      <c r="V13" s="592"/>
      <c r="W13" s="592"/>
      <c r="X13" s="592"/>
      <c r="Y13" s="593"/>
      <c r="Z13" s="594">
        <v>0.1</v>
      </c>
      <c r="AA13" s="594"/>
      <c r="AB13" s="594"/>
      <c r="AC13" s="594"/>
      <c r="AD13" s="595">
        <v>51807</v>
      </c>
      <c r="AE13" s="595"/>
      <c r="AF13" s="595"/>
      <c r="AG13" s="595"/>
      <c r="AH13" s="595"/>
      <c r="AI13" s="595"/>
      <c r="AJ13" s="595"/>
      <c r="AK13" s="595"/>
      <c r="AL13" s="596">
        <v>0.6</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2849843</v>
      </c>
      <c r="BH13" s="592"/>
      <c r="BI13" s="592"/>
      <c r="BJ13" s="592"/>
      <c r="BK13" s="592"/>
      <c r="BL13" s="592"/>
      <c r="BM13" s="592"/>
      <c r="BN13" s="593"/>
      <c r="BO13" s="594">
        <v>44.6</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16688775</v>
      </c>
      <c r="CS13" s="592"/>
      <c r="CT13" s="592"/>
      <c r="CU13" s="592"/>
      <c r="CV13" s="592"/>
      <c r="CW13" s="592"/>
      <c r="CX13" s="592"/>
      <c r="CY13" s="593"/>
      <c r="CZ13" s="594">
        <v>31.9</v>
      </c>
      <c r="DA13" s="594"/>
      <c r="DB13" s="594"/>
      <c r="DC13" s="594"/>
      <c r="DD13" s="600">
        <v>7101072</v>
      </c>
      <c r="DE13" s="592"/>
      <c r="DF13" s="592"/>
      <c r="DG13" s="592"/>
      <c r="DH13" s="592"/>
      <c r="DI13" s="592"/>
      <c r="DJ13" s="592"/>
      <c r="DK13" s="592"/>
      <c r="DL13" s="592"/>
      <c r="DM13" s="592"/>
      <c r="DN13" s="592"/>
      <c r="DO13" s="592"/>
      <c r="DP13" s="593"/>
      <c r="DQ13" s="600">
        <v>4256471</v>
      </c>
      <c r="DR13" s="592"/>
      <c r="DS13" s="592"/>
      <c r="DT13" s="592"/>
      <c r="DU13" s="592"/>
      <c r="DV13" s="592"/>
      <c r="DW13" s="592"/>
      <c r="DX13" s="592"/>
      <c r="DY13" s="592"/>
      <c r="DZ13" s="592"/>
      <c r="EA13" s="592"/>
      <c r="EB13" s="592"/>
      <c r="EC13" s="601"/>
    </row>
    <row r="14" spans="2:143" ht="11.25" customHeight="1" x14ac:dyDescent="0.15">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75804</v>
      </c>
      <c r="BH14" s="592"/>
      <c r="BI14" s="592"/>
      <c r="BJ14" s="592"/>
      <c r="BK14" s="592"/>
      <c r="BL14" s="592"/>
      <c r="BM14" s="592"/>
      <c r="BN14" s="593"/>
      <c r="BO14" s="594">
        <v>1.2</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482462</v>
      </c>
      <c r="CS14" s="592"/>
      <c r="CT14" s="592"/>
      <c r="CU14" s="592"/>
      <c r="CV14" s="592"/>
      <c r="CW14" s="592"/>
      <c r="CX14" s="592"/>
      <c r="CY14" s="593"/>
      <c r="CZ14" s="594">
        <v>0.9</v>
      </c>
      <c r="DA14" s="594"/>
      <c r="DB14" s="594"/>
      <c r="DC14" s="594"/>
      <c r="DD14" s="600">
        <v>108412</v>
      </c>
      <c r="DE14" s="592"/>
      <c r="DF14" s="592"/>
      <c r="DG14" s="592"/>
      <c r="DH14" s="592"/>
      <c r="DI14" s="592"/>
      <c r="DJ14" s="592"/>
      <c r="DK14" s="592"/>
      <c r="DL14" s="592"/>
      <c r="DM14" s="592"/>
      <c r="DN14" s="592"/>
      <c r="DO14" s="592"/>
      <c r="DP14" s="593"/>
      <c r="DQ14" s="600">
        <v>400166</v>
      </c>
      <c r="DR14" s="592"/>
      <c r="DS14" s="592"/>
      <c r="DT14" s="592"/>
      <c r="DU14" s="592"/>
      <c r="DV14" s="592"/>
      <c r="DW14" s="592"/>
      <c r="DX14" s="592"/>
      <c r="DY14" s="592"/>
      <c r="DZ14" s="592"/>
      <c r="EA14" s="592"/>
      <c r="EB14" s="592"/>
      <c r="EC14" s="601"/>
    </row>
    <row r="15" spans="2:143" ht="11.25" customHeight="1" x14ac:dyDescent="0.15">
      <c r="B15" s="588" t="s">
        <v>239</v>
      </c>
      <c r="C15" s="589"/>
      <c r="D15" s="589"/>
      <c r="E15" s="589"/>
      <c r="F15" s="589"/>
      <c r="G15" s="589"/>
      <c r="H15" s="589"/>
      <c r="I15" s="589"/>
      <c r="J15" s="589"/>
      <c r="K15" s="589"/>
      <c r="L15" s="589"/>
      <c r="M15" s="589"/>
      <c r="N15" s="589"/>
      <c r="O15" s="589"/>
      <c r="P15" s="589"/>
      <c r="Q15" s="590"/>
      <c r="R15" s="591">
        <v>25854</v>
      </c>
      <c r="S15" s="592"/>
      <c r="T15" s="592"/>
      <c r="U15" s="592"/>
      <c r="V15" s="592"/>
      <c r="W15" s="592"/>
      <c r="X15" s="592"/>
      <c r="Y15" s="593"/>
      <c r="Z15" s="594">
        <v>0</v>
      </c>
      <c r="AA15" s="594"/>
      <c r="AB15" s="594"/>
      <c r="AC15" s="594"/>
      <c r="AD15" s="595">
        <v>25854</v>
      </c>
      <c r="AE15" s="595"/>
      <c r="AF15" s="595"/>
      <c r="AG15" s="595"/>
      <c r="AH15" s="595"/>
      <c r="AI15" s="595"/>
      <c r="AJ15" s="595"/>
      <c r="AK15" s="595"/>
      <c r="AL15" s="596">
        <v>0.3</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378244</v>
      </c>
      <c r="BH15" s="592"/>
      <c r="BI15" s="592"/>
      <c r="BJ15" s="592"/>
      <c r="BK15" s="592"/>
      <c r="BL15" s="592"/>
      <c r="BM15" s="592"/>
      <c r="BN15" s="593"/>
      <c r="BO15" s="594">
        <v>5.9</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1128049</v>
      </c>
      <c r="CS15" s="592"/>
      <c r="CT15" s="592"/>
      <c r="CU15" s="592"/>
      <c r="CV15" s="592"/>
      <c r="CW15" s="592"/>
      <c r="CX15" s="592"/>
      <c r="CY15" s="593"/>
      <c r="CZ15" s="594">
        <v>2.2000000000000002</v>
      </c>
      <c r="DA15" s="594"/>
      <c r="DB15" s="594"/>
      <c r="DC15" s="594"/>
      <c r="DD15" s="600">
        <v>61531</v>
      </c>
      <c r="DE15" s="592"/>
      <c r="DF15" s="592"/>
      <c r="DG15" s="592"/>
      <c r="DH15" s="592"/>
      <c r="DI15" s="592"/>
      <c r="DJ15" s="592"/>
      <c r="DK15" s="592"/>
      <c r="DL15" s="592"/>
      <c r="DM15" s="592"/>
      <c r="DN15" s="592"/>
      <c r="DO15" s="592"/>
      <c r="DP15" s="593"/>
      <c r="DQ15" s="600">
        <v>985151</v>
      </c>
      <c r="DR15" s="592"/>
      <c r="DS15" s="592"/>
      <c r="DT15" s="592"/>
      <c r="DU15" s="592"/>
      <c r="DV15" s="592"/>
      <c r="DW15" s="592"/>
      <c r="DX15" s="592"/>
      <c r="DY15" s="592"/>
      <c r="DZ15" s="592"/>
      <c r="EA15" s="592"/>
      <c r="EB15" s="592"/>
      <c r="EC15" s="601"/>
    </row>
    <row r="16" spans="2:143" ht="11.25" customHeight="1" x14ac:dyDescent="0.15">
      <c r="B16" s="588" t="s">
        <v>242</v>
      </c>
      <c r="C16" s="589"/>
      <c r="D16" s="589"/>
      <c r="E16" s="589"/>
      <c r="F16" s="589"/>
      <c r="G16" s="589"/>
      <c r="H16" s="589"/>
      <c r="I16" s="589"/>
      <c r="J16" s="589"/>
      <c r="K16" s="589"/>
      <c r="L16" s="589"/>
      <c r="M16" s="589"/>
      <c r="N16" s="589"/>
      <c r="O16" s="589"/>
      <c r="P16" s="589"/>
      <c r="Q16" s="590"/>
      <c r="R16" s="591">
        <v>7835233</v>
      </c>
      <c r="S16" s="592"/>
      <c r="T16" s="592"/>
      <c r="U16" s="592"/>
      <c r="V16" s="592"/>
      <c r="W16" s="592"/>
      <c r="X16" s="592"/>
      <c r="Y16" s="593"/>
      <c r="Z16" s="594">
        <v>12.8</v>
      </c>
      <c r="AA16" s="594"/>
      <c r="AB16" s="594"/>
      <c r="AC16" s="594"/>
      <c r="AD16" s="595">
        <v>1602392</v>
      </c>
      <c r="AE16" s="595"/>
      <c r="AF16" s="595"/>
      <c r="AG16" s="595"/>
      <c r="AH16" s="595"/>
      <c r="AI16" s="595"/>
      <c r="AJ16" s="595"/>
      <c r="AK16" s="595"/>
      <c r="AL16" s="596">
        <v>19.2</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1180798</v>
      </c>
      <c r="CS16" s="592"/>
      <c r="CT16" s="592"/>
      <c r="CU16" s="592"/>
      <c r="CV16" s="592"/>
      <c r="CW16" s="592"/>
      <c r="CX16" s="592"/>
      <c r="CY16" s="593"/>
      <c r="CZ16" s="594">
        <v>2.2999999999999998</v>
      </c>
      <c r="DA16" s="594"/>
      <c r="DB16" s="594"/>
      <c r="DC16" s="594"/>
      <c r="DD16" s="600" t="s">
        <v>111</v>
      </c>
      <c r="DE16" s="592"/>
      <c r="DF16" s="592"/>
      <c r="DG16" s="592"/>
      <c r="DH16" s="592"/>
      <c r="DI16" s="592"/>
      <c r="DJ16" s="592"/>
      <c r="DK16" s="592"/>
      <c r="DL16" s="592"/>
      <c r="DM16" s="592"/>
      <c r="DN16" s="592"/>
      <c r="DO16" s="592"/>
      <c r="DP16" s="593"/>
      <c r="DQ16" s="600">
        <v>463429</v>
      </c>
      <c r="DR16" s="592"/>
      <c r="DS16" s="592"/>
      <c r="DT16" s="592"/>
      <c r="DU16" s="592"/>
      <c r="DV16" s="592"/>
      <c r="DW16" s="592"/>
      <c r="DX16" s="592"/>
      <c r="DY16" s="592"/>
      <c r="DZ16" s="592"/>
      <c r="EA16" s="592"/>
      <c r="EB16" s="592"/>
      <c r="EC16" s="601"/>
    </row>
    <row r="17" spans="2:133" ht="11.25" customHeight="1" x14ac:dyDescent="0.15">
      <c r="B17" s="588" t="s">
        <v>245</v>
      </c>
      <c r="C17" s="589"/>
      <c r="D17" s="589"/>
      <c r="E17" s="589"/>
      <c r="F17" s="589"/>
      <c r="G17" s="589"/>
      <c r="H17" s="589"/>
      <c r="I17" s="589"/>
      <c r="J17" s="589"/>
      <c r="K17" s="589"/>
      <c r="L17" s="589"/>
      <c r="M17" s="589"/>
      <c r="N17" s="589"/>
      <c r="O17" s="589"/>
      <c r="P17" s="589"/>
      <c r="Q17" s="590"/>
      <c r="R17" s="591">
        <v>1602392</v>
      </c>
      <c r="S17" s="592"/>
      <c r="T17" s="592"/>
      <c r="U17" s="592"/>
      <c r="V17" s="592"/>
      <c r="W17" s="592"/>
      <c r="X17" s="592"/>
      <c r="Y17" s="593"/>
      <c r="Z17" s="594">
        <v>2.6</v>
      </c>
      <c r="AA17" s="594"/>
      <c r="AB17" s="594"/>
      <c r="AC17" s="594"/>
      <c r="AD17" s="595">
        <v>1602392</v>
      </c>
      <c r="AE17" s="595"/>
      <c r="AF17" s="595"/>
      <c r="AG17" s="595"/>
      <c r="AH17" s="595"/>
      <c r="AI17" s="595"/>
      <c r="AJ17" s="595"/>
      <c r="AK17" s="595"/>
      <c r="AL17" s="596">
        <v>19.2</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1378913</v>
      </c>
      <c r="CS17" s="592"/>
      <c r="CT17" s="592"/>
      <c r="CU17" s="592"/>
      <c r="CV17" s="592"/>
      <c r="CW17" s="592"/>
      <c r="CX17" s="592"/>
      <c r="CY17" s="593"/>
      <c r="CZ17" s="594">
        <v>2.6</v>
      </c>
      <c r="DA17" s="594"/>
      <c r="DB17" s="594"/>
      <c r="DC17" s="594"/>
      <c r="DD17" s="600" t="s">
        <v>111</v>
      </c>
      <c r="DE17" s="592"/>
      <c r="DF17" s="592"/>
      <c r="DG17" s="592"/>
      <c r="DH17" s="592"/>
      <c r="DI17" s="592"/>
      <c r="DJ17" s="592"/>
      <c r="DK17" s="592"/>
      <c r="DL17" s="592"/>
      <c r="DM17" s="592"/>
      <c r="DN17" s="592"/>
      <c r="DO17" s="592"/>
      <c r="DP17" s="593"/>
      <c r="DQ17" s="600">
        <v>1352085</v>
      </c>
      <c r="DR17" s="592"/>
      <c r="DS17" s="592"/>
      <c r="DT17" s="592"/>
      <c r="DU17" s="592"/>
      <c r="DV17" s="592"/>
      <c r="DW17" s="592"/>
      <c r="DX17" s="592"/>
      <c r="DY17" s="592"/>
      <c r="DZ17" s="592"/>
      <c r="EA17" s="592"/>
      <c r="EB17" s="592"/>
      <c r="EC17" s="601"/>
    </row>
    <row r="18" spans="2:133" ht="11.25" customHeight="1" x14ac:dyDescent="0.15">
      <c r="B18" s="588" t="s">
        <v>248</v>
      </c>
      <c r="C18" s="589"/>
      <c r="D18" s="589"/>
      <c r="E18" s="589"/>
      <c r="F18" s="589"/>
      <c r="G18" s="589"/>
      <c r="H18" s="589"/>
      <c r="I18" s="589"/>
      <c r="J18" s="589"/>
      <c r="K18" s="589"/>
      <c r="L18" s="589"/>
      <c r="M18" s="589"/>
      <c r="N18" s="589"/>
      <c r="O18" s="589"/>
      <c r="P18" s="589"/>
      <c r="Q18" s="590"/>
      <c r="R18" s="591">
        <v>336398</v>
      </c>
      <c r="S18" s="592"/>
      <c r="T18" s="592"/>
      <c r="U18" s="592"/>
      <c r="V18" s="592"/>
      <c r="W18" s="592"/>
      <c r="X18" s="592"/>
      <c r="Y18" s="593"/>
      <c r="Z18" s="594">
        <v>0.6</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v>24255</v>
      </c>
      <c r="CS18" s="592"/>
      <c r="CT18" s="592"/>
      <c r="CU18" s="592"/>
      <c r="CV18" s="592"/>
      <c r="CW18" s="592"/>
      <c r="CX18" s="592"/>
      <c r="CY18" s="593"/>
      <c r="CZ18" s="594">
        <v>0</v>
      </c>
      <c r="DA18" s="594"/>
      <c r="DB18" s="594"/>
      <c r="DC18" s="594"/>
      <c r="DD18" s="600">
        <v>24255</v>
      </c>
      <c r="DE18" s="592"/>
      <c r="DF18" s="592"/>
      <c r="DG18" s="592"/>
      <c r="DH18" s="592"/>
      <c r="DI18" s="592"/>
      <c r="DJ18" s="592"/>
      <c r="DK18" s="592"/>
      <c r="DL18" s="592"/>
      <c r="DM18" s="592"/>
      <c r="DN18" s="592"/>
      <c r="DO18" s="592"/>
      <c r="DP18" s="593"/>
      <c r="DQ18" s="600">
        <v>24255</v>
      </c>
      <c r="DR18" s="592"/>
      <c r="DS18" s="592"/>
      <c r="DT18" s="592"/>
      <c r="DU18" s="592"/>
      <c r="DV18" s="592"/>
      <c r="DW18" s="592"/>
      <c r="DX18" s="592"/>
      <c r="DY18" s="592"/>
      <c r="DZ18" s="592"/>
      <c r="EA18" s="592"/>
      <c r="EB18" s="592"/>
      <c r="EC18" s="601"/>
    </row>
    <row r="19" spans="2:133" ht="11.25" customHeight="1" x14ac:dyDescent="0.15">
      <c r="B19" s="588" t="s">
        <v>251</v>
      </c>
      <c r="C19" s="589"/>
      <c r="D19" s="589"/>
      <c r="E19" s="589"/>
      <c r="F19" s="589"/>
      <c r="G19" s="589"/>
      <c r="H19" s="589"/>
      <c r="I19" s="589"/>
      <c r="J19" s="589"/>
      <c r="K19" s="589"/>
      <c r="L19" s="589"/>
      <c r="M19" s="589"/>
      <c r="N19" s="589"/>
      <c r="O19" s="589"/>
      <c r="P19" s="589"/>
      <c r="Q19" s="590"/>
      <c r="R19" s="591">
        <v>5896443</v>
      </c>
      <c r="S19" s="592"/>
      <c r="T19" s="592"/>
      <c r="U19" s="592"/>
      <c r="V19" s="592"/>
      <c r="W19" s="592"/>
      <c r="X19" s="592"/>
      <c r="Y19" s="593"/>
      <c r="Z19" s="594">
        <v>9.6999999999999993</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403657</v>
      </c>
      <c r="BH19" s="592"/>
      <c r="BI19" s="592"/>
      <c r="BJ19" s="592"/>
      <c r="BK19" s="592"/>
      <c r="BL19" s="592"/>
      <c r="BM19" s="592"/>
      <c r="BN19" s="593"/>
      <c r="BO19" s="594">
        <v>6.3</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254</v>
      </c>
      <c r="C20" s="589"/>
      <c r="D20" s="589"/>
      <c r="E20" s="589"/>
      <c r="F20" s="589"/>
      <c r="G20" s="589"/>
      <c r="H20" s="589"/>
      <c r="I20" s="589"/>
      <c r="J20" s="589"/>
      <c r="K20" s="589"/>
      <c r="L20" s="589"/>
      <c r="M20" s="589"/>
      <c r="N20" s="589"/>
      <c r="O20" s="589"/>
      <c r="P20" s="589"/>
      <c r="Q20" s="590"/>
      <c r="R20" s="591">
        <v>14949950</v>
      </c>
      <c r="S20" s="592"/>
      <c r="T20" s="592"/>
      <c r="U20" s="592"/>
      <c r="V20" s="592"/>
      <c r="W20" s="592"/>
      <c r="X20" s="592"/>
      <c r="Y20" s="593"/>
      <c r="Z20" s="594">
        <v>24.5</v>
      </c>
      <c r="AA20" s="594"/>
      <c r="AB20" s="594"/>
      <c r="AC20" s="594"/>
      <c r="AD20" s="595">
        <v>8313452</v>
      </c>
      <c r="AE20" s="595"/>
      <c r="AF20" s="595"/>
      <c r="AG20" s="595"/>
      <c r="AH20" s="595"/>
      <c r="AI20" s="595"/>
      <c r="AJ20" s="595"/>
      <c r="AK20" s="595"/>
      <c r="AL20" s="596">
        <v>99.4</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403657</v>
      </c>
      <c r="BH20" s="592"/>
      <c r="BI20" s="592"/>
      <c r="BJ20" s="592"/>
      <c r="BK20" s="592"/>
      <c r="BL20" s="592"/>
      <c r="BM20" s="592"/>
      <c r="BN20" s="593"/>
      <c r="BO20" s="594">
        <v>6.3</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52317322</v>
      </c>
      <c r="CS20" s="592"/>
      <c r="CT20" s="592"/>
      <c r="CU20" s="592"/>
      <c r="CV20" s="592"/>
      <c r="CW20" s="592"/>
      <c r="CX20" s="592"/>
      <c r="CY20" s="593"/>
      <c r="CZ20" s="594">
        <v>100</v>
      </c>
      <c r="DA20" s="594"/>
      <c r="DB20" s="594"/>
      <c r="DC20" s="594"/>
      <c r="DD20" s="600">
        <v>10122767</v>
      </c>
      <c r="DE20" s="592"/>
      <c r="DF20" s="592"/>
      <c r="DG20" s="592"/>
      <c r="DH20" s="592"/>
      <c r="DI20" s="592"/>
      <c r="DJ20" s="592"/>
      <c r="DK20" s="592"/>
      <c r="DL20" s="592"/>
      <c r="DM20" s="592"/>
      <c r="DN20" s="592"/>
      <c r="DO20" s="592"/>
      <c r="DP20" s="593"/>
      <c r="DQ20" s="600">
        <v>14359846</v>
      </c>
      <c r="DR20" s="592"/>
      <c r="DS20" s="592"/>
      <c r="DT20" s="592"/>
      <c r="DU20" s="592"/>
      <c r="DV20" s="592"/>
      <c r="DW20" s="592"/>
      <c r="DX20" s="592"/>
      <c r="DY20" s="592"/>
      <c r="DZ20" s="592"/>
      <c r="EA20" s="592"/>
      <c r="EB20" s="592"/>
      <c r="EC20" s="601"/>
    </row>
    <row r="21" spans="2:133" ht="11.25" customHeight="1" x14ac:dyDescent="0.15">
      <c r="B21" s="588" t="s">
        <v>257</v>
      </c>
      <c r="C21" s="589"/>
      <c r="D21" s="589"/>
      <c r="E21" s="589"/>
      <c r="F21" s="589"/>
      <c r="G21" s="589"/>
      <c r="H21" s="589"/>
      <c r="I21" s="589"/>
      <c r="J21" s="589"/>
      <c r="K21" s="589"/>
      <c r="L21" s="589"/>
      <c r="M21" s="589"/>
      <c r="N21" s="589"/>
      <c r="O21" s="589"/>
      <c r="P21" s="589"/>
      <c r="Q21" s="590"/>
      <c r="R21" s="591">
        <v>8457</v>
      </c>
      <c r="S21" s="592"/>
      <c r="T21" s="592"/>
      <c r="U21" s="592"/>
      <c r="V21" s="592"/>
      <c r="W21" s="592"/>
      <c r="X21" s="592"/>
      <c r="Y21" s="593"/>
      <c r="Z21" s="594">
        <v>0</v>
      </c>
      <c r="AA21" s="594"/>
      <c r="AB21" s="594"/>
      <c r="AC21" s="594"/>
      <c r="AD21" s="595">
        <v>8457</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259</v>
      </c>
      <c r="C22" s="589"/>
      <c r="D22" s="589"/>
      <c r="E22" s="589"/>
      <c r="F22" s="589"/>
      <c r="G22" s="589"/>
      <c r="H22" s="589"/>
      <c r="I22" s="589"/>
      <c r="J22" s="589"/>
      <c r="K22" s="589"/>
      <c r="L22" s="589"/>
      <c r="M22" s="589"/>
      <c r="N22" s="589"/>
      <c r="O22" s="589"/>
      <c r="P22" s="589"/>
      <c r="Q22" s="590"/>
      <c r="R22" s="591">
        <v>145247</v>
      </c>
      <c r="S22" s="592"/>
      <c r="T22" s="592"/>
      <c r="U22" s="592"/>
      <c r="V22" s="592"/>
      <c r="W22" s="592"/>
      <c r="X22" s="592"/>
      <c r="Y22" s="593"/>
      <c r="Z22" s="594">
        <v>0.2</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262</v>
      </c>
      <c r="C23" s="589"/>
      <c r="D23" s="589"/>
      <c r="E23" s="589"/>
      <c r="F23" s="589"/>
      <c r="G23" s="589"/>
      <c r="H23" s="589"/>
      <c r="I23" s="589"/>
      <c r="J23" s="589"/>
      <c r="K23" s="589"/>
      <c r="L23" s="589"/>
      <c r="M23" s="589"/>
      <c r="N23" s="589"/>
      <c r="O23" s="589"/>
      <c r="P23" s="589"/>
      <c r="Q23" s="590"/>
      <c r="R23" s="591">
        <v>225702</v>
      </c>
      <c r="S23" s="592"/>
      <c r="T23" s="592"/>
      <c r="U23" s="592"/>
      <c r="V23" s="592"/>
      <c r="W23" s="592"/>
      <c r="X23" s="592"/>
      <c r="Y23" s="593"/>
      <c r="Z23" s="594">
        <v>0.4</v>
      </c>
      <c r="AA23" s="594"/>
      <c r="AB23" s="594"/>
      <c r="AC23" s="594"/>
      <c r="AD23" s="595">
        <v>18653</v>
      </c>
      <c r="AE23" s="595"/>
      <c r="AF23" s="595"/>
      <c r="AG23" s="595"/>
      <c r="AH23" s="595"/>
      <c r="AI23" s="595"/>
      <c r="AJ23" s="595"/>
      <c r="AK23" s="595"/>
      <c r="AL23" s="596">
        <v>0.2</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403657</v>
      </c>
      <c r="BH23" s="592"/>
      <c r="BI23" s="592"/>
      <c r="BJ23" s="592"/>
      <c r="BK23" s="592"/>
      <c r="BL23" s="592"/>
      <c r="BM23" s="592"/>
      <c r="BN23" s="593"/>
      <c r="BO23" s="594">
        <v>6.3</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x14ac:dyDescent="0.15">
      <c r="B24" s="588" t="s">
        <v>269</v>
      </c>
      <c r="C24" s="589"/>
      <c r="D24" s="589"/>
      <c r="E24" s="589"/>
      <c r="F24" s="589"/>
      <c r="G24" s="589"/>
      <c r="H24" s="589"/>
      <c r="I24" s="589"/>
      <c r="J24" s="589"/>
      <c r="K24" s="589"/>
      <c r="L24" s="589"/>
      <c r="M24" s="589"/>
      <c r="N24" s="589"/>
      <c r="O24" s="589"/>
      <c r="P24" s="589"/>
      <c r="Q24" s="590"/>
      <c r="R24" s="591">
        <v>22633</v>
      </c>
      <c r="S24" s="592"/>
      <c r="T24" s="592"/>
      <c r="U24" s="592"/>
      <c r="V24" s="592"/>
      <c r="W24" s="592"/>
      <c r="X24" s="592"/>
      <c r="Y24" s="593"/>
      <c r="Z24" s="594">
        <v>0</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6808545</v>
      </c>
      <c r="CS24" s="581"/>
      <c r="CT24" s="581"/>
      <c r="CU24" s="581"/>
      <c r="CV24" s="581"/>
      <c r="CW24" s="581"/>
      <c r="CX24" s="581"/>
      <c r="CY24" s="582"/>
      <c r="CZ24" s="620">
        <v>13</v>
      </c>
      <c r="DA24" s="621"/>
      <c r="DB24" s="621"/>
      <c r="DC24" s="622"/>
      <c r="DD24" s="619">
        <v>4660793</v>
      </c>
      <c r="DE24" s="581"/>
      <c r="DF24" s="581"/>
      <c r="DG24" s="581"/>
      <c r="DH24" s="581"/>
      <c r="DI24" s="581"/>
      <c r="DJ24" s="581"/>
      <c r="DK24" s="582"/>
      <c r="DL24" s="619">
        <v>4574877</v>
      </c>
      <c r="DM24" s="581"/>
      <c r="DN24" s="581"/>
      <c r="DO24" s="581"/>
      <c r="DP24" s="581"/>
      <c r="DQ24" s="581"/>
      <c r="DR24" s="581"/>
      <c r="DS24" s="581"/>
      <c r="DT24" s="581"/>
      <c r="DU24" s="581"/>
      <c r="DV24" s="582"/>
      <c r="DW24" s="585">
        <v>53.4</v>
      </c>
      <c r="DX24" s="586"/>
      <c r="DY24" s="586"/>
      <c r="DZ24" s="586"/>
      <c r="EA24" s="586"/>
      <c r="EB24" s="586"/>
      <c r="EC24" s="587"/>
    </row>
    <row r="25" spans="2:133" ht="11.25" customHeight="1" x14ac:dyDescent="0.15">
      <c r="B25" s="588" t="s">
        <v>272</v>
      </c>
      <c r="C25" s="589"/>
      <c r="D25" s="589"/>
      <c r="E25" s="589"/>
      <c r="F25" s="589"/>
      <c r="G25" s="589"/>
      <c r="H25" s="589"/>
      <c r="I25" s="589"/>
      <c r="J25" s="589"/>
      <c r="K25" s="589"/>
      <c r="L25" s="589"/>
      <c r="M25" s="589"/>
      <c r="N25" s="589"/>
      <c r="O25" s="589"/>
      <c r="P25" s="589"/>
      <c r="Q25" s="590"/>
      <c r="R25" s="591">
        <v>18417380</v>
      </c>
      <c r="S25" s="592"/>
      <c r="T25" s="592"/>
      <c r="U25" s="592"/>
      <c r="V25" s="592"/>
      <c r="W25" s="592"/>
      <c r="X25" s="592"/>
      <c r="Y25" s="593"/>
      <c r="Z25" s="594">
        <v>30.2</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2573564</v>
      </c>
      <c r="CS25" s="623"/>
      <c r="CT25" s="623"/>
      <c r="CU25" s="623"/>
      <c r="CV25" s="623"/>
      <c r="CW25" s="623"/>
      <c r="CX25" s="623"/>
      <c r="CY25" s="624"/>
      <c r="CZ25" s="625">
        <v>4.9000000000000004</v>
      </c>
      <c r="DA25" s="626"/>
      <c r="DB25" s="626"/>
      <c r="DC25" s="627"/>
      <c r="DD25" s="600">
        <v>2444983</v>
      </c>
      <c r="DE25" s="623"/>
      <c r="DF25" s="623"/>
      <c r="DG25" s="623"/>
      <c r="DH25" s="623"/>
      <c r="DI25" s="623"/>
      <c r="DJ25" s="623"/>
      <c r="DK25" s="624"/>
      <c r="DL25" s="600">
        <v>2376505</v>
      </c>
      <c r="DM25" s="623"/>
      <c r="DN25" s="623"/>
      <c r="DO25" s="623"/>
      <c r="DP25" s="623"/>
      <c r="DQ25" s="623"/>
      <c r="DR25" s="623"/>
      <c r="DS25" s="623"/>
      <c r="DT25" s="623"/>
      <c r="DU25" s="623"/>
      <c r="DV25" s="624"/>
      <c r="DW25" s="596">
        <v>27.8</v>
      </c>
      <c r="DX25" s="617"/>
      <c r="DY25" s="617"/>
      <c r="DZ25" s="617"/>
      <c r="EA25" s="617"/>
      <c r="EB25" s="617"/>
      <c r="EC25" s="618"/>
    </row>
    <row r="26" spans="2:133" ht="11.25" customHeight="1" x14ac:dyDescent="0.15">
      <c r="B26" s="628" t="s">
        <v>275</v>
      </c>
      <c r="C26" s="629"/>
      <c r="D26" s="629"/>
      <c r="E26" s="629"/>
      <c r="F26" s="629"/>
      <c r="G26" s="629"/>
      <c r="H26" s="629"/>
      <c r="I26" s="629"/>
      <c r="J26" s="629"/>
      <c r="K26" s="629"/>
      <c r="L26" s="629"/>
      <c r="M26" s="629"/>
      <c r="N26" s="629"/>
      <c r="O26" s="629"/>
      <c r="P26" s="629"/>
      <c r="Q26" s="630"/>
      <c r="R26" s="591">
        <v>4697</v>
      </c>
      <c r="S26" s="592"/>
      <c r="T26" s="592"/>
      <c r="U26" s="592"/>
      <c r="V26" s="592"/>
      <c r="W26" s="592"/>
      <c r="X26" s="592"/>
      <c r="Y26" s="593"/>
      <c r="Z26" s="594">
        <v>0</v>
      </c>
      <c r="AA26" s="594"/>
      <c r="AB26" s="594"/>
      <c r="AC26" s="594"/>
      <c r="AD26" s="595">
        <v>4697</v>
      </c>
      <c r="AE26" s="595"/>
      <c r="AF26" s="595"/>
      <c r="AG26" s="595"/>
      <c r="AH26" s="595"/>
      <c r="AI26" s="595"/>
      <c r="AJ26" s="595"/>
      <c r="AK26" s="595"/>
      <c r="AL26" s="596">
        <v>0.1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1638229</v>
      </c>
      <c r="CS26" s="592"/>
      <c r="CT26" s="592"/>
      <c r="CU26" s="592"/>
      <c r="CV26" s="592"/>
      <c r="CW26" s="592"/>
      <c r="CX26" s="592"/>
      <c r="CY26" s="593"/>
      <c r="CZ26" s="625">
        <v>3.1</v>
      </c>
      <c r="DA26" s="626"/>
      <c r="DB26" s="626"/>
      <c r="DC26" s="627"/>
      <c r="DD26" s="600">
        <v>1521449</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17"/>
      <c r="DY26" s="617"/>
      <c r="DZ26" s="617"/>
      <c r="EA26" s="617"/>
      <c r="EB26" s="617"/>
      <c r="EC26" s="618"/>
    </row>
    <row r="27" spans="2:133" ht="11.25" customHeight="1" x14ac:dyDescent="0.15">
      <c r="B27" s="588" t="s">
        <v>278</v>
      </c>
      <c r="C27" s="589"/>
      <c r="D27" s="589"/>
      <c r="E27" s="589"/>
      <c r="F27" s="589"/>
      <c r="G27" s="589"/>
      <c r="H27" s="589"/>
      <c r="I27" s="589"/>
      <c r="J27" s="589"/>
      <c r="K27" s="589"/>
      <c r="L27" s="589"/>
      <c r="M27" s="589"/>
      <c r="N27" s="589"/>
      <c r="O27" s="589"/>
      <c r="P27" s="589"/>
      <c r="Q27" s="590"/>
      <c r="R27" s="591">
        <v>3847655</v>
      </c>
      <c r="S27" s="592"/>
      <c r="T27" s="592"/>
      <c r="U27" s="592"/>
      <c r="V27" s="592"/>
      <c r="W27" s="592"/>
      <c r="X27" s="592"/>
      <c r="Y27" s="593"/>
      <c r="Z27" s="594">
        <v>6.3</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6384511</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2856075</v>
      </c>
      <c r="CS27" s="623"/>
      <c r="CT27" s="623"/>
      <c r="CU27" s="623"/>
      <c r="CV27" s="623"/>
      <c r="CW27" s="623"/>
      <c r="CX27" s="623"/>
      <c r="CY27" s="624"/>
      <c r="CZ27" s="625">
        <v>5.5</v>
      </c>
      <c r="DA27" s="626"/>
      <c r="DB27" s="626"/>
      <c r="DC27" s="627"/>
      <c r="DD27" s="600">
        <v>863732</v>
      </c>
      <c r="DE27" s="623"/>
      <c r="DF27" s="623"/>
      <c r="DG27" s="623"/>
      <c r="DH27" s="623"/>
      <c r="DI27" s="623"/>
      <c r="DJ27" s="623"/>
      <c r="DK27" s="624"/>
      <c r="DL27" s="600">
        <v>846294</v>
      </c>
      <c r="DM27" s="623"/>
      <c r="DN27" s="623"/>
      <c r="DO27" s="623"/>
      <c r="DP27" s="623"/>
      <c r="DQ27" s="623"/>
      <c r="DR27" s="623"/>
      <c r="DS27" s="623"/>
      <c r="DT27" s="623"/>
      <c r="DU27" s="623"/>
      <c r="DV27" s="624"/>
      <c r="DW27" s="596">
        <v>9.9</v>
      </c>
      <c r="DX27" s="617"/>
      <c r="DY27" s="617"/>
      <c r="DZ27" s="617"/>
      <c r="EA27" s="617"/>
      <c r="EB27" s="617"/>
      <c r="EC27" s="618"/>
    </row>
    <row r="28" spans="2:133" ht="11.25" customHeight="1" x14ac:dyDescent="0.15">
      <c r="B28" s="588" t="s">
        <v>281</v>
      </c>
      <c r="C28" s="589"/>
      <c r="D28" s="589"/>
      <c r="E28" s="589"/>
      <c r="F28" s="589"/>
      <c r="G28" s="589"/>
      <c r="H28" s="589"/>
      <c r="I28" s="589"/>
      <c r="J28" s="589"/>
      <c r="K28" s="589"/>
      <c r="L28" s="589"/>
      <c r="M28" s="589"/>
      <c r="N28" s="589"/>
      <c r="O28" s="589"/>
      <c r="P28" s="589"/>
      <c r="Q28" s="590"/>
      <c r="R28" s="591">
        <v>182290</v>
      </c>
      <c r="S28" s="592"/>
      <c r="T28" s="592"/>
      <c r="U28" s="592"/>
      <c r="V28" s="592"/>
      <c r="W28" s="592"/>
      <c r="X28" s="592"/>
      <c r="Y28" s="593"/>
      <c r="Z28" s="594">
        <v>0.3</v>
      </c>
      <c r="AA28" s="594"/>
      <c r="AB28" s="594"/>
      <c r="AC28" s="594"/>
      <c r="AD28" s="595">
        <v>13464</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1378906</v>
      </c>
      <c r="CS28" s="592"/>
      <c r="CT28" s="592"/>
      <c r="CU28" s="592"/>
      <c r="CV28" s="592"/>
      <c r="CW28" s="592"/>
      <c r="CX28" s="592"/>
      <c r="CY28" s="593"/>
      <c r="CZ28" s="625">
        <v>2.6</v>
      </c>
      <c r="DA28" s="626"/>
      <c r="DB28" s="626"/>
      <c r="DC28" s="627"/>
      <c r="DD28" s="600">
        <v>1352078</v>
      </c>
      <c r="DE28" s="592"/>
      <c r="DF28" s="592"/>
      <c r="DG28" s="592"/>
      <c r="DH28" s="592"/>
      <c r="DI28" s="592"/>
      <c r="DJ28" s="592"/>
      <c r="DK28" s="593"/>
      <c r="DL28" s="600">
        <v>1352078</v>
      </c>
      <c r="DM28" s="592"/>
      <c r="DN28" s="592"/>
      <c r="DO28" s="592"/>
      <c r="DP28" s="592"/>
      <c r="DQ28" s="592"/>
      <c r="DR28" s="592"/>
      <c r="DS28" s="592"/>
      <c r="DT28" s="592"/>
      <c r="DU28" s="592"/>
      <c r="DV28" s="593"/>
      <c r="DW28" s="596">
        <v>15.8</v>
      </c>
      <c r="DX28" s="617"/>
      <c r="DY28" s="617"/>
      <c r="DZ28" s="617"/>
      <c r="EA28" s="617"/>
      <c r="EB28" s="617"/>
      <c r="EC28" s="618"/>
    </row>
    <row r="29" spans="2:133" ht="11.25" customHeight="1" x14ac:dyDescent="0.15">
      <c r="B29" s="588" t="s">
        <v>283</v>
      </c>
      <c r="C29" s="589"/>
      <c r="D29" s="589"/>
      <c r="E29" s="589"/>
      <c r="F29" s="589"/>
      <c r="G29" s="589"/>
      <c r="H29" s="589"/>
      <c r="I29" s="589"/>
      <c r="J29" s="589"/>
      <c r="K29" s="589"/>
      <c r="L29" s="589"/>
      <c r="M29" s="589"/>
      <c r="N29" s="589"/>
      <c r="O29" s="589"/>
      <c r="P29" s="589"/>
      <c r="Q29" s="590"/>
      <c r="R29" s="591">
        <v>50304</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1378906</v>
      </c>
      <c r="CS29" s="623"/>
      <c r="CT29" s="623"/>
      <c r="CU29" s="623"/>
      <c r="CV29" s="623"/>
      <c r="CW29" s="623"/>
      <c r="CX29" s="623"/>
      <c r="CY29" s="624"/>
      <c r="CZ29" s="625">
        <v>2.6</v>
      </c>
      <c r="DA29" s="626"/>
      <c r="DB29" s="626"/>
      <c r="DC29" s="627"/>
      <c r="DD29" s="600">
        <v>1352078</v>
      </c>
      <c r="DE29" s="623"/>
      <c r="DF29" s="623"/>
      <c r="DG29" s="623"/>
      <c r="DH29" s="623"/>
      <c r="DI29" s="623"/>
      <c r="DJ29" s="623"/>
      <c r="DK29" s="624"/>
      <c r="DL29" s="600">
        <v>1352078</v>
      </c>
      <c r="DM29" s="623"/>
      <c r="DN29" s="623"/>
      <c r="DO29" s="623"/>
      <c r="DP29" s="623"/>
      <c r="DQ29" s="623"/>
      <c r="DR29" s="623"/>
      <c r="DS29" s="623"/>
      <c r="DT29" s="623"/>
      <c r="DU29" s="623"/>
      <c r="DV29" s="624"/>
      <c r="DW29" s="596">
        <v>15.8</v>
      </c>
      <c r="DX29" s="617"/>
      <c r="DY29" s="617"/>
      <c r="DZ29" s="617"/>
      <c r="EA29" s="617"/>
      <c r="EB29" s="617"/>
      <c r="EC29" s="618"/>
    </row>
    <row r="30" spans="2:133" ht="11.25" customHeight="1" x14ac:dyDescent="0.15">
      <c r="B30" s="588" t="s">
        <v>288</v>
      </c>
      <c r="C30" s="589"/>
      <c r="D30" s="589"/>
      <c r="E30" s="589"/>
      <c r="F30" s="589"/>
      <c r="G30" s="589"/>
      <c r="H30" s="589"/>
      <c r="I30" s="589"/>
      <c r="J30" s="589"/>
      <c r="K30" s="589"/>
      <c r="L30" s="589"/>
      <c r="M30" s="589"/>
      <c r="N30" s="589"/>
      <c r="O30" s="589"/>
      <c r="P30" s="589"/>
      <c r="Q30" s="590"/>
      <c r="R30" s="591">
        <v>17915257</v>
      </c>
      <c r="S30" s="592"/>
      <c r="T30" s="592"/>
      <c r="U30" s="592"/>
      <c r="V30" s="592"/>
      <c r="W30" s="592"/>
      <c r="X30" s="592"/>
      <c r="Y30" s="593"/>
      <c r="Z30" s="594">
        <v>29.4</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99.3</v>
      </c>
      <c r="BH30" s="650"/>
      <c r="BI30" s="650"/>
      <c r="BJ30" s="650"/>
      <c r="BK30" s="650"/>
      <c r="BL30" s="650"/>
      <c r="BM30" s="586">
        <v>96.4</v>
      </c>
      <c r="BN30" s="650"/>
      <c r="BO30" s="650"/>
      <c r="BP30" s="650"/>
      <c r="BQ30" s="651"/>
      <c r="BR30" s="649">
        <v>99.1</v>
      </c>
      <c r="BS30" s="650"/>
      <c r="BT30" s="650"/>
      <c r="BU30" s="650"/>
      <c r="BV30" s="650"/>
      <c r="BW30" s="650"/>
      <c r="BX30" s="586">
        <v>95.5</v>
      </c>
      <c r="BY30" s="650"/>
      <c r="BZ30" s="650"/>
      <c r="CA30" s="650"/>
      <c r="CB30" s="651"/>
      <c r="CD30" s="654"/>
      <c r="CE30" s="655"/>
      <c r="CF30" s="605" t="s">
        <v>291</v>
      </c>
      <c r="CG30" s="606"/>
      <c r="CH30" s="606"/>
      <c r="CI30" s="606"/>
      <c r="CJ30" s="606"/>
      <c r="CK30" s="606"/>
      <c r="CL30" s="606"/>
      <c r="CM30" s="606"/>
      <c r="CN30" s="606"/>
      <c r="CO30" s="606"/>
      <c r="CP30" s="606"/>
      <c r="CQ30" s="607"/>
      <c r="CR30" s="591">
        <v>1227456</v>
      </c>
      <c r="CS30" s="592"/>
      <c r="CT30" s="592"/>
      <c r="CU30" s="592"/>
      <c r="CV30" s="592"/>
      <c r="CW30" s="592"/>
      <c r="CX30" s="592"/>
      <c r="CY30" s="593"/>
      <c r="CZ30" s="625">
        <v>2.2999999999999998</v>
      </c>
      <c r="DA30" s="626"/>
      <c r="DB30" s="626"/>
      <c r="DC30" s="627"/>
      <c r="DD30" s="600">
        <v>1200628</v>
      </c>
      <c r="DE30" s="592"/>
      <c r="DF30" s="592"/>
      <c r="DG30" s="592"/>
      <c r="DH30" s="592"/>
      <c r="DI30" s="592"/>
      <c r="DJ30" s="592"/>
      <c r="DK30" s="593"/>
      <c r="DL30" s="600">
        <v>1200628</v>
      </c>
      <c r="DM30" s="592"/>
      <c r="DN30" s="592"/>
      <c r="DO30" s="592"/>
      <c r="DP30" s="592"/>
      <c r="DQ30" s="592"/>
      <c r="DR30" s="592"/>
      <c r="DS30" s="592"/>
      <c r="DT30" s="592"/>
      <c r="DU30" s="592"/>
      <c r="DV30" s="593"/>
      <c r="DW30" s="596">
        <v>14</v>
      </c>
      <c r="DX30" s="617"/>
      <c r="DY30" s="617"/>
      <c r="DZ30" s="617"/>
      <c r="EA30" s="617"/>
      <c r="EB30" s="617"/>
      <c r="EC30" s="618"/>
    </row>
    <row r="31" spans="2:133" ht="11.25" customHeight="1" x14ac:dyDescent="0.15">
      <c r="B31" s="588" t="s">
        <v>292</v>
      </c>
      <c r="C31" s="589"/>
      <c r="D31" s="589"/>
      <c r="E31" s="589"/>
      <c r="F31" s="589"/>
      <c r="G31" s="589"/>
      <c r="H31" s="589"/>
      <c r="I31" s="589"/>
      <c r="J31" s="589"/>
      <c r="K31" s="589"/>
      <c r="L31" s="589"/>
      <c r="M31" s="589"/>
      <c r="N31" s="589"/>
      <c r="O31" s="589"/>
      <c r="P31" s="589"/>
      <c r="Q31" s="590"/>
      <c r="R31" s="591">
        <v>4392992</v>
      </c>
      <c r="S31" s="592"/>
      <c r="T31" s="592"/>
      <c r="U31" s="592"/>
      <c r="V31" s="592"/>
      <c r="W31" s="592"/>
      <c r="X31" s="592"/>
      <c r="Y31" s="593"/>
      <c r="Z31" s="594">
        <v>7.2</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99.3</v>
      </c>
      <c r="BH31" s="623"/>
      <c r="BI31" s="623"/>
      <c r="BJ31" s="623"/>
      <c r="BK31" s="623"/>
      <c r="BL31" s="623"/>
      <c r="BM31" s="597">
        <v>96</v>
      </c>
      <c r="BN31" s="647"/>
      <c r="BO31" s="647"/>
      <c r="BP31" s="647"/>
      <c r="BQ31" s="648"/>
      <c r="BR31" s="646">
        <v>98.9</v>
      </c>
      <c r="BS31" s="623"/>
      <c r="BT31" s="623"/>
      <c r="BU31" s="623"/>
      <c r="BV31" s="623"/>
      <c r="BW31" s="623"/>
      <c r="BX31" s="597">
        <v>94.8</v>
      </c>
      <c r="BY31" s="647"/>
      <c r="BZ31" s="647"/>
      <c r="CA31" s="647"/>
      <c r="CB31" s="648"/>
      <c r="CD31" s="654"/>
      <c r="CE31" s="655"/>
      <c r="CF31" s="605" t="s">
        <v>295</v>
      </c>
      <c r="CG31" s="606"/>
      <c r="CH31" s="606"/>
      <c r="CI31" s="606"/>
      <c r="CJ31" s="606"/>
      <c r="CK31" s="606"/>
      <c r="CL31" s="606"/>
      <c r="CM31" s="606"/>
      <c r="CN31" s="606"/>
      <c r="CO31" s="606"/>
      <c r="CP31" s="606"/>
      <c r="CQ31" s="607"/>
      <c r="CR31" s="591">
        <v>151450</v>
      </c>
      <c r="CS31" s="623"/>
      <c r="CT31" s="623"/>
      <c r="CU31" s="623"/>
      <c r="CV31" s="623"/>
      <c r="CW31" s="623"/>
      <c r="CX31" s="623"/>
      <c r="CY31" s="624"/>
      <c r="CZ31" s="625">
        <v>0.3</v>
      </c>
      <c r="DA31" s="626"/>
      <c r="DB31" s="626"/>
      <c r="DC31" s="627"/>
      <c r="DD31" s="600">
        <v>151450</v>
      </c>
      <c r="DE31" s="623"/>
      <c r="DF31" s="623"/>
      <c r="DG31" s="623"/>
      <c r="DH31" s="623"/>
      <c r="DI31" s="623"/>
      <c r="DJ31" s="623"/>
      <c r="DK31" s="624"/>
      <c r="DL31" s="600">
        <v>151450</v>
      </c>
      <c r="DM31" s="623"/>
      <c r="DN31" s="623"/>
      <c r="DO31" s="623"/>
      <c r="DP31" s="623"/>
      <c r="DQ31" s="623"/>
      <c r="DR31" s="623"/>
      <c r="DS31" s="623"/>
      <c r="DT31" s="623"/>
      <c r="DU31" s="623"/>
      <c r="DV31" s="624"/>
      <c r="DW31" s="596">
        <v>1.8</v>
      </c>
      <c r="DX31" s="617"/>
      <c r="DY31" s="617"/>
      <c r="DZ31" s="617"/>
      <c r="EA31" s="617"/>
      <c r="EB31" s="617"/>
      <c r="EC31" s="618"/>
    </row>
    <row r="32" spans="2:133" ht="11.25" customHeight="1" x14ac:dyDescent="0.15">
      <c r="B32" s="588" t="s">
        <v>296</v>
      </c>
      <c r="C32" s="589"/>
      <c r="D32" s="589"/>
      <c r="E32" s="589"/>
      <c r="F32" s="589"/>
      <c r="G32" s="589"/>
      <c r="H32" s="589"/>
      <c r="I32" s="589"/>
      <c r="J32" s="589"/>
      <c r="K32" s="589"/>
      <c r="L32" s="589"/>
      <c r="M32" s="589"/>
      <c r="N32" s="589"/>
      <c r="O32" s="589"/>
      <c r="P32" s="589"/>
      <c r="Q32" s="590"/>
      <c r="R32" s="591">
        <v>448519</v>
      </c>
      <c r="S32" s="592"/>
      <c r="T32" s="592"/>
      <c r="U32" s="592"/>
      <c r="V32" s="592"/>
      <c r="W32" s="592"/>
      <c r="X32" s="592"/>
      <c r="Y32" s="593"/>
      <c r="Z32" s="594">
        <v>0.7</v>
      </c>
      <c r="AA32" s="594"/>
      <c r="AB32" s="594"/>
      <c r="AC32" s="594"/>
      <c r="AD32" s="595">
        <v>3022</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99.3</v>
      </c>
      <c r="BH32" s="659"/>
      <c r="BI32" s="659"/>
      <c r="BJ32" s="659"/>
      <c r="BK32" s="659"/>
      <c r="BL32" s="659"/>
      <c r="BM32" s="660">
        <v>96.4</v>
      </c>
      <c r="BN32" s="659"/>
      <c r="BO32" s="659"/>
      <c r="BP32" s="659"/>
      <c r="BQ32" s="661"/>
      <c r="BR32" s="658">
        <v>99.1</v>
      </c>
      <c r="BS32" s="659"/>
      <c r="BT32" s="659"/>
      <c r="BU32" s="659"/>
      <c r="BV32" s="659"/>
      <c r="BW32" s="659"/>
      <c r="BX32" s="660">
        <v>95.7</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7"/>
      <c r="DY32" s="617"/>
      <c r="DZ32" s="617"/>
      <c r="EA32" s="617"/>
      <c r="EB32" s="617"/>
      <c r="EC32" s="618"/>
    </row>
    <row r="33" spans="2:133" ht="11.25" customHeight="1" x14ac:dyDescent="0.15">
      <c r="B33" s="588" t="s">
        <v>299</v>
      </c>
      <c r="C33" s="589"/>
      <c r="D33" s="589"/>
      <c r="E33" s="589"/>
      <c r="F33" s="589"/>
      <c r="G33" s="589"/>
      <c r="H33" s="589"/>
      <c r="I33" s="589"/>
      <c r="J33" s="589"/>
      <c r="K33" s="589"/>
      <c r="L33" s="589"/>
      <c r="M33" s="589"/>
      <c r="N33" s="589"/>
      <c r="O33" s="589"/>
      <c r="P33" s="589"/>
      <c r="Q33" s="590"/>
      <c r="R33" s="591">
        <v>417500</v>
      </c>
      <c r="S33" s="592"/>
      <c r="T33" s="592"/>
      <c r="U33" s="592"/>
      <c r="V33" s="592"/>
      <c r="W33" s="592"/>
      <c r="X33" s="592"/>
      <c r="Y33" s="593"/>
      <c r="Z33" s="594">
        <v>0.7</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34205212</v>
      </c>
      <c r="CS33" s="623"/>
      <c r="CT33" s="623"/>
      <c r="CU33" s="623"/>
      <c r="CV33" s="623"/>
      <c r="CW33" s="623"/>
      <c r="CX33" s="623"/>
      <c r="CY33" s="624"/>
      <c r="CZ33" s="625">
        <v>65.400000000000006</v>
      </c>
      <c r="DA33" s="626"/>
      <c r="DB33" s="626"/>
      <c r="DC33" s="627"/>
      <c r="DD33" s="600">
        <v>7558956</v>
      </c>
      <c r="DE33" s="623"/>
      <c r="DF33" s="623"/>
      <c r="DG33" s="623"/>
      <c r="DH33" s="623"/>
      <c r="DI33" s="623"/>
      <c r="DJ33" s="623"/>
      <c r="DK33" s="624"/>
      <c r="DL33" s="600">
        <v>3985332</v>
      </c>
      <c r="DM33" s="623"/>
      <c r="DN33" s="623"/>
      <c r="DO33" s="623"/>
      <c r="DP33" s="623"/>
      <c r="DQ33" s="623"/>
      <c r="DR33" s="623"/>
      <c r="DS33" s="623"/>
      <c r="DT33" s="623"/>
      <c r="DU33" s="623"/>
      <c r="DV33" s="624"/>
      <c r="DW33" s="596">
        <v>46.5</v>
      </c>
      <c r="DX33" s="617"/>
      <c r="DY33" s="617"/>
      <c r="DZ33" s="617"/>
      <c r="EA33" s="617"/>
      <c r="EB33" s="617"/>
      <c r="EC33" s="618"/>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2244884</v>
      </c>
      <c r="CS34" s="592"/>
      <c r="CT34" s="592"/>
      <c r="CU34" s="592"/>
      <c r="CV34" s="592"/>
      <c r="CW34" s="592"/>
      <c r="CX34" s="592"/>
      <c r="CY34" s="593"/>
      <c r="CZ34" s="625">
        <v>4.3</v>
      </c>
      <c r="DA34" s="626"/>
      <c r="DB34" s="626"/>
      <c r="DC34" s="627"/>
      <c r="DD34" s="600">
        <v>1795227</v>
      </c>
      <c r="DE34" s="592"/>
      <c r="DF34" s="592"/>
      <c r="DG34" s="592"/>
      <c r="DH34" s="592"/>
      <c r="DI34" s="592"/>
      <c r="DJ34" s="592"/>
      <c r="DK34" s="593"/>
      <c r="DL34" s="600">
        <v>1525903</v>
      </c>
      <c r="DM34" s="592"/>
      <c r="DN34" s="592"/>
      <c r="DO34" s="592"/>
      <c r="DP34" s="592"/>
      <c r="DQ34" s="592"/>
      <c r="DR34" s="592"/>
      <c r="DS34" s="592"/>
      <c r="DT34" s="592"/>
      <c r="DU34" s="592"/>
      <c r="DV34" s="593"/>
      <c r="DW34" s="596">
        <v>17.8</v>
      </c>
      <c r="DX34" s="617"/>
      <c r="DY34" s="617"/>
      <c r="DZ34" s="617"/>
      <c r="EA34" s="617"/>
      <c r="EB34" s="617"/>
      <c r="EC34" s="618"/>
    </row>
    <row r="35" spans="2:133" ht="11.25" customHeight="1" x14ac:dyDescent="0.15">
      <c r="B35" s="588" t="s">
        <v>305</v>
      </c>
      <c r="C35" s="589"/>
      <c r="D35" s="589"/>
      <c r="E35" s="589"/>
      <c r="F35" s="589"/>
      <c r="G35" s="589"/>
      <c r="H35" s="589"/>
      <c r="I35" s="589"/>
      <c r="J35" s="589"/>
      <c r="K35" s="589"/>
      <c r="L35" s="589"/>
      <c r="M35" s="589"/>
      <c r="N35" s="589"/>
      <c r="O35" s="589"/>
      <c r="P35" s="589"/>
      <c r="Q35" s="590"/>
      <c r="R35" s="591">
        <v>200000</v>
      </c>
      <c r="S35" s="592"/>
      <c r="T35" s="592"/>
      <c r="U35" s="592"/>
      <c r="V35" s="592"/>
      <c r="W35" s="592"/>
      <c r="X35" s="592"/>
      <c r="Y35" s="593"/>
      <c r="Z35" s="594">
        <v>0.3</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9828941</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297531</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301141</v>
      </c>
      <c r="CS35" s="623"/>
      <c r="CT35" s="623"/>
      <c r="CU35" s="623"/>
      <c r="CV35" s="623"/>
      <c r="CW35" s="623"/>
      <c r="CX35" s="623"/>
      <c r="CY35" s="624"/>
      <c r="CZ35" s="625">
        <v>0.6</v>
      </c>
      <c r="DA35" s="626"/>
      <c r="DB35" s="626"/>
      <c r="DC35" s="627"/>
      <c r="DD35" s="600">
        <v>261310</v>
      </c>
      <c r="DE35" s="623"/>
      <c r="DF35" s="623"/>
      <c r="DG35" s="623"/>
      <c r="DH35" s="623"/>
      <c r="DI35" s="623"/>
      <c r="DJ35" s="623"/>
      <c r="DK35" s="624"/>
      <c r="DL35" s="600">
        <v>233901</v>
      </c>
      <c r="DM35" s="623"/>
      <c r="DN35" s="623"/>
      <c r="DO35" s="623"/>
      <c r="DP35" s="623"/>
      <c r="DQ35" s="623"/>
      <c r="DR35" s="623"/>
      <c r="DS35" s="623"/>
      <c r="DT35" s="623"/>
      <c r="DU35" s="623"/>
      <c r="DV35" s="624"/>
      <c r="DW35" s="596">
        <v>2.7</v>
      </c>
      <c r="DX35" s="617"/>
      <c r="DY35" s="617"/>
      <c r="DZ35" s="617"/>
      <c r="EA35" s="617"/>
      <c r="EB35" s="617"/>
      <c r="EC35" s="618"/>
    </row>
    <row r="36" spans="2:133" ht="11.25" customHeight="1" x14ac:dyDescent="0.15">
      <c r="B36" s="634" t="s">
        <v>309</v>
      </c>
      <c r="C36" s="635"/>
      <c r="D36" s="635"/>
      <c r="E36" s="635"/>
      <c r="F36" s="635"/>
      <c r="G36" s="635"/>
      <c r="H36" s="635"/>
      <c r="I36" s="635"/>
      <c r="J36" s="635"/>
      <c r="K36" s="635"/>
      <c r="L36" s="635"/>
      <c r="M36" s="635"/>
      <c r="N36" s="635"/>
      <c r="O36" s="635"/>
      <c r="P36" s="635"/>
      <c r="Q36" s="636"/>
      <c r="R36" s="663">
        <v>61028583</v>
      </c>
      <c r="S36" s="664"/>
      <c r="T36" s="664"/>
      <c r="U36" s="664"/>
      <c r="V36" s="664"/>
      <c r="W36" s="664"/>
      <c r="X36" s="664"/>
      <c r="Y36" s="665"/>
      <c r="Z36" s="666">
        <v>100</v>
      </c>
      <c r="AA36" s="666"/>
      <c r="AB36" s="666"/>
      <c r="AC36" s="666"/>
      <c r="AD36" s="667">
        <v>8361745</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8552473</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392065</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11500257</v>
      </c>
      <c r="CS36" s="592"/>
      <c r="CT36" s="592"/>
      <c r="CU36" s="592"/>
      <c r="CV36" s="592"/>
      <c r="CW36" s="592"/>
      <c r="CX36" s="592"/>
      <c r="CY36" s="593"/>
      <c r="CZ36" s="625">
        <v>22</v>
      </c>
      <c r="DA36" s="626"/>
      <c r="DB36" s="626"/>
      <c r="DC36" s="627"/>
      <c r="DD36" s="600">
        <v>1579141</v>
      </c>
      <c r="DE36" s="592"/>
      <c r="DF36" s="592"/>
      <c r="DG36" s="592"/>
      <c r="DH36" s="592"/>
      <c r="DI36" s="592"/>
      <c r="DJ36" s="592"/>
      <c r="DK36" s="593"/>
      <c r="DL36" s="600">
        <v>742563</v>
      </c>
      <c r="DM36" s="592"/>
      <c r="DN36" s="592"/>
      <c r="DO36" s="592"/>
      <c r="DP36" s="592"/>
      <c r="DQ36" s="592"/>
      <c r="DR36" s="592"/>
      <c r="DS36" s="592"/>
      <c r="DT36" s="592"/>
      <c r="DU36" s="592"/>
      <c r="DV36" s="593"/>
      <c r="DW36" s="596">
        <v>8.6999999999999993</v>
      </c>
      <c r="DX36" s="617"/>
      <c r="DY36" s="617"/>
      <c r="DZ36" s="617"/>
      <c r="EA36" s="617"/>
      <c r="EB36" s="617"/>
      <c r="EC36" s="618"/>
    </row>
    <row r="37" spans="2:133" ht="11.25" customHeight="1" x14ac:dyDescent="0.15">
      <c r="AQ37" s="670" t="s">
        <v>313</v>
      </c>
      <c r="AR37" s="671"/>
      <c r="AS37" s="671"/>
      <c r="AT37" s="671"/>
      <c r="AU37" s="671"/>
      <c r="AV37" s="671"/>
      <c r="AW37" s="671"/>
      <c r="AX37" s="671"/>
      <c r="AY37" s="672"/>
      <c r="AZ37" s="591">
        <v>31666</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5815</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656123</v>
      </c>
      <c r="CS37" s="623"/>
      <c r="CT37" s="623"/>
      <c r="CU37" s="623"/>
      <c r="CV37" s="623"/>
      <c r="CW37" s="623"/>
      <c r="CX37" s="623"/>
      <c r="CY37" s="624"/>
      <c r="CZ37" s="625">
        <v>1.3</v>
      </c>
      <c r="DA37" s="626"/>
      <c r="DB37" s="626"/>
      <c r="DC37" s="627"/>
      <c r="DD37" s="600">
        <v>656123</v>
      </c>
      <c r="DE37" s="623"/>
      <c r="DF37" s="623"/>
      <c r="DG37" s="623"/>
      <c r="DH37" s="623"/>
      <c r="DI37" s="623"/>
      <c r="DJ37" s="623"/>
      <c r="DK37" s="624"/>
      <c r="DL37" s="600">
        <v>482655</v>
      </c>
      <c r="DM37" s="623"/>
      <c r="DN37" s="623"/>
      <c r="DO37" s="623"/>
      <c r="DP37" s="623"/>
      <c r="DQ37" s="623"/>
      <c r="DR37" s="623"/>
      <c r="DS37" s="623"/>
      <c r="DT37" s="623"/>
      <c r="DU37" s="623"/>
      <c r="DV37" s="624"/>
      <c r="DW37" s="596">
        <v>5.6</v>
      </c>
      <c r="DX37" s="617"/>
      <c r="DY37" s="617"/>
      <c r="DZ37" s="617"/>
      <c r="EA37" s="617"/>
      <c r="EB37" s="617"/>
      <c r="EC37" s="618"/>
    </row>
    <row r="38" spans="2:133" ht="11.25" customHeight="1" x14ac:dyDescent="0.15">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10104</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9797275</v>
      </c>
      <c r="CS38" s="592"/>
      <c r="CT38" s="592"/>
      <c r="CU38" s="592"/>
      <c r="CV38" s="592"/>
      <c r="CW38" s="592"/>
      <c r="CX38" s="592"/>
      <c r="CY38" s="593"/>
      <c r="CZ38" s="625">
        <v>18.7</v>
      </c>
      <c r="DA38" s="626"/>
      <c r="DB38" s="626"/>
      <c r="DC38" s="627"/>
      <c r="DD38" s="600">
        <v>3846750</v>
      </c>
      <c r="DE38" s="592"/>
      <c r="DF38" s="592"/>
      <c r="DG38" s="592"/>
      <c r="DH38" s="592"/>
      <c r="DI38" s="592"/>
      <c r="DJ38" s="592"/>
      <c r="DK38" s="593"/>
      <c r="DL38" s="600">
        <v>1482965</v>
      </c>
      <c r="DM38" s="592"/>
      <c r="DN38" s="592"/>
      <c r="DO38" s="592"/>
      <c r="DP38" s="592"/>
      <c r="DQ38" s="592"/>
      <c r="DR38" s="592"/>
      <c r="DS38" s="592"/>
      <c r="DT38" s="592"/>
      <c r="DU38" s="592"/>
      <c r="DV38" s="593"/>
      <c r="DW38" s="596">
        <v>17.3</v>
      </c>
      <c r="DX38" s="617"/>
      <c r="DY38" s="617"/>
      <c r="DZ38" s="617"/>
      <c r="EA38" s="617"/>
      <c r="EB38" s="617"/>
      <c r="EC38" s="618"/>
    </row>
    <row r="39" spans="2:133" ht="11.25" customHeight="1" x14ac:dyDescent="0.15">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105</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9641263</v>
      </c>
      <c r="CS39" s="623"/>
      <c r="CT39" s="623"/>
      <c r="CU39" s="623"/>
      <c r="CV39" s="623"/>
      <c r="CW39" s="623"/>
      <c r="CX39" s="623"/>
      <c r="CY39" s="624"/>
      <c r="CZ39" s="625">
        <v>18.399999999999999</v>
      </c>
      <c r="DA39" s="626"/>
      <c r="DB39" s="626"/>
      <c r="DC39" s="627"/>
      <c r="DD39" s="600">
        <v>50523</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17"/>
      <c r="DY39" s="617"/>
      <c r="DZ39" s="617"/>
      <c r="EA39" s="617"/>
      <c r="EB39" s="617"/>
      <c r="EC39" s="618"/>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388986</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116</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720392</v>
      </c>
      <c r="CS40" s="592"/>
      <c r="CT40" s="592"/>
      <c r="CU40" s="592"/>
      <c r="CV40" s="592"/>
      <c r="CW40" s="592"/>
      <c r="CX40" s="592"/>
      <c r="CY40" s="593"/>
      <c r="CZ40" s="625">
        <v>1.4</v>
      </c>
      <c r="DA40" s="626"/>
      <c r="DB40" s="626"/>
      <c r="DC40" s="627"/>
      <c r="DD40" s="600">
        <v>26005</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17"/>
      <c r="DY40" s="617"/>
      <c r="DZ40" s="617"/>
      <c r="EA40" s="617"/>
      <c r="EB40" s="617"/>
      <c r="EC40" s="618"/>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855816</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287</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11303565</v>
      </c>
      <c r="CS42" s="592"/>
      <c r="CT42" s="592"/>
      <c r="CU42" s="592"/>
      <c r="CV42" s="592"/>
      <c r="CW42" s="592"/>
      <c r="CX42" s="592"/>
      <c r="CY42" s="593"/>
      <c r="CZ42" s="625">
        <v>21.6</v>
      </c>
      <c r="DA42" s="674"/>
      <c r="DB42" s="674"/>
      <c r="DC42" s="675"/>
      <c r="DD42" s="600">
        <v>2140097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116581</v>
      </c>
      <c r="CS43" s="623"/>
      <c r="CT43" s="623"/>
      <c r="CU43" s="623"/>
      <c r="CV43" s="623"/>
      <c r="CW43" s="623"/>
      <c r="CX43" s="623"/>
      <c r="CY43" s="624"/>
      <c r="CZ43" s="625">
        <v>0.2</v>
      </c>
      <c r="DA43" s="626"/>
      <c r="DB43" s="626"/>
      <c r="DC43" s="627"/>
      <c r="DD43" s="600">
        <v>116581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7" t="s">
        <v>286</v>
      </c>
      <c r="CE44" s="698"/>
      <c r="CF44" s="588" t="s">
        <v>336</v>
      </c>
      <c r="CG44" s="589"/>
      <c r="CH44" s="589"/>
      <c r="CI44" s="589"/>
      <c r="CJ44" s="589"/>
      <c r="CK44" s="589"/>
      <c r="CL44" s="589"/>
      <c r="CM44" s="589"/>
      <c r="CN44" s="589"/>
      <c r="CO44" s="589"/>
      <c r="CP44" s="589"/>
      <c r="CQ44" s="590"/>
      <c r="CR44" s="591">
        <v>10122767</v>
      </c>
      <c r="CS44" s="592"/>
      <c r="CT44" s="592"/>
      <c r="CU44" s="592"/>
      <c r="CV44" s="592"/>
      <c r="CW44" s="592"/>
      <c r="CX44" s="592"/>
      <c r="CY44" s="593"/>
      <c r="CZ44" s="625">
        <v>19.3</v>
      </c>
      <c r="DA44" s="674"/>
      <c r="DB44" s="674"/>
      <c r="DC44" s="675"/>
      <c r="DD44" s="600">
        <v>1676668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337</v>
      </c>
      <c r="CG45" s="589"/>
      <c r="CH45" s="589"/>
      <c r="CI45" s="589"/>
      <c r="CJ45" s="589"/>
      <c r="CK45" s="589"/>
      <c r="CL45" s="589"/>
      <c r="CM45" s="589"/>
      <c r="CN45" s="589"/>
      <c r="CO45" s="589"/>
      <c r="CP45" s="589"/>
      <c r="CQ45" s="590"/>
      <c r="CR45" s="591">
        <v>8943850</v>
      </c>
      <c r="CS45" s="623"/>
      <c r="CT45" s="623"/>
      <c r="CU45" s="623"/>
      <c r="CV45" s="623"/>
      <c r="CW45" s="623"/>
      <c r="CX45" s="623"/>
      <c r="CY45" s="624"/>
      <c r="CZ45" s="625">
        <v>17.100000000000001</v>
      </c>
      <c r="DA45" s="626"/>
      <c r="DB45" s="626"/>
      <c r="DC45" s="627"/>
      <c r="DD45" s="600">
        <v>833130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338</v>
      </c>
      <c r="CG46" s="589"/>
      <c r="CH46" s="589"/>
      <c r="CI46" s="589"/>
      <c r="CJ46" s="589"/>
      <c r="CK46" s="589"/>
      <c r="CL46" s="589"/>
      <c r="CM46" s="589"/>
      <c r="CN46" s="589"/>
      <c r="CO46" s="589"/>
      <c r="CP46" s="589"/>
      <c r="CQ46" s="590"/>
      <c r="CR46" s="591">
        <v>1009100</v>
      </c>
      <c r="CS46" s="592"/>
      <c r="CT46" s="592"/>
      <c r="CU46" s="592"/>
      <c r="CV46" s="592"/>
      <c r="CW46" s="592"/>
      <c r="CX46" s="592"/>
      <c r="CY46" s="593"/>
      <c r="CZ46" s="625">
        <v>1.9</v>
      </c>
      <c r="DA46" s="674"/>
      <c r="DB46" s="674"/>
      <c r="DC46" s="675"/>
      <c r="DD46" s="600">
        <v>673721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339</v>
      </c>
      <c r="CG47" s="589"/>
      <c r="CH47" s="589"/>
      <c r="CI47" s="589"/>
      <c r="CJ47" s="589"/>
      <c r="CK47" s="589"/>
      <c r="CL47" s="589"/>
      <c r="CM47" s="589"/>
      <c r="CN47" s="589"/>
      <c r="CO47" s="589"/>
      <c r="CP47" s="589"/>
      <c r="CQ47" s="590"/>
      <c r="CR47" s="591">
        <v>1180798</v>
      </c>
      <c r="CS47" s="623"/>
      <c r="CT47" s="623"/>
      <c r="CU47" s="623"/>
      <c r="CV47" s="623"/>
      <c r="CW47" s="623"/>
      <c r="CX47" s="623"/>
      <c r="CY47" s="624"/>
      <c r="CZ47" s="625">
        <v>2.2999999999999998</v>
      </c>
      <c r="DA47" s="626"/>
      <c r="DB47" s="626"/>
      <c r="DC47" s="627"/>
      <c r="DD47" s="600">
        <v>463429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341</v>
      </c>
      <c r="CE49" s="635"/>
      <c r="CF49" s="635"/>
      <c r="CG49" s="635"/>
      <c r="CH49" s="635"/>
      <c r="CI49" s="635"/>
      <c r="CJ49" s="635"/>
      <c r="CK49" s="635"/>
      <c r="CL49" s="635"/>
      <c r="CM49" s="635"/>
      <c r="CN49" s="635"/>
      <c r="CO49" s="635"/>
      <c r="CP49" s="635"/>
      <c r="CQ49" s="636"/>
      <c r="CR49" s="663">
        <v>52317322</v>
      </c>
      <c r="CS49" s="659"/>
      <c r="CT49" s="659"/>
      <c r="CU49" s="659"/>
      <c r="CV49" s="659"/>
      <c r="CW49" s="659"/>
      <c r="CX49" s="659"/>
      <c r="CY49" s="686"/>
      <c r="CZ49" s="687">
        <v>100</v>
      </c>
      <c r="DA49" s="688"/>
      <c r="DB49" s="688"/>
      <c r="DC49" s="689"/>
      <c r="DD49" s="690">
        <v>14359846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U35" sqref="AU35:AY3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364</v>
      </c>
      <c r="C7" s="718"/>
      <c r="D7" s="718"/>
      <c r="E7" s="718"/>
      <c r="F7" s="718"/>
      <c r="G7" s="718"/>
      <c r="H7" s="718"/>
      <c r="I7" s="718"/>
      <c r="J7" s="718"/>
      <c r="K7" s="718"/>
      <c r="L7" s="718"/>
      <c r="M7" s="718"/>
      <c r="N7" s="718"/>
      <c r="O7" s="718"/>
      <c r="P7" s="719"/>
      <c r="Q7" s="720">
        <v>61028</v>
      </c>
      <c r="R7" s="721"/>
      <c r="S7" s="721"/>
      <c r="T7" s="721"/>
      <c r="U7" s="721"/>
      <c r="V7" s="721">
        <v>52317</v>
      </c>
      <c r="W7" s="721"/>
      <c r="X7" s="721"/>
      <c r="Y7" s="721"/>
      <c r="Z7" s="721"/>
      <c r="AA7" s="721">
        <v>8711</v>
      </c>
      <c r="AB7" s="721"/>
      <c r="AC7" s="721"/>
      <c r="AD7" s="721"/>
      <c r="AE7" s="722"/>
      <c r="AF7" s="723">
        <v>2312</v>
      </c>
      <c r="AG7" s="724"/>
      <c r="AH7" s="724"/>
      <c r="AI7" s="724"/>
      <c r="AJ7" s="725"/>
      <c r="AK7" s="760">
        <v>161</v>
      </c>
      <c r="AL7" s="761"/>
      <c r="AM7" s="761"/>
      <c r="AN7" s="761"/>
      <c r="AO7" s="761"/>
      <c r="AP7" s="761">
        <v>10690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532</v>
      </c>
      <c r="BT7" s="765"/>
      <c r="BU7" s="765"/>
      <c r="BV7" s="765"/>
      <c r="BW7" s="765"/>
      <c r="BX7" s="765"/>
      <c r="BY7" s="765"/>
      <c r="BZ7" s="765"/>
      <c r="CA7" s="765"/>
      <c r="CB7" s="765"/>
      <c r="CC7" s="765"/>
      <c r="CD7" s="765"/>
      <c r="CE7" s="765"/>
      <c r="CF7" s="765"/>
      <c r="CG7" s="766"/>
      <c r="CH7" s="757">
        <v>2</v>
      </c>
      <c r="CI7" s="758"/>
      <c r="CJ7" s="758"/>
      <c r="CK7" s="758"/>
      <c r="CL7" s="759"/>
      <c r="CM7" s="757">
        <v>741</v>
      </c>
      <c r="CN7" s="758"/>
      <c r="CO7" s="758"/>
      <c r="CP7" s="758"/>
      <c r="CQ7" s="759"/>
      <c r="CR7" s="757">
        <v>5</v>
      </c>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533</v>
      </c>
      <c r="BT8" s="755"/>
      <c r="BU8" s="755"/>
      <c r="BV8" s="755"/>
      <c r="BW8" s="755"/>
      <c r="BX8" s="755"/>
      <c r="BY8" s="755"/>
      <c r="BZ8" s="755"/>
      <c r="CA8" s="755"/>
      <c r="CB8" s="755"/>
      <c r="CC8" s="755"/>
      <c r="CD8" s="755"/>
      <c r="CE8" s="755"/>
      <c r="CF8" s="755"/>
      <c r="CG8" s="756"/>
      <c r="CH8" s="767">
        <v>2</v>
      </c>
      <c r="CI8" s="768"/>
      <c r="CJ8" s="768"/>
      <c r="CK8" s="768"/>
      <c r="CL8" s="769"/>
      <c r="CM8" s="767">
        <v>78</v>
      </c>
      <c r="CN8" s="768"/>
      <c r="CO8" s="768"/>
      <c r="CP8" s="768"/>
      <c r="CQ8" s="769"/>
      <c r="CR8" s="767">
        <v>26</v>
      </c>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366</v>
      </c>
      <c r="B23" s="776" t="s">
        <v>367</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2312</v>
      </c>
      <c r="AG23" s="780"/>
      <c r="AH23" s="780"/>
      <c r="AI23" s="780"/>
      <c r="AJ23" s="783"/>
      <c r="AK23" s="784"/>
      <c r="AL23" s="785"/>
      <c r="AM23" s="785"/>
      <c r="AN23" s="785"/>
      <c r="AO23" s="785"/>
      <c r="AP23" s="780"/>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378</v>
      </c>
      <c r="C28" s="718"/>
      <c r="D28" s="718"/>
      <c r="E28" s="718"/>
      <c r="F28" s="718"/>
      <c r="G28" s="718"/>
      <c r="H28" s="718"/>
      <c r="I28" s="718"/>
      <c r="J28" s="718"/>
      <c r="K28" s="718"/>
      <c r="L28" s="718"/>
      <c r="M28" s="718"/>
      <c r="N28" s="718"/>
      <c r="O28" s="718"/>
      <c r="P28" s="719"/>
      <c r="Q28" s="808">
        <v>4772</v>
      </c>
      <c r="R28" s="809"/>
      <c r="S28" s="809"/>
      <c r="T28" s="809"/>
      <c r="U28" s="809"/>
      <c r="V28" s="809">
        <v>4474</v>
      </c>
      <c r="W28" s="809"/>
      <c r="X28" s="809"/>
      <c r="Y28" s="809"/>
      <c r="Z28" s="809"/>
      <c r="AA28" s="809">
        <v>298</v>
      </c>
      <c r="AB28" s="809"/>
      <c r="AC28" s="809"/>
      <c r="AD28" s="809"/>
      <c r="AE28" s="810"/>
      <c r="AF28" s="811">
        <v>298</v>
      </c>
      <c r="AG28" s="809"/>
      <c r="AH28" s="809"/>
      <c r="AI28" s="809"/>
      <c r="AJ28" s="812"/>
      <c r="AK28" s="813">
        <v>389</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379</v>
      </c>
      <c r="C29" s="742"/>
      <c r="D29" s="742"/>
      <c r="E29" s="742"/>
      <c r="F29" s="742"/>
      <c r="G29" s="742"/>
      <c r="H29" s="742"/>
      <c r="I29" s="742"/>
      <c r="J29" s="742"/>
      <c r="K29" s="742"/>
      <c r="L29" s="742"/>
      <c r="M29" s="742"/>
      <c r="N29" s="742"/>
      <c r="O29" s="742"/>
      <c r="P29" s="743"/>
      <c r="Q29" s="744">
        <v>2852</v>
      </c>
      <c r="R29" s="745"/>
      <c r="S29" s="745"/>
      <c r="T29" s="745"/>
      <c r="U29" s="745"/>
      <c r="V29" s="745">
        <v>2843</v>
      </c>
      <c r="W29" s="745"/>
      <c r="X29" s="745"/>
      <c r="Y29" s="745"/>
      <c r="Z29" s="745"/>
      <c r="AA29" s="745">
        <v>9</v>
      </c>
      <c r="AB29" s="745"/>
      <c r="AC29" s="745"/>
      <c r="AD29" s="745"/>
      <c r="AE29" s="746"/>
      <c r="AF29" s="747">
        <v>9</v>
      </c>
      <c r="AG29" s="748"/>
      <c r="AH29" s="748"/>
      <c r="AI29" s="748"/>
      <c r="AJ29" s="749"/>
      <c r="AK29" s="816">
        <v>461</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380</v>
      </c>
      <c r="C30" s="742"/>
      <c r="D30" s="742"/>
      <c r="E30" s="742"/>
      <c r="F30" s="742"/>
      <c r="G30" s="742"/>
      <c r="H30" s="742"/>
      <c r="I30" s="742"/>
      <c r="J30" s="742"/>
      <c r="K30" s="742"/>
      <c r="L30" s="742"/>
      <c r="M30" s="742"/>
      <c r="N30" s="742"/>
      <c r="O30" s="742"/>
      <c r="P30" s="743"/>
      <c r="Q30" s="744">
        <v>390</v>
      </c>
      <c r="R30" s="745"/>
      <c r="S30" s="745"/>
      <c r="T30" s="745"/>
      <c r="U30" s="745"/>
      <c r="V30" s="745">
        <v>373</v>
      </c>
      <c r="W30" s="745"/>
      <c r="X30" s="745"/>
      <c r="Y30" s="745"/>
      <c r="Z30" s="745"/>
      <c r="AA30" s="745">
        <v>17</v>
      </c>
      <c r="AB30" s="745"/>
      <c r="AC30" s="745"/>
      <c r="AD30" s="745"/>
      <c r="AE30" s="746"/>
      <c r="AF30" s="747">
        <v>17</v>
      </c>
      <c r="AG30" s="748"/>
      <c r="AH30" s="748"/>
      <c r="AI30" s="748"/>
      <c r="AJ30" s="749"/>
      <c r="AK30" s="816">
        <v>77</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381</v>
      </c>
      <c r="C31" s="742"/>
      <c r="D31" s="742"/>
      <c r="E31" s="742"/>
      <c r="F31" s="742"/>
      <c r="G31" s="742"/>
      <c r="H31" s="742"/>
      <c r="I31" s="742"/>
      <c r="J31" s="742"/>
      <c r="K31" s="742"/>
      <c r="L31" s="742"/>
      <c r="M31" s="742"/>
      <c r="N31" s="742"/>
      <c r="O31" s="742"/>
      <c r="P31" s="743"/>
      <c r="Q31" s="744">
        <v>1222</v>
      </c>
      <c r="R31" s="745"/>
      <c r="S31" s="745"/>
      <c r="T31" s="745"/>
      <c r="U31" s="745"/>
      <c r="V31" s="745">
        <v>1105</v>
      </c>
      <c r="W31" s="745"/>
      <c r="X31" s="745"/>
      <c r="Y31" s="745"/>
      <c r="Z31" s="745"/>
      <c r="AA31" s="745">
        <v>117</v>
      </c>
      <c r="AB31" s="745"/>
      <c r="AC31" s="745"/>
      <c r="AD31" s="745"/>
      <c r="AE31" s="746"/>
      <c r="AF31" s="747">
        <v>886</v>
      </c>
      <c r="AG31" s="748"/>
      <c r="AH31" s="748"/>
      <c r="AI31" s="748"/>
      <c r="AJ31" s="749"/>
      <c r="AK31" s="816">
        <v>31</v>
      </c>
      <c r="AL31" s="817"/>
      <c r="AM31" s="817"/>
      <c r="AN31" s="817"/>
      <c r="AO31" s="817"/>
      <c r="AP31" s="817">
        <v>2761</v>
      </c>
      <c r="AQ31" s="817"/>
      <c r="AR31" s="817"/>
      <c r="AS31" s="817"/>
      <c r="AT31" s="817"/>
      <c r="AU31" s="817">
        <v>433</v>
      </c>
      <c r="AV31" s="817"/>
      <c r="AW31" s="817"/>
      <c r="AX31" s="817"/>
      <c r="AY31" s="817"/>
      <c r="AZ31" s="818"/>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383</v>
      </c>
      <c r="C32" s="742"/>
      <c r="D32" s="742"/>
      <c r="E32" s="742"/>
      <c r="F32" s="742"/>
      <c r="G32" s="742"/>
      <c r="H32" s="742"/>
      <c r="I32" s="742"/>
      <c r="J32" s="742"/>
      <c r="K32" s="742"/>
      <c r="L32" s="742"/>
      <c r="M32" s="742"/>
      <c r="N32" s="742"/>
      <c r="O32" s="742"/>
      <c r="P32" s="743"/>
      <c r="Q32" s="744">
        <v>152</v>
      </c>
      <c r="R32" s="745"/>
      <c r="S32" s="745"/>
      <c r="T32" s="745"/>
      <c r="U32" s="745"/>
      <c r="V32" s="745">
        <v>105</v>
      </c>
      <c r="W32" s="745"/>
      <c r="X32" s="745"/>
      <c r="Y32" s="745"/>
      <c r="Z32" s="745"/>
      <c r="AA32" s="745">
        <v>47</v>
      </c>
      <c r="AB32" s="745"/>
      <c r="AC32" s="745"/>
      <c r="AD32" s="745"/>
      <c r="AE32" s="746"/>
      <c r="AF32" s="747">
        <v>823</v>
      </c>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384</v>
      </c>
      <c r="C33" s="742"/>
      <c r="D33" s="742"/>
      <c r="E33" s="742"/>
      <c r="F33" s="742"/>
      <c r="G33" s="742"/>
      <c r="H33" s="742"/>
      <c r="I33" s="742"/>
      <c r="J33" s="742"/>
      <c r="K33" s="742"/>
      <c r="L33" s="742"/>
      <c r="M33" s="742"/>
      <c r="N33" s="742"/>
      <c r="O33" s="742"/>
      <c r="P33" s="743"/>
      <c r="Q33" s="744">
        <v>10926</v>
      </c>
      <c r="R33" s="745"/>
      <c r="S33" s="745"/>
      <c r="T33" s="745"/>
      <c r="U33" s="745"/>
      <c r="V33" s="745">
        <v>5551</v>
      </c>
      <c r="W33" s="745"/>
      <c r="X33" s="745"/>
      <c r="Y33" s="745"/>
      <c r="Z33" s="745"/>
      <c r="AA33" s="745">
        <v>5375</v>
      </c>
      <c r="AB33" s="745"/>
      <c r="AC33" s="745"/>
      <c r="AD33" s="745"/>
      <c r="AE33" s="746"/>
      <c r="AF33" s="747">
        <v>469</v>
      </c>
      <c r="AG33" s="748"/>
      <c r="AH33" s="748"/>
      <c r="AI33" s="748"/>
      <c r="AJ33" s="749"/>
      <c r="AK33" s="816">
        <v>8473</v>
      </c>
      <c r="AL33" s="817"/>
      <c r="AM33" s="817"/>
      <c r="AN33" s="817"/>
      <c r="AO33" s="817"/>
      <c r="AP33" s="817">
        <v>7612</v>
      </c>
      <c r="AQ33" s="817"/>
      <c r="AR33" s="817"/>
      <c r="AS33" s="817"/>
      <c r="AT33" s="817"/>
      <c r="AU33" s="817">
        <v>5078</v>
      </c>
      <c r="AV33" s="817"/>
      <c r="AW33" s="817"/>
      <c r="AX33" s="817"/>
      <c r="AY33" s="817"/>
      <c r="AZ33" s="818"/>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386</v>
      </c>
      <c r="C34" s="742"/>
      <c r="D34" s="742"/>
      <c r="E34" s="742"/>
      <c r="F34" s="742"/>
      <c r="G34" s="742"/>
      <c r="H34" s="742"/>
      <c r="I34" s="742"/>
      <c r="J34" s="742"/>
      <c r="K34" s="742"/>
      <c r="L34" s="742"/>
      <c r="M34" s="742"/>
      <c r="N34" s="742"/>
      <c r="O34" s="742"/>
      <c r="P34" s="743"/>
      <c r="Q34" s="744">
        <v>97</v>
      </c>
      <c r="R34" s="745"/>
      <c r="S34" s="745"/>
      <c r="T34" s="745"/>
      <c r="U34" s="745"/>
      <c r="V34" s="745">
        <v>84</v>
      </c>
      <c r="W34" s="745"/>
      <c r="X34" s="745"/>
      <c r="Y34" s="745"/>
      <c r="Z34" s="745"/>
      <c r="AA34" s="745">
        <v>13</v>
      </c>
      <c r="AB34" s="745"/>
      <c r="AC34" s="745"/>
      <c r="AD34" s="745"/>
      <c r="AE34" s="746"/>
      <c r="AF34" s="747">
        <v>13</v>
      </c>
      <c r="AG34" s="748"/>
      <c r="AH34" s="748"/>
      <c r="AI34" s="748"/>
      <c r="AJ34" s="749"/>
      <c r="AK34" s="816">
        <v>79</v>
      </c>
      <c r="AL34" s="817"/>
      <c r="AM34" s="817"/>
      <c r="AN34" s="817"/>
      <c r="AO34" s="817"/>
      <c r="AP34" s="817">
        <v>891</v>
      </c>
      <c r="AQ34" s="817"/>
      <c r="AR34" s="817"/>
      <c r="AS34" s="817"/>
      <c r="AT34" s="817"/>
      <c r="AU34" s="817">
        <v>809</v>
      </c>
      <c r="AV34" s="817"/>
      <c r="AW34" s="817"/>
      <c r="AX34" s="817"/>
      <c r="AY34" s="817"/>
      <c r="AZ34" s="818"/>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366</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2516</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390</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391</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534</v>
      </c>
      <c r="C68" s="856"/>
      <c r="D68" s="856"/>
      <c r="E68" s="856"/>
      <c r="F68" s="856"/>
      <c r="G68" s="856"/>
      <c r="H68" s="856"/>
      <c r="I68" s="856"/>
      <c r="J68" s="856"/>
      <c r="K68" s="856"/>
      <c r="L68" s="856"/>
      <c r="M68" s="856"/>
      <c r="N68" s="856"/>
      <c r="O68" s="856"/>
      <c r="P68" s="857"/>
      <c r="Q68" s="858">
        <v>3370</v>
      </c>
      <c r="R68" s="852"/>
      <c r="S68" s="852"/>
      <c r="T68" s="852"/>
      <c r="U68" s="852"/>
      <c r="V68" s="852">
        <v>2956</v>
      </c>
      <c r="W68" s="852"/>
      <c r="X68" s="852"/>
      <c r="Y68" s="852"/>
      <c r="Z68" s="852"/>
      <c r="AA68" s="852">
        <v>413</v>
      </c>
      <c r="AB68" s="852"/>
      <c r="AC68" s="852"/>
      <c r="AD68" s="852"/>
      <c r="AE68" s="852"/>
      <c r="AF68" s="852">
        <v>399</v>
      </c>
      <c r="AG68" s="852"/>
      <c r="AH68" s="852"/>
      <c r="AI68" s="852"/>
      <c r="AJ68" s="852"/>
      <c r="AK68" s="852"/>
      <c r="AL68" s="852"/>
      <c r="AM68" s="852"/>
      <c r="AN68" s="852"/>
      <c r="AO68" s="852"/>
      <c r="AP68" s="852">
        <v>199</v>
      </c>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535</v>
      </c>
      <c r="C69" s="860"/>
      <c r="D69" s="860"/>
      <c r="E69" s="860"/>
      <c r="F69" s="860"/>
      <c r="G69" s="860"/>
      <c r="H69" s="860"/>
      <c r="I69" s="860"/>
      <c r="J69" s="860"/>
      <c r="K69" s="860"/>
      <c r="L69" s="860"/>
      <c r="M69" s="860"/>
      <c r="N69" s="860"/>
      <c r="O69" s="860"/>
      <c r="P69" s="861"/>
      <c r="Q69" s="862">
        <v>18950</v>
      </c>
      <c r="R69" s="817"/>
      <c r="S69" s="817"/>
      <c r="T69" s="817"/>
      <c r="U69" s="817"/>
      <c r="V69" s="817">
        <v>18164</v>
      </c>
      <c r="W69" s="817"/>
      <c r="X69" s="817"/>
      <c r="Y69" s="817"/>
      <c r="Z69" s="817"/>
      <c r="AA69" s="817">
        <v>785</v>
      </c>
      <c r="AB69" s="817"/>
      <c r="AC69" s="817"/>
      <c r="AD69" s="817"/>
      <c r="AE69" s="817"/>
      <c r="AF69" s="817">
        <v>785</v>
      </c>
      <c r="AG69" s="817"/>
      <c r="AH69" s="817"/>
      <c r="AI69" s="817"/>
      <c r="AJ69" s="817"/>
      <c r="AK69" s="817">
        <v>1925</v>
      </c>
      <c r="AL69" s="817"/>
      <c r="AM69" s="817"/>
      <c r="AN69" s="817"/>
      <c r="AO69" s="817"/>
      <c r="AP69" s="817"/>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536</v>
      </c>
      <c r="C70" s="860"/>
      <c r="D70" s="860"/>
      <c r="E70" s="860"/>
      <c r="F70" s="860"/>
      <c r="G70" s="860"/>
      <c r="H70" s="860"/>
      <c r="I70" s="860"/>
      <c r="J70" s="860"/>
      <c r="K70" s="860"/>
      <c r="L70" s="860"/>
      <c r="M70" s="860"/>
      <c r="N70" s="860"/>
      <c r="O70" s="860"/>
      <c r="P70" s="861"/>
      <c r="Q70" s="862">
        <v>1020</v>
      </c>
      <c r="R70" s="817"/>
      <c r="S70" s="817"/>
      <c r="T70" s="817"/>
      <c r="U70" s="817"/>
      <c r="V70" s="817">
        <v>1017</v>
      </c>
      <c r="W70" s="817"/>
      <c r="X70" s="817"/>
      <c r="Y70" s="817"/>
      <c r="Z70" s="817"/>
      <c r="AA70" s="817">
        <v>3</v>
      </c>
      <c r="AB70" s="817"/>
      <c r="AC70" s="817"/>
      <c r="AD70" s="817"/>
      <c r="AE70" s="817"/>
      <c r="AF70" s="817">
        <v>3</v>
      </c>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537</v>
      </c>
      <c r="C71" s="860"/>
      <c r="D71" s="860"/>
      <c r="E71" s="860"/>
      <c r="F71" s="860"/>
      <c r="G71" s="860"/>
      <c r="H71" s="860"/>
      <c r="I71" s="860"/>
      <c r="J71" s="860"/>
      <c r="K71" s="860"/>
      <c r="L71" s="860"/>
      <c r="M71" s="860"/>
      <c r="N71" s="860"/>
      <c r="O71" s="860"/>
      <c r="P71" s="861"/>
      <c r="Q71" s="862">
        <v>137</v>
      </c>
      <c r="R71" s="817"/>
      <c r="S71" s="817"/>
      <c r="T71" s="817"/>
      <c r="U71" s="817"/>
      <c r="V71" s="817">
        <v>132</v>
      </c>
      <c r="W71" s="817"/>
      <c r="X71" s="817"/>
      <c r="Y71" s="817"/>
      <c r="Z71" s="817"/>
      <c r="AA71" s="817">
        <v>4</v>
      </c>
      <c r="AB71" s="817"/>
      <c r="AC71" s="817"/>
      <c r="AD71" s="817"/>
      <c r="AE71" s="817"/>
      <c r="AF71" s="817">
        <v>4</v>
      </c>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538</v>
      </c>
      <c r="C72" s="860"/>
      <c r="D72" s="860"/>
      <c r="E72" s="860"/>
      <c r="F72" s="860"/>
      <c r="G72" s="860"/>
      <c r="H72" s="860"/>
      <c r="I72" s="860"/>
      <c r="J72" s="860"/>
      <c r="K72" s="860"/>
      <c r="L72" s="860"/>
      <c r="M72" s="860"/>
      <c r="N72" s="860"/>
      <c r="O72" s="860"/>
      <c r="P72" s="861"/>
      <c r="Q72" s="862">
        <v>400</v>
      </c>
      <c r="R72" s="817"/>
      <c r="S72" s="817"/>
      <c r="T72" s="817"/>
      <c r="U72" s="817"/>
      <c r="V72" s="817">
        <v>362</v>
      </c>
      <c r="W72" s="817"/>
      <c r="X72" s="817"/>
      <c r="Y72" s="817"/>
      <c r="Z72" s="817"/>
      <c r="AA72" s="817">
        <v>38</v>
      </c>
      <c r="AB72" s="817"/>
      <c r="AC72" s="817"/>
      <c r="AD72" s="817"/>
      <c r="AE72" s="817"/>
      <c r="AF72" s="817">
        <v>38</v>
      </c>
      <c r="AG72" s="817"/>
      <c r="AH72" s="817"/>
      <c r="AI72" s="817"/>
      <c r="AJ72" s="817"/>
      <c r="AK72" s="817">
        <v>7</v>
      </c>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539</v>
      </c>
      <c r="C73" s="860"/>
      <c r="D73" s="860"/>
      <c r="E73" s="860"/>
      <c r="F73" s="860"/>
      <c r="G73" s="860"/>
      <c r="H73" s="860"/>
      <c r="I73" s="860"/>
      <c r="J73" s="860"/>
      <c r="K73" s="860"/>
      <c r="L73" s="860"/>
      <c r="M73" s="860"/>
      <c r="N73" s="860"/>
      <c r="O73" s="860"/>
      <c r="P73" s="861"/>
      <c r="Q73" s="862">
        <v>241731</v>
      </c>
      <c r="R73" s="817"/>
      <c r="S73" s="817"/>
      <c r="T73" s="817"/>
      <c r="U73" s="817"/>
      <c r="V73" s="817">
        <v>232036</v>
      </c>
      <c r="W73" s="817"/>
      <c r="X73" s="817"/>
      <c r="Y73" s="817"/>
      <c r="Z73" s="817"/>
      <c r="AA73" s="817">
        <v>9694</v>
      </c>
      <c r="AB73" s="817"/>
      <c r="AC73" s="817"/>
      <c r="AD73" s="817"/>
      <c r="AE73" s="817"/>
      <c r="AF73" s="817">
        <v>9694</v>
      </c>
      <c r="AG73" s="817"/>
      <c r="AH73" s="817"/>
      <c r="AI73" s="817"/>
      <c r="AJ73" s="817"/>
      <c r="AK73" s="817">
        <v>10072</v>
      </c>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366</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285</v>
      </c>
      <c r="AG109" s="881"/>
      <c r="AH109" s="881"/>
      <c r="AI109" s="881"/>
      <c r="AJ109" s="882"/>
      <c r="AK109" s="880" t="s">
        <v>284</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285</v>
      </c>
      <c r="BW109" s="881"/>
      <c r="BX109" s="881"/>
      <c r="BY109" s="881"/>
      <c r="BZ109" s="882"/>
      <c r="CA109" s="880" t="s">
        <v>284</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285</v>
      </c>
      <c r="DM109" s="881"/>
      <c r="DN109" s="881"/>
      <c r="DO109" s="881"/>
      <c r="DP109" s="882"/>
      <c r="DQ109" s="880" t="s">
        <v>284</v>
      </c>
      <c r="DR109" s="881"/>
      <c r="DS109" s="881"/>
      <c r="DT109" s="881"/>
      <c r="DU109" s="882"/>
      <c r="DV109" s="880" t="s">
        <v>402</v>
      </c>
      <c r="DW109" s="881"/>
      <c r="DX109" s="881"/>
      <c r="DY109" s="881"/>
      <c r="DZ109" s="883"/>
    </row>
    <row r="110" spans="1:131" s="197" customFormat="1" ht="26.25" customHeight="1" x14ac:dyDescent="0.15">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1124380</v>
      </c>
      <c r="AB110" s="888"/>
      <c r="AC110" s="888"/>
      <c r="AD110" s="888"/>
      <c r="AE110" s="889"/>
      <c r="AF110" s="890">
        <v>1123457</v>
      </c>
      <c r="AG110" s="888"/>
      <c r="AH110" s="888"/>
      <c r="AI110" s="888"/>
      <c r="AJ110" s="889"/>
      <c r="AK110" s="890">
        <v>1158905</v>
      </c>
      <c r="AL110" s="888"/>
      <c r="AM110" s="888"/>
      <c r="AN110" s="888"/>
      <c r="AO110" s="889"/>
      <c r="AP110" s="891">
        <v>14.8</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11604213</v>
      </c>
      <c r="BR110" s="925"/>
      <c r="BS110" s="925"/>
      <c r="BT110" s="925"/>
      <c r="BU110" s="925"/>
      <c r="BV110" s="925">
        <v>11580272</v>
      </c>
      <c r="BW110" s="925"/>
      <c r="BX110" s="925"/>
      <c r="BY110" s="925"/>
      <c r="BZ110" s="925"/>
      <c r="CA110" s="925">
        <v>10690316</v>
      </c>
      <c r="CB110" s="925"/>
      <c r="CC110" s="925"/>
      <c r="CD110" s="925"/>
      <c r="CE110" s="925"/>
      <c r="CF110" s="939">
        <v>136.80000000000001</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x14ac:dyDescent="0.15">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48845</v>
      </c>
      <c r="BR111" s="918"/>
      <c r="BS111" s="918"/>
      <c r="BT111" s="918"/>
      <c r="BU111" s="918"/>
      <c r="BV111" s="918">
        <v>23920</v>
      </c>
      <c r="BW111" s="918"/>
      <c r="BX111" s="918"/>
      <c r="BY111" s="918"/>
      <c r="BZ111" s="918"/>
      <c r="CA111" s="918" t="s">
        <v>111</v>
      </c>
      <c r="CB111" s="918"/>
      <c r="CC111" s="918"/>
      <c r="CD111" s="918"/>
      <c r="CE111" s="918"/>
      <c r="CF111" s="912" t="s">
        <v>111</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x14ac:dyDescent="0.15">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v>10000</v>
      </c>
      <c r="AB112" s="957"/>
      <c r="AC112" s="957"/>
      <c r="AD112" s="957"/>
      <c r="AE112" s="958"/>
      <c r="AF112" s="959">
        <v>10000</v>
      </c>
      <c r="AG112" s="957"/>
      <c r="AH112" s="957"/>
      <c r="AI112" s="957"/>
      <c r="AJ112" s="958"/>
      <c r="AK112" s="959">
        <v>10000</v>
      </c>
      <c r="AL112" s="957"/>
      <c r="AM112" s="957"/>
      <c r="AN112" s="957"/>
      <c r="AO112" s="958"/>
      <c r="AP112" s="960">
        <v>0.1</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7097380</v>
      </c>
      <c r="BR112" s="918"/>
      <c r="BS112" s="918"/>
      <c r="BT112" s="918"/>
      <c r="BU112" s="918"/>
      <c r="BV112" s="918">
        <v>7655517</v>
      </c>
      <c r="BW112" s="918"/>
      <c r="BX112" s="918"/>
      <c r="BY112" s="918"/>
      <c r="BZ112" s="918"/>
      <c r="CA112" s="918">
        <v>6320203</v>
      </c>
      <c r="CB112" s="918"/>
      <c r="CC112" s="918"/>
      <c r="CD112" s="918"/>
      <c r="CE112" s="918"/>
      <c r="CF112" s="912">
        <v>80.900000000000006</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x14ac:dyDescent="0.15">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956382</v>
      </c>
      <c r="AB113" s="932"/>
      <c r="AC113" s="932"/>
      <c r="AD113" s="932"/>
      <c r="AE113" s="933"/>
      <c r="AF113" s="934">
        <v>894833</v>
      </c>
      <c r="AG113" s="932"/>
      <c r="AH113" s="932"/>
      <c r="AI113" s="932"/>
      <c r="AJ113" s="933"/>
      <c r="AK113" s="934">
        <v>274477</v>
      </c>
      <c r="AL113" s="932"/>
      <c r="AM113" s="932"/>
      <c r="AN113" s="932"/>
      <c r="AO113" s="933"/>
      <c r="AP113" s="935">
        <v>3.5</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414268</v>
      </c>
      <c r="BR113" s="918"/>
      <c r="BS113" s="918"/>
      <c r="BT113" s="918"/>
      <c r="BU113" s="918"/>
      <c r="BV113" s="918">
        <v>235154</v>
      </c>
      <c r="BW113" s="918"/>
      <c r="BX113" s="918"/>
      <c r="BY113" s="918"/>
      <c r="BZ113" s="918"/>
      <c r="CA113" s="918">
        <v>68623</v>
      </c>
      <c r="CB113" s="918"/>
      <c r="CC113" s="918"/>
      <c r="CD113" s="918"/>
      <c r="CE113" s="918"/>
      <c r="CF113" s="912">
        <v>0.9</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x14ac:dyDescent="0.15">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139393</v>
      </c>
      <c r="AB114" s="957"/>
      <c r="AC114" s="957"/>
      <c r="AD114" s="957"/>
      <c r="AE114" s="958"/>
      <c r="AF114" s="959">
        <v>131604</v>
      </c>
      <c r="AG114" s="957"/>
      <c r="AH114" s="957"/>
      <c r="AI114" s="957"/>
      <c r="AJ114" s="958"/>
      <c r="AK114" s="959">
        <v>8405</v>
      </c>
      <c r="AL114" s="957"/>
      <c r="AM114" s="957"/>
      <c r="AN114" s="957"/>
      <c r="AO114" s="958"/>
      <c r="AP114" s="960">
        <v>0.1</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3001191</v>
      </c>
      <c r="BR114" s="918"/>
      <c r="BS114" s="918"/>
      <c r="BT114" s="918"/>
      <c r="BU114" s="918"/>
      <c r="BV114" s="918">
        <v>2958204</v>
      </c>
      <c r="BW114" s="918"/>
      <c r="BX114" s="918"/>
      <c r="BY114" s="918"/>
      <c r="BZ114" s="918"/>
      <c r="CA114" s="918">
        <v>2816858</v>
      </c>
      <c r="CB114" s="918"/>
      <c r="CC114" s="918"/>
      <c r="CD114" s="918"/>
      <c r="CE114" s="918"/>
      <c r="CF114" s="912">
        <v>36</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x14ac:dyDescent="0.15">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28834</v>
      </c>
      <c r="AB115" s="932"/>
      <c r="AC115" s="932"/>
      <c r="AD115" s="932"/>
      <c r="AE115" s="933"/>
      <c r="AF115" s="934">
        <v>24671</v>
      </c>
      <c r="AG115" s="932"/>
      <c r="AH115" s="932"/>
      <c r="AI115" s="932"/>
      <c r="AJ115" s="933"/>
      <c r="AK115" s="934">
        <v>24319</v>
      </c>
      <c r="AL115" s="932"/>
      <c r="AM115" s="932"/>
      <c r="AN115" s="932"/>
      <c r="AO115" s="933"/>
      <c r="AP115" s="935">
        <v>0.3</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v>483463</v>
      </c>
      <c r="BR115" s="918"/>
      <c r="BS115" s="918"/>
      <c r="BT115" s="918"/>
      <c r="BU115" s="918"/>
      <c r="BV115" s="918">
        <v>463139</v>
      </c>
      <c r="BW115" s="918"/>
      <c r="BX115" s="918"/>
      <c r="BY115" s="918"/>
      <c r="BZ115" s="918"/>
      <c r="CA115" s="918">
        <v>461673</v>
      </c>
      <c r="CB115" s="918"/>
      <c r="CC115" s="918"/>
      <c r="CD115" s="918"/>
      <c r="CE115" s="918"/>
      <c r="CF115" s="912">
        <v>5.9</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x14ac:dyDescent="0.15">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x14ac:dyDescent="0.15">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2258989</v>
      </c>
      <c r="AB117" s="964"/>
      <c r="AC117" s="964"/>
      <c r="AD117" s="964"/>
      <c r="AE117" s="965"/>
      <c r="AF117" s="963">
        <v>2184565</v>
      </c>
      <c r="AG117" s="964"/>
      <c r="AH117" s="964"/>
      <c r="AI117" s="964"/>
      <c r="AJ117" s="965"/>
      <c r="AK117" s="963">
        <v>1476106</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x14ac:dyDescent="0.15">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285</v>
      </c>
      <c r="AG118" s="881"/>
      <c r="AH118" s="881"/>
      <c r="AI118" s="881"/>
      <c r="AJ118" s="882"/>
      <c r="AK118" s="880" t="s">
        <v>284</v>
      </c>
      <c r="AL118" s="881"/>
      <c r="AM118" s="881"/>
      <c r="AN118" s="881"/>
      <c r="AO118" s="882"/>
      <c r="AP118" s="988" t="s">
        <v>402</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430</v>
      </c>
      <c r="BP118" s="992"/>
      <c r="BQ118" s="983">
        <v>22649360</v>
      </c>
      <c r="BR118" s="984"/>
      <c r="BS118" s="984"/>
      <c r="BT118" s="984"/>
      <c r="BU118" s="984"/>
      <c r="BV118" s="984">
        <v>22916206</v>
      </c>
      <c r="BW118" s="984"/>
      <c r="BX118" s="984"/>
      <c r="BY118" s="984"/>
      <c r="BZ118" s="984"/>
      <c r="CA118" s="984">
        <v>20357673</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x14ac:dyDescent="0.15">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6417389</v>
      </c>
      <c r="BR119" s="925"/>
      <c r="BS119" s="925"/>
      <c r="BT119" s="925"/>
      <c r="BU119" s="925"/>
      <c r="BV119" s="925">
        <v>10372363</v>
      </c>
      <c r="BW119" s="925"/>
      <c r="BX119" s="925"/>
      <c r="BY119" s="925"/>
      <c r="BZ119" s="925"/>
      <c r="CA119" s="925">
        <v>10234687</v>
      </c>
      <c r="CB119" s="925"/>
      <c r="CC119" s="925"/>
      <c r="CD119" s="925"/>
      <c r="CE119" s="925"/>
      <c r="CF119" s="939">
        <v>131</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48845</v>
      </c>
      <c r="DH119" s="996"/>
      <c r="DI119" s="996"/>
      <c r="DJ119" s="996"/>
      <c r="DK119" s="997"/>
      <c r="DL119" s="998">
        <v>23920</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x14ac:dyDescent="0.15">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4345254</v>
      </c>
      <c r="BR120" s="918"/>
      <c r="BS120" s="918"/>
      <c r="BT120" s="918"/>
      <c r="BU120" s="918"/>
      <c r="BV120" s="918">
        <v>3412959</v>
      </c>
      <c r="BW120" s="918"/>
      <c r="BX120" s="918"/>
      <c r="BY120" s="918"/>
      <c r="BZ120" s="918"/>
      <c r="CA120" s="918">
        <v>2490001</v>
      </c>
      <c r="CB120" s="918"/>
      <c r="CC120" s="918"/>
      <c r="CD120" s="918"/>
      <c r="CE120" s="918"/>
      <c r="CF120" s="912">
        <v>31.9</v>
      </c>
      <c r="CG120" s="913"/>
      <c r="CH120" s="913"/>
      <c r="CI120" s="913"/>
      <c r="CJ120" s="913"/>
      <c r="CK120" s="1011" t="s">
        <v>436</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5945890</v>
      </c>
      <c r="DH120" s="925"/>
      <c r="DI120" s="925"/>
      <c r="DJ120" s="925"/>
      <c r="DK120" s="925"/>
      <c r="DL120" s="925">
        <v>6467878</v>
      </c>
      <c r="DM120" s="925"/>
      <c r="DN120" s="925"/>
      <c r="DO120" s="925"/>
      <c r="DP120" s="925"/>
      <c r="DQ120" s="925">
        <v>5077825</v>
      </c>
      <c r="DR120" s="925"/>
      <c r="DS120" s="925"/>
      <c r="DT120" s="925"/>
      <c r="DU120" s="925"/>
      <c r="DV120" s="926">
        <v>65</v>
      </c>
      <c r="DW120" s="926"/>
      <c r="DX120" s="926"/>
      <c r="DY120" s="926"/>
      <c r="DZ120" s="927"/>
    </row>
    <row r="121" spans="1:130" s="197" customFormat="1" ht="26.25" customHeight="1" x14ac:dyDescent="0.15">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13131279</v>
      </c>
      <c r="BR121" s="984"/>
      <c r="BS121" s="984"/>
      <c r="BT121" s="984"/>
      <c r="BU121" s="984"/>
      <c r="BV121" s="984">
        <v>13278232</v>
      </c>
      <c r="BW121" s="984"/>
      <c r="BX121" s="984"/>
      <c r="BY121" s="984"/>
      <c r="BZ121" s="984"/>
      <c r="CA121" s="984">
        <v>13142008</v>
      </c>
      <c r="CB121" s="984"/>
      <c r="CC121" s="984"/>
      <c r="CD121" s="984"/>
      <c r="CE121" s="984"/>
      <c r="CF121" s="1022">
        <v>168.2</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682392</v>
      </c>
      <c r="DH121" s="918"/>
      <c r="DI121" s="918"/>
      <c r="DJ121" s="918"/>
      <c r="DK121" s="918"/>
      <c r="DL121" s="918">
        <v>726872</v>
      </c>
      <c r="DM121" s="918"/>
      <c r="DN121" s="918"/>
      <c r="DO121" s="918"/>
      <c r="DP121" s="918"/>
      <c r="DQ121" s="918">
        <v>808886</v>
      </c>
      <c r="DR121" s="918"/>
      <c r="DS121" s="918"/>
      <c r="DT121" s="918"/>
      <c r="DU121" s="918"/>
      <c r="DV121" s="919">
        <v>10.4</v>
      </c>
      <c r="DW121" s="919"/>
      <c r="DX121" s="919"/>
      <c r="DY121" s="919"/>
      <c r="DZ121" s="920"/>
    </row>
    <row r="122" spans="1:130" s="197" customFormat="1" ht="26.25" customHeight="1" x14ac:dyDescent="0.15">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439</v>
      </c>
      <c r="BP122" s="992"/>
      <c r="BQ122" s="1032">
        <v>23893922</v>
      </c>
      <c r="BR122" s="1033"/>
      <c r="BS122" s="1033"/>
      <c r="BT122" s="1033"/>
      <c r="BU122" s="1033"/>
      <c r="BV122" s="1033">
        <v>27063554</v>
      </c>
      <c r="BW122" s="1033"/>
      <c r="BX122" s="1033"/>
      <c r="BY122" s="1033"/>
      <c r="BZ122" s="1033"/>
      <c r="CA122" s="1033">
        <v>25866696</v>
      </c>
      <c r="CB122" s="1033"/>
      <c r="CC122" s="1033"/>
      <c r="CD122" s="1033"/>
      <c r="CE122" s="1033"/>
      <c r="CF122" s="985"/>
      <c r="CG122" s="986"/>
      <c r="CH122" s="986"/>
      <c r="CI122" s="986"/>
      <c r="CJ122" s="987"/>
      <c r="CK122" s="1014"/>
      <c r="CL122" s="1015"/>
      <c r="CM122" s="1015"/>
      <c r="CN122" s="1015"/>
      <c r="CO122" s="1016"/>
      <c r="CP122" s="1005" t="s">
        <v>381</v>
      </c>
      <c r="CQ122" s="1006"/>
      <c r="CR122" s="1006"/>
      <c r="CS122" s="1006"/>
      <c r="CT122" s="1006"/>
      <c r="CU122" s="1006"/>
      <c r="CV122" s="1006"/>
      <c r="CW122" s="1006"/>
      <c r="CX122" s="1006"/>
      <c r="CY122" s="1006"/>
      <c r="CZ122" s="1006"/>
      <c r="DA122" s="1006"/>
      <c r="DB122" s="1006"/>
      <c r="DC122" s="1006"/>
      <c r="DD122" s="1006"/>
      <c r="DE122" s="1006"/>
      <c r="DF122" s="1007"/>
      <c r="DG122" s="917">
        <v>469098</v>
      </c>
      <c r="DH122" s="918"/>
      <c r="DI122" s="918"/>
      <c r="DJ122" s="918"/>
      <c r="DK122" s="918"/>
      <c r="DL122" s="918">
        <v>460767</v>
      </c>
      <c r="DM122" s="918"/>
      <c r="DN122" s="918"/>
      <c r="DO122" s="918"/>
      <c r="DP122" s="918"/>
      <c r="DQ122" s="918">
        <v>433492</v>
      </c>
      <c r="DR122" s="918"/>
      <c r="DS122" s="918"/>
      <c r="DT122" s="918"/>
      <c r="DU122" s="918"/>
      <c r="DV122" s="919">
        <v>5.5</v>
      </c>
      <c r="DW122" s="919"/>
      <c r="DX122" s="919"/>
      <c r="DY122" s="919"/>
      <c r="DZ122" s="920"/>
    </row>
    <row r="123" spans="1:130" s="197" customFormat="1" ht="26.25" customHeight="1" thickBot="1" x14ac:dyDescent="0.2">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111</v>
      </c>
      <c r="BR123" s="1025"/>
      <c r="BS123" s="1025"/>
      <c r="BT123" s="1025"/>
      <c r="BU123" s="1025"/>
      <c r="BV123" s="1025" t="s">
        <v>111</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t="s">
        <v>383</v>
      </c>
      <c r="CQ123" s="1006"/>
      <c r="CR123" s="1006"/>
      <c r="CS123" s="1006"/>
      <c r="CT123" s="1006"/>
      <c r="CU123" s="1006"/>
      <c r="CV123" s="1006"/>
      <c r="CW123" s="1006"/>
      <c r="CX123" s="1006"/>
      <c r="CY123" s="1006"/>
      <c r="CZ123" s="1006"/>
      <c r="DA123" s="1006"/>
      <c r="DB123" s="1006"/>
      <c r="DC123" s="1006"/>
      <c r="DD123" s="1006"/>
      <c r="DE123" s="1006"/>
      <c r="DF123" s="1007"/>
      <c r="DG123" s="956" t="s">
        <v>111</v>
      </c>
      <c r="DH123" s="957"/>
      <c r="DI123" s="957"/>
      <c r="DJ123" s="957"/>
      <c r="DK123" s="958"/>
      <c r="DL123" s="959" t="s">
        <v>111</v>
      </c>
      <c r="DM123" s="957"/>
      <c r="DN123" s="957"/>
      <c r="DO123" s="957"/>
      <c r="DP123" s="958"/>
      <c r="DQ123" s="959" t="s">
        <v>111</v>
      </c>
      <c r="DR123" s="957"/>
      <c r="DS123" s="957"/>
      <c r="DT123" s="957"/>
      <c r="DU123" s="958"/>
      <c r="DV123" s="960" t="s">
        <v>111</v>
      </c>
      <c r="DW123" s="961"/>
      <c r="DX123" s="961"/>
      <c r="DY123" s="961"/>
      <c r="DZ123" s="962"/>
    </row>
    <row r="124" spans="1:130" s="197" customFormat="1" ht="26.25" customHeight="1" x14ac:dyDescent="0.15">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x14ac:dyDescent="0.2">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x14ac:dyDescent="0.15">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28739</v>
      </c>
      <c r="AB126" s="957"/>
      <c r="AC126" s="957"/>
      <c r="AD126" s="957"/>
      <c r="AE126" s="958"/>
      <c r="AF126" s="959">
        <v>24590</v>
      </c>
      <c r="AG126" s="957"/>
      <c r="AH126" s="957"/>
      <c r="AI126" s="957"/>
      <c r="AJ126" s="958"/>
      <c r="AK126" s="959">
        <v>24255</v>
      </c>
      <c r="AL126" s="957"/>
      <c r="AM126" s="957"/>
      <c r="AN126" s="957"/>
      <c r="AO126" s="958"/>
      <c r="AP126" s="960">
        <v>0.3</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v>463909</v>
      </c>
      <c r="DH126" s="918"/>
      <c r="DI126" s="918"/>
      <c r="DJ126" s="918"/>
      <c r="DK126" s="918"/>
      <c r="DL126" s="918">
        <v>463139</v>
      </c>
      <c r="DM126" s="918"/>
      <c r="DN126" s="918"/>
      <c r="DO126" s="918"/>
      <c r="DP126" s="918"/>
      <c r="DQ126" s="918">
        <v>461673</v>
      </c>
      <c r="DR126" s="918"/>
      <c r="DS126" s="918"/>
      <c r="DT126" s="918"/>
      <c r="DU126" s="918"/>
      <c r="DV126" s="919">
        <v>5.9</v>
      </c>
      <c r="DW126" s="919"/>
      <c r="DX126" s="919"/>
      <c r="DY126" s="919"/>
      <c r="DZ126" s="920"/>
    </row>
    <row r="127" spans="1:130" s="197" customFormat="1" ht="26.25" customHeight="1" thickBot="1" x14ac:dyDescent="0.2">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95</v>
      </c>
      <c r="AB127" s="957"/>
      <c r="AC127" s="957"/>
      <c r="AD127" s="957"/>
      <c r="AE127" s="958"/>
      <c r="AF127" s="959">
        <v>81</v>
      </c>
      <c r="AG127" s="957"/>
      <c r="AH127" s="957"/>
      <c r="AI127" s="957"/>
      <c r="AJ127" s="958"/>
      <c r="AK127" s="959">
        <v>64</v>
      </c>
      <c r="AL127" s="957"/>
      <c r="AM127" s="957"/>
      <c r="AN127" s="957"/>
      <c r="AO127" s="958"/>
      <c r="AP127" s="960">
        <v>0</v>
      </c>
      <c r="AQ127" s="961"/>
      <c r="AR127" s="961"/>
      <c r="AS127" s="961"/>
      <c r="AT127" s="962"/>
      <c r="AU127" s="233"/>
      <c r="AV127" s="233"/>
      <c r="AW127" s="233"/>
      <c r="AX127" s="884" t="s">
        <v>450</v>
      </c>
      <c r="AY127" s="885"/>
      <c r="AZ127" s="885"/>
      <c r="BA127" s="885"/>
      <c r="BB127" s="885"/>
      <c r="BC127" s="885"/>
      <c r="BD127" s="885"/>
      <c r="BE127" s="886"/>
      <c r="BF127" s="1039" t="s">
        <v>111</v>
      </c>
      <c r="BG127" s="1040"/>
      <c r="BH127" s="1040"/>
      <c r="BI127" s="1040"/>
      <c r="BJ127" s="1040"/>
      <c r="BK127" s="1040"/>
      <c r="BL127" s="1049"/>
      <c r="BM127" s="1039">
        <v>13.5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v>19554</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x14ac:dyDescent="0.15">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261740</v>
      </c>
      <c r="AB128" s="1088"/>
      <c r="AC128" s="1088"/>
      <c r="AD128" s="1088"/>
      <c r="AE128" s="1089"/>
      <c r="AF128" s="1090">
        <v>250569</v>
      </c>
      <c r="AG128" s="1088"/>
      <c r="AH128" s="1088"/>
      <c r="AI128" s="1088"/>
      <c r="AJ128" s="1089"/>
      <c r="AK128" s="1090">
        <v>40834</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111</v>
      </c>
      <c r="BG128" s="1065"/>
      <c r="BH128" s="1065"/>
      <c r="BI128" s="1065"/>
      <c r="BJ128" s="1065"/>
      <c r="BK128" s="1065"/>
      <c r="BL128" s="1066"/>
      <c r="BM128" s="1064">
        <v>18.5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9051461</v>
      </c>
      <c r="AB129" s="957"/>
      <c r="AC129" s="957"/>
      <c r="AD129" s="957"/>
      <c r="AE129" s="958"/>
      <c r="AF129" s="959">
        <v>8994018</v>
      </c>
      <c r="AG129" s="957"/>
      <c r="AH129" s="957"/>
      <c r="AI129" s="957"/>
      <c r="AJ129" s="958"/>
      <c r="AK129" s="959">
        <v>9114413</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6.1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1315924</v>
      </c>
      <c r="AB130" s="957"/>
      <c r="AC130" s="957"/>
      <c r="AD130" s="957"/>
      <c r="AE130" s="958"/>
      <c r="AF130" s="959">
        <v>1322168</v>
      </c>
      <c r="AG130" s="957"/>
      <c r="AH130" s="957"/>
      <c r="AI130" s="957"/>
      <c r="AJ130" s="958"/>
      <c r="AK130" s="959">
        <v>1300582</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7735537</v>
      </c>
      <c r="AB131" s="996"/>
      <c r="AC131" s="996"/>
      <c r="AD131" s="996"/>
      <c r="AE131" s="997"/>
      <c r="AF131" s="998">
        <v>7671850</v>
      </c>
      <c r="AG131" s="996"/>
      <c r="AH131" s="996"/>
      <c r="AI131" s="996"/>
      <c r="AJ131" s="997"/>
      <c r="AK131" s="998">
        <v>7813831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8.8077272460000007</v>
      </c>
      <c r="AB132" s="1102"/>
      <c r="AC132" s="1102"/>
      <c r="AD132" s="1102"/>
      <c r="AE132" s="1103"/>
      <c r="AF132" s="1104">
        <v>7.9749734419999996</v>
      </c>
      <c r="AG132" s="1102"/>
      <c r="AH132" s="1102"/>
      <c r="AI132" s="1102"/>
      <c r="AJ132" s="1103"/>
      <c r="AK132" s="1104">
        <v>1.72373833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6.6</v>
      </c>
      <c r="AB133" s="1109"/>
      <c r="AC133" s="1109"/>
      <c r="AD133" s="1109"/>
      <c r="AE133" s="1110"/>
      <c r="AF133" s="1108">
        <v>6.5</v>
      </c>
      <c r="AG133" s="1109"/>
      <c r="AH133" s="1109"/>
      <c r="AI133" s="1109"/>
      <c r="AJ133" s="1110"/>
      <c r="AK133" s="1108">
        <v>6.1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54" zoomScaleNormal="85" zoomScaleSheetLayoutView="55" workbookViewId="0">
      <selection activeCell="K74" sqref="K7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5"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5" t="s">
        <v>466</v>
      </c>
      <c r="L7" s="254"/>
      <c r="M7" s="255" t="s">
        <v>467</v>
      </c>
      <c r="N7" s="256"/>
    </row>
    <row r="8" spans="1:16" x14ac:dyDescent="0.15">
      <c r="A8" s="248"/>
      <c r="B8" s="244"/>
      <c r="C8" s="244"/>
      <c r="D8" s="244"/>
      <c r="E8" s="244"/>
      <c r="F8" s="244"/>
      <c r="G8" s="257"/>
      <c r="H8" s="258"/>
      <c r="I8" s="258"/>
      <c r="J8" s="259"/>
      <c r="K8" s="1116"/>
      <c r="L8" s="260" t="s">
        <v>468</v>
      </c>
      <c r="M8" s="261" t="s">
        <v>469</v>
      </c>
      <c r="N8" s="262" t="s">
        <v>470</v>
      </c>
    </row>
    <row r="9" spans="1:16" x14ac:dyDescent="0.15">
      <c r="A9" s="248"/>
      <c r="B9" s="244"/>
      <c r="C9" s="244"/>
      <c r="D9" s="244"/>
      <c r="E9" s="244"/>
      <c r="F9" s="244"/>
      <c r="G9" s="1117" t="s">
        <v>471</v>
      </c>
      <c r="H9" s="1118"/>
      <c r="I9" s="1118"/>
      <c r="J9" s="1119"/>
      <c r="K9" s="263">
        <v>2573564</v>
      </c>
      <c r="L9" s="264">
        <v>58773</v>
      </c>
      <c r="M9" s="265">
        <v>83170</v>
      </c>
      <c r="N9" s="266">
        <v>-29.3</v>
      </c>
    </row>
    <row r="10" spans="1:16" x14ac:dyDescent="0.15">
      <c r="A10" s="248"/>
      <c r="B10" s="244"/>
      <c r="C10" s="244"/>
      <c r="D10" s="244"/>
      <c r="E10" s="244"/>
      <c r="F10" s="244"/>
      <c r="G10" s="1117" t="s">
        <v>472</v>
      </c>
      <c r="H10" s="1118"/>
      <c r="I10" s="1118"/>
      <c r="J10" s="1119"/>
      <c r="K10" s="267">
        <v>304981</v>
      </c>
      <c r="L10" s="268">
        <v>6965</v>
      </c>
      <c r="M10" s="269">
        <v>7053</v>
      </c>
      <c r="N10" s="270">
        <v>-1.2</v>
      </c>
    </row>
    <row r="11" spans="1:16" ht="13.5" customHeight="1" x14ac:dyDescent="0.15">
      <c r="A11" s="248"/>
      <c r="B11" s="244"/>
      <c r="C11" s="244"/>
      <c r="D11" s="244"/>
      <c r="E11" s="244"/>
      <c r="F11" s="244"/>
      <c r="G11" s="1117" t="s">
        <v>473</v>
      </c>
      <c r="H11" s="1118"/>
      <c r="I11" s="1118"/>
      <c r="J11" s="1119"/>
      <c r="K11" s="267">
        <v>34492</v>
      </c>
      <c r="L11" s="268">
        <v>788</v>
      </c>
      <c r="M11" s="269">
        <v>8860</v>
      </c>
      <c r="N11" s="270">
        <v>-91.1</v>
      </c>
    </row>
    <row r="12" spans="1:16" ht="13.5" customHeight="1" x14ac:dyDescent="0.15">
      <c r="A12" s="248"/>
      <c r="B12" s="244"/>
      <c r="C12" s="244"/>
      <c r="D12" s="244"/>
      <c r="E12" s="244"/>
      <c r="F12" s="244"/>
      <c r="G12" s="1117" t="s">
        <v>474</v>
      </c>
      <c r="H12" s="1118"/>
      <c r="I12" s="1118"/>
      <c r="J12" s="1119"/>
      <c r="K12" s="267" t="s">
        <v>475</v>
      </c>
      <c r="L12" s="268" t="s">
        <v>475</v>
      </c>
      <c r="M12" s="269">
        <v>837</v>
      </c>
      <c r="N12" s="270" t="s">
        <v>475</v>
      </c>
    </row>
    <row r="13" spans="1:16" ht="13.5" customHeight="1" x14ac:dyDescent="0.15">
      <c r="A13" s="248"/>
      <c r="B13" s="244"/>
      <c r="C13" s="244"/>
      <c r="D13" s="244"/>
      <c r="E13" s="244"/>
      <c r="F13" s="244"/>
      <c r="G13" s="1117" t="s">
        <v>476</v>
      </c>
      <c r="H13" s="1118"/>
      <c r="I13" s="1118"/>
      <c r="J13" s="1119"/>
      <c r="K13" s="267" t="s">
        <v>475</v>
      </c>
      <c r="L13" s="268" t="s">
        <v>475</v>
      </c>
      <c r="M13" s="269">
        <v>4</v>
      </c>
      <c r="N13" s="270" t="s">
        <v>475</v>
      </c>
    </row>
    <row r="14" spans="1:16" ht="13.5" customHeight="1" x14ac:dyDescent="0.15">
      <c r="A14" s="248"/>
      <c r="B14" s="244"/>
      <c r="C14" s="244"/>
      <c r="D14" s="244"/>
      <c r="E14" s="244"/>
      <c r="F14" s="244"/>
      <c r="G14" s="1117" t="s">
        <v>477</v>
      </c>
      <c r="H14" s="1118"/>
      <c r="I14" s="1118"/>
      <c r="J14" s="1119"/>
      <c r="K14" s="267">
        <v>110092</v>
      </c>
      <c r="L14" s="268">
        <v>2514</v>
      </c>
      <c r="M14" s="269">
        <v>3453</v>
      </c>
      <c r="N14" s="270">
        <v>-27.2</v>
      </c>
    </row>
    <row r="15" spans="1:16" ht="13.5" customHeight="1" x14ac:dyDescent="0.15">
      <c r="A15" s="248"/>
      <c r="B15" s="244"/>
      <c r="C15" s="244"/>
      <c r="D15" s="244"/>
      <c r="E15" s="244"/>
      <c r="F15" s="244"/>
      <c r="G15" s="1117" t="s">
        <v>478</v>
      </c>
      <c r="H15" s="1118"/>
      <c r="I15" s="1118"/>
      <c r="J15" s="1119"/>
      <c r="K15" s="267">
        <v>116581</v>
      </c>
      <c r="L15" s="268">
        <v>2662</v>
      </c>
      <c r="M15" s="269">
        <v>1923</v>
      </c>
      <c r="N15" s="270">
        <v>38.4</v>
      </c>
    </row>
    <row r="16" spans="1:16" x14ac:dyDescent="0.15">
      <c r="A16" s="248"/>
      <c r="B16" s="244"/>
      <c r="C16" s="244"/>
      <c r="D16" s="244"/>
      <c r="E16" s="244"/>
      <c r="F16" s="244"/>
      <c r="G16" s="1120" t="s">
        <v>479</v>
      </c>
      <c r="H16" s="1121"/>
      <c r="I16" s="1121"/>
      <c r="J16" s="1122"/>
      <c r="K16" s="268">
        <v>-302612</v>
      </c>
      <c r="L16" s="268">
        <v>-6911</v>
      </c>
      <c r="M16" s="269">
        <v>-10272</v>
      </c>
      <c r="N16" s="270">
        <v>-32.700000000000003</v>
      </c>
    </row>
    <row r="17" spans="1:16" x14ac:dyDescent="0.15">
      <c r="A17" s="248"/>
      <c r="B17" s="244"/>
      <c r="C17" s="244"/>
      <c r="D17" s="244"/>
      <c r="E17" s="244"/>
      <c r="F17" s="244"/>
      <c r="G17" s="1120" t="s">
        <v>169</v>
      </c>
      <c r="H17" s="1121"/>
      <c r="I17" s="1121"/>
      <c r="J17" s="1122"/>
      <c r="K17" s="268">
        <v>2837098</v>
      </c>
      <c r="L17" s="268">
        <v>64792</v>
      </c>
      <c r="M17" s="269">
        <v>95028</v>
      </c>
      <c r="N17" s="270">
        <v>-31.8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2" t="s">
        <v>484</v>
      </c>
      <c r="H21" s="1113"/>
      <c r="I21" s="1113"/>
      <c r="J21" s="1114"/>
      <c r="K21" s="280">
        <v>7.08</v>
      </c>
      <c r="L21" s="281">
        <v>9.36</v>
      </c>
      <c r="M21" s="282">
        <v>-2.2799999999999998</v>
      </c>
      <c r="N21" s="249"/>
      <c r="O21" s="283"/>
      <c r="P21" s="279"/>
    </row>
    <row r="22" spans="1:16" s="284" customFormat="1" x14ac:dyDescent="0.15">
      <c r="A22" s="279"/>
      <c r="B22" s="249"/>
      <c r="C22" s="249"/>
      <c r="D22" s="249"/>
      <c r="E22" s="249"/>
      <c r="F22" s="249"/>
      <c r="G22" s="1112" t="s">
        <v>485</v>
      </c>
      <c r="H22" s="1113"/>
      <c r="I22" s="1113"/>
      <c r="J22" s="1114"/>
      <c r="K22" s="285">
        <v>96.1</v>
      </c>
      <c r="L22" s="286">
        <v>96.8</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5" t="s">
        <v>466</v>
      </c>
      <c r="L30" s="254"/>
      <c r="M30" s="255" t="s">
        <v>467</v>
      </c>
      <c r="N30" s="256"/>
    </row>
    <row r="31" spans="1:16" x14ac:dyDescent="0.15">
      <c r="A31" s="248"/>
      <c r="B31" s="244"/>
      <c r="C31" s="244"/>
      <c r="D31" s="244"/>
      <c r="E31" s="244"/>
      <c r="F31" s="244"/>
      <c r="G31" s="257"/>
      <c r="H31" s="258"/>
      <c r="I31" s="258"/>
      <c r="J31" s="259"/>
      <c r="K31" s="1116"/>
      <c r="L31" s="260" t="s">
        <v>468</v>
      </c>
      <c r="M31" s="261" t="s">
        <v>469</v>
      </c>
      <c r="N31" s="262" t="s">
        <v>470</v>
      </c>
    </row>
    <row r="32" spans="1:16" ht="27" customHeight="1" x14ac:dyDescent="0.15">
      <c r="A32" s="248"/>
      <c r="B32" s="244"/>
      <c r="C32" s="244"/>
      <c r="D32" s="244"/>
      <c r="E32" s="244"/>
      <c r="F32" s="244"/>
      <c r="G32" s="1128" t="s">
        <v>489</v>
      </c>
      <c r="H32" s="1129"/>
      <c r="I32" s="1129"/>
      <c r="J32" s="1130"/>
      <c r="K32" s="294">
        <v>1158905</v>
      </c>
      <c r="L32" s="294">
        <v>26466</v>
      </c>
      <c r="M32" s="295">
        <v>65071</v>
      </c>
      <c r="N32" s="296">
        <v>-59.3</v>
      </c>
    </row>
    <row r="33" spans="1:16" ht="13.5" customHeight="1" x14ac:dyDescent="0.15">
      <c r="A33" s="248"/>
      <c r="B33" s="244"/>
      <c r="C33" s="244"/>
      <c r="D33" s="244"/>
      <c r="E33" s="244"/>
      <c r="F33" s="244"/>
      <c r="G33" s="1128" t="s">
        <v>490</v>
      </c>
      <c r="H33" s="1129"/>
      <c r="I33" s="1129"/>
      <c r="J33" s="1130"/>
      <c r="K33" s="294" t="s">
        <v>475</v>
      </c>
      <c r="L33" s="294" t="s">
        <v>475</v>
      </c>
      <c r="M33" s="295" t="s">
        <v>475</v>
      </c>
      <c r="N33" s="296" t="s">
        <v>475</v>
      </c>
    </row>
    <row r="34" spans="1:16" ht="27" customHeight="1" x14ac:dyDescent="0.15">
      <c r="A34" s="248"/>
      <c r="B34" s="244"/>
      <c r="C34" s="244"/>
      <c r="D34" s="244"/>
      <c r="E34" s="244"/>
      <c r="F34" s="244"/>
      <c r="G34" s="1128" t="s">
        <v>491</v>
      </c>
      <c r="H34" s="1129"/>
      <c r="I34" s="1129"/>
      <c r="J34" s="1130"/>
      <c r="K34" s="294">
        <v>10000</v>
      </c>
      <c r="L34" s="294">
        <v>228</v>
      </c>
      <c r="M34" s="295">
        <v>23</v>
      </c>
      <c r="N34" s="296">
        <v>891.3</v>
      </c>
    </row>
    <row r="35" spans="1:16" ht="27" customHeight="1" x14ac:dyDescent="0.15">
      <c r="A35" s="248"/>
      <c r="B35" s="244"/>
      <c r="C35" s="244"/>
      <c r="D35" s="244"/>
      <c r="E35" s="244"/>
      <c r="F35" s="244"/>
      <c r="G35" s="1128" t="s">
        <v>492</v>
      </c>
      <c r="H35" s="1129"/>
      <c r="I35" s="1129"/>
      <c r="J35" s="1130"/>
      <c r="K35" s="294">
        <v>274477</v>
      </c>
      <c r="L35" s="294">
        <v>6268</v>
      </c>
      <c r="M35" s="295">
        <v>17560</v>
      </c>
      <c r="N35" s="296">
        <v>-64.3</v>
      </c>
    </row>
    <row r="36" spans="1:16" ht="27" customHeight="1" x14ac:dyDescent="0.15">
      <c r="A36" s="248"/>
      <c r="B36" s="244"/>
      <c r="C36" s="244"/>
      <c r="D36" s="244"/>
      <c r="E36" s="244"/>
      <c r="F36" s="244"/>
      <c r="G36" s="1128" t="s">
        <v>493</v>
      </c>
      <c r="H36" s="1129"/>
      <c r="I36" s="1129"/>
      <c r="J36" s="1130"/>
      <c r="K36" s="294">
        <v>8405</v>
      </c>
      <c r="L36" s="294">
        <v>192</v>
      </c>
      <c r="M36" s="295">
        <v>3274</v>
      </c>
      <c r="N36" s="296">
        <v>-94.1</v>
      </c>
    </row>
    <row r="37" spans="1:16" ht="13.5" customHeight="1" x14ac:dyDescent="0.15">
      <c r="A37" s="248"/>
      <c r="B37" s="244"/>
      <c r="C37" s="244"/>
      <c r="D37" s="244"/>
      <c r="E37" s="244"/>
      <c r="F37" s="244"/>
      <c r="G37" s="1128" t="s">
        <v>494</v>
      </c>
      <c r="H37" s="1129"/>
      <c r="I37" s="1129"/>
      <c r="J37" s="1130"/>
      <c r="K37" s="294">
        <v>24319</v>
      </c>
      <c r="L37" s="294">
        <v>555</v>
      </c>
      <c r="M37" s="295">
        <v>1387</v>
      </c>
      <c r="N37" s="296">
        <v>-60</v>
      </c>
    </row>
    <row r="38" spans="1:16" ht="27" customHeight="1" x14ac:dyDescent="0.15">
      <c r="A38" s="248"/>
      <c r="B38" s="244"/>
      <c r="C38" s="244"/>
      <c r="D38" s="244"/>
      <c r="E38" s="244"/>
      <c r="F38" s="244"/>
      <c r="G38" s="1131" t="s">
        <v>495</v>
      </c>
      <c r="H38" s="1132"/>
      <c r="I38" s="1132"/>
      <c r="J38" s="1133"/>
      <c r="K38" s="297" t="s">
        <v>475</v>
      </c>
      <c r="L38" s="297" t="s">
        <v>475</v>
      </c>
      <c r="M38" s="298">
        <v>7</v>
      </c>
      <c r="N38" s="299" t="s">
        <v>475</v>
      </c>
      <c r="O38" s="293"/>
    </row>
    <row r="39" spans="1:16" x14ac:dyDescent="0.15">
      <c r="A39" s="248"/>
      <c r="B39" s="244"/>
      <c r="C39" s="244"/>
      <c r="D39" s="244"/>
      <c r="E39" s="244"/>
      <c r="F39" s="244"/>
      <c r="G39" s="1131" t="s">
        <v>496</v>
      </c>
      <c r="H39" s="1132"/>
      <c r="I39" s="1132"/>
      <c r="J39" s="1133"/>
      <c r="K39" s="300">
        <v>-40834</v>
      </c>
      <c r="L39" s="300">
        <v>-933</v>
      </c>
      <c r="M39" s="301">
        <v>-4282</v>
      </c>
      <c r="N39" s="302">
        <v>-78.2</v>
      </c>
      <c r="O39" s="293"/>
    </row>
    <row r="40" spans="1:16" ht="27" customHeight="1" x14ac:dyDescent="0.15">
      <c r="A40" s="248"/>
      <c r="B40" s="244"/>
      <c r="C40" s="244"/>
      <c r="D40" s="244"/>
      <c r="E40" s="244"/>
      <c r="F40" s="244"/>
      <c r="G40" s="1128" t="s">
        <v>497</v>
      </c>
      <c r="H40" s="1129"/>
      <c r="I40" s="1129"/>
      <c r="J40" s="1130"/>
      <c r="K40" s="300">
        <v>-1300582</v>
      </c>
      <c r="L40" s="300">
        <v>-29702</v>
      </c>
      <c r="M40" s="301">
        <v>-54179</v>
      </c>
      <c r="N40" s="302">
        <v>-45.2</v>
      </c>
      <c r="O40" s="293"/>
    </row>
    <row r="41" spans="1:16" x14ac:dyDescent="0.15">
      <c r="A41" s="248"/>
      <c r="B41" s="244"/>
      <c r="C41" s="244"/>
      <c r="D41" s="244"/>
      <c r="E41" s="244"/>
      <c r="F41" s="244"/>
      <c r="G41" s="1134" t="s">
        <v>279</v>
      </c>
      <c r="H41" s="1135"/>
      <c r="I41" s="1135"/>
      <c r="J41" s="1136"/>
      <c r="K41" s="294">
        <v>134690</v>
      </c>
      <c r="L41" s="300">
        <v>3076</v>
      </c>
      <c r="M41" s="301">
        <v>28861</v>
      </c>
      <c r="N41" s="302">
        <v>-89.3</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3" t="s">
        <v>466</v>
      </c>
      <c r="J49" s="1125" t="s">
        <v>501</v>
      </c>
      <c r="K49" s="1126"/>
      <c r="L49" s="1126"/>
      <c r="M49" s="1126"/>
      <c r="N49" s="1127"/>
    </row>
    <row r="50" spans="1:14" x14ac:dyDescent="0.15">
      <c r="A50" s="248"/>
      <c r="B50" s="244"/>
      <c r="C50" s="244"/>
      <c r="D50" s="244"/>
      <c r="E50" s="244"/>
      <c r="F50" s="244"/>
      <c r="G50" s="312"/>
      <c r="H50" s="313"/>
      <c r="I50" s="1124"/>
      <c r="J50" s="314" t="s">
        <v>502</v>
      </c>
      <c r="K50" s="315" t="s">
        <v>503</v>
      </c>
      <c r="L50" s="316" t="s">
        <v>504</v>
      </c>
      <c r="M50" s="317" t="s">
        <v>505</v>
      </c>
      <c r="N50" s="318" t="s">
        <v>506</v>
      </c>
    </row>
    <row r="51" spans="1:14" x14ac:dyDescent="0.15">
      <c r="A51" s="248"/>
      <c r="B51" s="244"/>
      <c r="C51" s="244"/>
      <c r="D51" s="244"/>
      <c r="E51" s="244"/>
      <c r="F51" s="244"/>
      <c r="G51" s="310" t="s">
        <v>507</v>
      </c>
      <c r="H51" s="311"/>
      <c r="I51" s="319">
        <v>1387301</v>
      </c>
      <c r="J51" s="320">
        <v>31310</v>
      </c>
      <c r="K51" s="321">
        <v>-15.7</v>
      </c>
      <c r="L51" s="322">
        <v>42528</v>
      </c>
      <c r="M51" s="323">
        <v>27.8</v>
      </c>
      <c r="N51" s="324">
        <v>-43.5</v>
      </c>
    </row>
    <row r="52" spans="1:14" x14ac:dyDescent="0.15">
      <c r="A52" s="248"/>
      <c r="B52" s="244"/>
      <c r="C52" s="244"/>
      <c r="D52" s="244"/>
      <c r="E52" s="244"/>
      <c r="F52" s="244"/>
      <c r="G52" s="325"/>
      <c r="H52" s="326" t="s">
        <v>508</v>
      </c>
      <c r="I52" s="327">
        <v>701028</v>
      </c>
      <c r="J52" s="328">
        <v>15822</v>
      </c>
      <c r="K52" s="329">
        <v>-39.6</v>
      </c>
      <c r="L52" s="330">
        <v>27703</v>
      </c>
      <c r="M52" s="331">
        <v>19.3</v>
      </c>
      <c r="N52" s="332">
        <v>-58.9</v>
      </c>
    </row>
    <row r="53" spans="1:14" x14ac:dyDescent="0.15">
      <c r="A53" s="248"/>
      <c r="B53" s="244"/>
      <c r="C53" s="244"/>
      <c r="D53" s="244"/>
      <c r="E53" s="244"/>
      <c r="F53" s="244"/>
      <c r="G53" s="310" t="s">
        <v>509</v>
      </c>
      <c r="H53" s="311"/>
      <c r="I53" s="319">
        <v>3330448</v>
      </c>
      <c r="J53" s="320">
        <v>75859</v>
      </c>
      <c r="K53" s="321">
        <v>142.30000000000001</v>
      </c>
      <c r="L53" s="322">
        <v>63360</v>
      </c>
      <c r="M53" s="323">
        <v>49</v>
      </c>
      <c r="N53" s="324">
        <v>93.3</v>
      </c>
    </row>
    <row r="54" spans="1:14" x14ac:dyDescent="0.15">
      <c r="A54" s="248"/>
      <c r="B54" s="244"/>
      <c r="C54" s="244"/>
      <c r="D54" s="244"/>
      <c r="E54" s="244"/>
      <c r="F54" s="244"/>
      <c r="G54" s="325"/>
      <c r="H54" s="326" t="s">
        <v>508</v>
      </c>
      <c r="I54" s="327">
        <v>1241707</v>
      </c>
      <c r="J54" s="328">
        <v>28283</v>
      </c>
      <c r="K54" s="329">
        <v>78.8</v>
      </c>
      <c r="L54" s="330">
        <v>32304</v>
      </c>
      <c r="M54" s="331">
        <v>16.600000000000001</v>
      </c>
      <c r="N54" s="332">
        <v>62.2</v>
      </c>
    </row>
    <row r="55" spans="1:14" x14ac:dyDescent="0.15">
      <c r="A55" s="248"/>
      <c r="B55" s="244"/>
      <c r="C55" s="244"/>
      <c r="D55" s="244"/>
      <c r="E55" s="244"/>
      <c r="F55" s="244"/>
      <c r="G55" s="310" t="s">
        <v>510</v>
      </c>
      <c r="H55" s="311"/>
      <c r="I55" s="319">
        <v>1760190</v>
      </c>
      <c r="J55" s="320">
        <v>40436</v>
      </c>
      <c r="K55" s="321">
        <v>-46.7</v>
      </c>
      <c r="L55" s="322">
        <v>67201</v>
      </c>
      <c r="M55" s="323">
        <v>6.1</v>
      </c>
      <c r="N55" s="324">
        <v>-52.8</v>
      </c>
    </row>
    <row r="56" spans="1:14" x14ac:dyDescent="0.15">
      <c r="A56" s="248"/>
      <c r="B56" s="244"/>
      <c r="C56" s="244"/>
      <c r="D56" s="244"/>
      <c r="E56" s="244"/>
      <c r="F56" s="244"/>
      <c r="G56" s="325"/>
      <c r="H56" s="326" t="s">
        <v>508</v>
      </c>
      <c r="I56" s="327">
        <v>635517</v>
      </c>
      <c r="J56" s="328">
        <v>14600</v>
      </c>
      <c r="K56" s="329">
        <v>-48.4</v>
      </c>
      <c r="L56" s="330">
        <v>35210</v>
      </c>
      <c r="M56" s="331">
        <v>9</v>
      </c>
      <c r="N56" s="332">
        <v>-57.4</v>
      </c>
    </row>
    <row r="57" spans="1:14" x14ac:dyDescent="0.15">
      <c r="A57" s="248"/>
      <c r="B57" s="244"/>
      <c r="C57" s="244"/>
      <c r="D57" s="244"/>
      <c r="E57" s="244"/>
      <c r="F57" s="244"/>
      <c r="G57" s="310" t="s">
        <v>511</v>
      </c>
      <c r="H57" s="311"/>
      <c r="I57" s="319">
        <v>8248860</v>
      </c>
      <c r="J57" s="320">
        <v>189207</v>
      </c>
      <c r="K57" s="321">
        <v>367.9</v>
      </c>
      <c r="L57" s="322">
        <v>75709</v>
      </c>
      <c r="M57" s="323">
        <v>12.7</v>
      </c>
      <c r="N57" s="324">
        <v>355.2</v>
      </c>
    </row>
    <row r="58" spans="1:14" x14ac:dyDescent="0.15">
      <c r="A58" s="248"/>
      <c r="B58" s="244"/>
      <c r="C58" s="244"/>
      <c r="D58" s="244"/>
      <c r="E58" s="244"/>
      <c r="F58" s="244"/>
      <c r="G58" s="325"/>
      <c r="H58" s="326" t="s">
        <v>508</v>
      </c>
      <c r="I58" s="327">
        <v>624965</v>
      </c>
      <c r="J58" s="328">
        <v>14335</v>
      </c>
      <c r="K58" s="329">
        <v>-1.8</v>
      </c>
      <c r="L58" s="330">
        <v>35212</v>
      </c>
      <c r="M58" s="331">
        <v>0</v>
      </c>
      <c r="N58" s="332">
        <v>-1.8</v>
      </c>
    </row>
    <row r="59" spans="1:14" x14ac:dyDescent="0.15">
      <c r="A59" s="248"/>
      <c r="B59" s="244"/>
      <c r="C59" s="244"/>
      <c r="D59" s="244"/>
      <c r="E59" s="244"/>
      <c r="F59" s="244"/>
      <c r="G59" s="310" t="s">
        <v>512</v>
      </c>
      <c r="H59" s="311"/>
      <c r="I59" s="319">
        <v>10122767</v>
      </c>
      <c r="J59" s="320">
        <v>231177</v>
      </c>
      <c r="K59" s="321">
        <v>22.2</v>
      </c>
      <c r="L59" s="322">
        <v>90961</v>
      </c>
      <c r="M59" s="323">
        <v>20.100000000000001</v>
      </c>
      <c r="N59" s="324">
        <v>2.1</v>
      </c>
    </row>
    <row r="60" spans="1:14" x14ac:dyDescent="0.15">
      <c r="A60" s="248"/>
      <c r="B60" s="244"/>
      <c r="C60" s="244"/>
      <c r="D60" s="244"/>
      <c r="E60" s="244"/>
      <c r="F60" s="244"/>
      <c r="G60" s="325"/>
      <c r="H60" s="326" t="s">
        <v>508</v>
      </c>
      <c r="I60" s="333">
        <v>1009100</v>
      </c>
      <c r="J60" s="328">
        <v>23045</v>
      </c>
      <c r="K60" s="329">
        <v>60.8</v>
      </c>
      <c r="L60" s="330">
        <v>37720</v>
      </c>
      <c r="M60" s="331">
        <v>7.1</v>
      </c>
      <c r="N60" s="332">
        <v>53.7</v>
      </c>
    </row>
    <row r="61" spans="1:14" x14ac:dyDescent="0.15">
      <c r="A61" s="248"/>
      <c r="B61" s="244"/>
      <c r="C61" s="244"/>
      <c r="D61" s="244"/>
      <c r="E61" s="244"/>
      <c r="F61" s="244"/>
      <c r="G61" s="310" t="s">
        <v>513</v>
      </c>
      <c r="H61" s="334"/>
      <c r="I61" s="335">
        <v>4969913</v>
      </c>
      <c r="J61" s="336">
        <v>113598</v>
      </c>
      <c r="K61" s="337">
        <v>94</v>
      </c>
      <c r="L61" s="338">
        <v>67952</v>
      </c>
      <c r="M61" s="339">
        <v>23.1</v>
      </c>
      <c r="N61" s="324">
        <v>70.900000000000006</v>
      </c>
    </row>
    <row r="62" spans="1:14" x14ac:dyDescent="0.15">
      <c r="A62" s="248"/>
      <c r="B62" s="244"/>
      <c r="C62" s="244"/>
      <c r="D62" s="244"/>
      <c r="E62" s="244"/>
      <c r="F62" s="244"/>
      <c r="G62" s="325"/>
      <c r="H62" s="326" t="s">
        <v>508</v>
      </c>
      <c r="I62" s="327">
        <v>842463</v>
      </c>
      <c r="J62" s="328">
        <v>19217</v>
      </c>
      <c r="K62" s="329">
        <v>10</v>
      </c>
      <c r="L62" s="330">
        <v>33630</v>
      </c>
      <c r="M62" s="331">
        <v>10.4</v>
      </c>
      <c r="N62" s="332">
        <v>-0.4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7" t="s">
        <v>3</v>
      </c>
      <c r="D47" s="1137"/>
      <c r="E47" s="1138"/>
      <c r="F47" s="11">
        <v>29.63</v>
      </c>
      <c r="G47" s="12">
        <v>27.45</v>
      </c>
      <c r="H47" s="12">
        <v>29.17</v>
      </c>
      <c r="I47" s="12">
        <v>69.45</v>
      </c>
      <c r="J47" s="13">
        <v>69.209999999999994</v>
      </c>
    </row>
    <row r="48" spans="2:10" ht="57.75" customHeight="1" x14ac:dyDescent="0.15">
      <c r="B48" s="14"/>
      <c r="C48" s="1139" t="s">
        <v>4</v>
      </c>
      <c r="D48" s="1139"/>
      <c r="E48" s="1140"/>
      <c r="F48" s="15">
        <v>5.77</v>
      </c>
      <c r="G48" s="16">
        <v>9.26</v>
      </c>
      <c r="H48" s="16">
        <v>27.98</v>
      </c>
      <c r="I48" s="16">
        <v>11.02</v>
      </c>
      <c r="J48" s="17">
        <v>25.37</v>
      </c>
    </row>
    <row r="49" spans="2:10" ht="57.75" customHeight="1" thickBot="1" x14ac:dyDescent="0.2">
      <c r="B49" s="18"/>
      <c r="C49" s="1141" t="s">
        <v>5</v>
      </c>
      <c r="D49" s="1141"/>
      <c r="E49" s="1142"/>
      <c r="F49" s="19" t="s">
        <v>520</v>
      </c>
      <c r="G49" s="20" t="s">
        <v>521</v>
      </c>
      <c r="H49" s="20">
        <v>15.47</v>
      </c>
      <c r="I49" s="20">
        <v>8.5</v>
      </c>
      <c r="J49" s="21">
        <v>9.69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SheetLayoutView="100" workbookViewId="0">
      <selection activeCell="K40" sqref="K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49" t="s">
        <v>522</v>
      </c>
      <c r="D34" s="1149"/>
      <c r="E34" s="1150"/>
      <c r="F34" s="32">
        <v>5.77</v>
      </c>
      <c r="G34" s="33">
        <v>9.26</v>
      </c>
      <c r="H34" s="33">
        <v>27.98</v>
      </c>
      <c r="I34" s="33">
        <v>11.02</v>
      </c>
      <c r="J34" s="34">
        <v>25.37</v>
      </c>
      <c r="K34" s="22"/>
      <c r="L34" s="22"/>
      <c r="M34" s="22"/>
      <c r="N34" s="22"/>
      <c r="O34" s="22"/>
      <c r="P34" s="22"/>
    </row>
    <row r="35" spans="1:16" ht="39" customHeight="1" x14ac:dyDescent="0.15">
      <c r="A35" s="22"/>
      <c r="B35" s="35"/>
      <c r="C35" s="1143" t="s">
        <v>523</v>
      </c>
      <c r="D35" s="1144"/>
      <c r="E35" s="1145"/>
      <c r="F35" s="36">
        <v>10.49</v>
      </c>
      <c r="G35" s="37">
        <v>11.17</v>
      </c>
      <c r="H35" s="37">
        <v>10.07</v>
      </c>
      <c r="I35" s="37">
        <v>9.86</v>
      </c>
      <c r="J35" s="38">
        <v>9.7200000000000006</v>
      </c>
      <c r="K35" s="22"/>
      <c r="L35" s="22"/>
      <c r="M35" s="22"/>
      <c r="N35" s="22"/>
      <c r="O35" s="22"/>
      <c r="P35" s="22"/>
    </row>
    <row r="36" spans="1:16" ht="39" customHeight="1" x14ac:dyDescent="0.15">
      <c r="A36" s="22"/>
      <c r="B36" s="35"/>
      <c r="C36" s="1143" t="s">
        <v>524</v>
      </c>
      <c r="D36" s="1144"/>
      <c r="E36" s="1145"/>
      <c r="F36" s="36">
        <v>9.43</v>
      </c>
      <c r="G36" s="37">
        <v>9.83</v>
      </c>
      <c r="H36" s="37">
        <v>7</v>
      </c>
      <c r="I36" s="37">
        <v>8.17</v>
      </c>
      <c r="J36" s="38">
        <v>9.0299999999999994</v>
      </c>
      <c r="K36" s="22"/>
      <c r="L36" s="22"/>
      <c r="M36" s="22"/>
      <c r="N36" s="22"/>
      <c r="O36" s="22"/>
      <c r="P36" s="22"/>
    </row>
    <row r="37" spans="1:16" ht="39" customHeight="1" x14ac:dyDescent="0.15">
      <c r="A37" s="22"/>
      <c r="B37" s="35"/>
      <c r="C37" s="1143" t="s">
        <v>525</v>
      </c>
      <c r="D37" s="1144"/>
      <c r="E37" s="1145"/>
      <c r="F37" s="36">
        <v>0.46</v>
      </c>
      <c r="G37" s="37">
        <v>0.62</v>
      </c>
      <c r="H37" s="37">
        <v>1.72</v>
      </c>
      <c r="I37" s="37">
        <v>1.01</v>
      </c>
      <c r="J37" s="38">
        <v>5.15</v>
      </c>
      <c r="K37" s="22"/>
      <c r="L37" s="22"/>
      <c r="M37" s="22"/>
      <c r="N37" s="22"/>
      <c r="O37" s="22"/>
      <c r="P37" s="22"/>
    </row>
    <row r="38" spans="1:16" ht="39" customHeight="1" x14ac:dyDescent="0.15">
      <c r="A38" s="22"/>
      <c r="B38" s="35"/>
      <c r="C38" s="1143" t="s">
        <v>526</v>
      </c>
      <c r="D38" s="1144"/>
      <c r="E38" s="1145"/>
      <c r="F38" s="36">
        <v>3.53</v>
      </c>
      <c r="G38" s="37">
        <v>4.83</v>
      </c>
      <c r="H38" s="37">
        <v>2.64</v>
      </c>
      <c r="I38" s="37">
        <v>5.36</v>
      </c>
      <c r="J38" s="38">
        <v>3.26</v>
      </c>
      <c r="K38" s="22"/>
      <c r="L38" s="22"/>
      <c r="M38" s="22"/>
      <c r="N38" s="22"/>
      <c r="O38" s="22"/>
      <c r="P38" s="22"/>
    </row>
    <row r="39" spans="1:16" ht="39" customHeight="1" x14ac:dyDescent="0.15">
      <c r="A39" s="22"/>
      <c r="B39" s="35"/>
      <c r="C39" s="1143" t="s">
        <v>527</v>
      </c>
      <c r="D39" s="1144"/>
      <c r="E39" s="1145"/>
      <c r="F39" s="36">
        <v>0.11</v>
      </c>
      <c r="G39" s="37">
        <v>0.1</v>
      </c>
      <c r="H39" s="37">
        <v>0.16</v>
      </c>
      <c r="I39" s="37">
        <v>0.1</v>
      </c>
      <c r="J39" s="38">
        <v>0.19</v>
      </c>
      <c r="K39" s="22"/>
      <c r="L39" s="22"/>
      <c r="M39" s="22"/>
      <c r="N39" s="22"/>
      <c r="O39" s="22"/>
      <c r="P39" s="22"/>
    </row>
    <row r="40" spans="1:16" ht="39" customHeight="1" x14ac:dyDescent="0.15">
      <c r="A40" s="22"/>
      <c r="B40" s="35"/>
      <c r="C40" s="1143" t="s">
        <v>528</v>
      </c>
      <c r="D40" s="1144"/>
      <c r="E40" s="1145"/>
      <c r="F40" s="36">
        <v>0.03</v>
      </c>
      <c r="G40" s="37">
        <v>0.06</v>
      </c>
      <c r="H40" s="37">
        <v>0.39</v>
      </c>
      <c r="I40" s="37">
        <v>0.01</v>
      </c>
      <c r="J40" s="38">
        <v>0.14000000000000001</v>
      </c>
      <c r="K40" s="22"/>
      <c r="L40" s="22"/>
      <c r="M40" s="22"/>
      <c r="N40" s="22"/>
      <c r="O40" s="22"/>
      <c r="P40" s="22"/>
    </row>
    <row r="41" spans="1:16" ht="39" customHeight="1" x14ac:dyDescent="0.15">
      <c r="A41" s="22"/>
      <c r="B41" s="35"/>
      <c r="C41" s="1143" t="s">
        <v>529</v>
      </c>
      <c r="D41" s="1144"/>
      <c r="E41" s="1145"/>
      <c r="F41" s="36">
        <v>1.03</v>
      </c>
      <c r="G41" s="37">
        <v>0.34</v>
      </c>
      <c r="H41" s="37">
        <v>0.35</v>
      </c>
      <c r="I41" s="37">
        <v>7.0000000000000007E-2</v>
      </c>
      <c r="J41" s="38">
        <v>0.1</v>
      </c>
      <c r="K41" s="22"/>
      <c r="L41" s="22"/>
      <c r="M41" s="22"/>
      <c r="N41" s="22"/>
      <c r="O41" s="22"/>
      <c r="P41" s="22"/>
    </row>
    <row r="42" spans="1:16" ht="39" customHeight="1" x14ac:dyDescent="0.15">
      <c r="A42" s="22"/>
      <c r="B42" s="39"/>
      <c r="C42" s="1143" t="s">
        <v>530</v>
      </c>
      <c r="D42" s="1144"/>
      <c r="E42" s="1145"/>
      <c r="F42" s="36" t="s">
        <v>475</v>
      </c>
      <c r="G42" s="37" t="s">
        <v>475</v>
      </c>
      <c r="H42" s="37" t="s">
        <v>475</v>
      </c>
      <c r="I42" s="37" t="s">
        <v>475</v>
      </c>
      <c r="J42" s="38" t="s">
        <v>475</v>
      </c>
      <c r="K42" s="22"/>
      <c r="L42" s="22"/>
      <c r="M42" s="22"/>
      <c r="N42" s="22"/>
      <c r="O42" s="22"/>
      <c r="P42" s="22"/>
    </row>
    <row r="43" spans="1:16" ht="39" customHeight="1" thickBot="1" x14ac:dyDescent="0.2">
      <c r="A43" s="22"/>
      <c r="B43" s="40"/>
      <c r="C43" s="1146" t="s">
        <v>531</v>
      </c>
      <c r="D43" s="1147"/>
      <c r="E43" s="1148"/>
      <c r="F43" s="41">
        <v>0.04</v>
      </c>
      <c r="G43" s="42">
        <v>0</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40" zoomScaleSheetLayoutView="55" workbookViewId="0">
      <selection activeCell="R43" sqref="R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1290</v>
      </c>
      <c r="L45" s="60">
        <v>1108</v>
      </c>
      <c r="M45" s="60">
        <v>1124</v>
      </c>
      <c r="N45" s="60">
        <v>1123</v>
      </c>
      <c r="O45" s="61">
        <v>1159</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x14ac:dyDescent="0.15">
      <c r="A47" s="48"/>
      <c r="B47" s="1161"/>
      <c r="C47" s="1162"/>
      <c r="D47" s="62"/>
      <c r="E47" s="1153" t="s">
        <v>14</v>
      </c>
      <c r="F47" s="1153"/>
      <c r="G47" s="1153"/>
      <c r="H47" s="1153"/>
      <c r="I47" s="1153"/>
      <c r="J47" s="1154"/>
      <c r="K47" s="63">
        <v>10</v>
      </c>
      <c r="L47" s="64">
        <v>10</v>
      </c>
      <c r="M47" s="64">
        <v>10</v>
      </c>
      <c r="N47" s="64">
        <v>10</v>
      </c>
      <c r="O47" s="65">
        <v>10</v>
      </c>
      <c r="P47" s="48"/>
      <c r="Q47" s="48"/>
      <c r="R47" s="48"/>
      <c r="S47" s="48"/>
      <c r="T47" s="48"/>
      <c r="U47" s="48"/>
    </row>
    <row r="48" spans="1:21" ht="30.75" customHeight="1" x14ac:dyDescent="0.15">
      <c r="A48" s="48"/>
      <c r="B48" s="1161"/>
      <c r="C48" s="1162"/>
      <c r="D48" s="62"/>
      <c r="E48" s="1153" t="s">
        <v>15</v>
      </c>
      <c r="F48" s="1153"/>
      <c r="G48" s="1153"/>
      <c r="H48" s="1153"/>
      <c r="I48" s="1153"/>
      <c r="J48" s="1154"/>
      <c r="K48" s="63">
        <v>579</v>
      </c>
      <c r="L48" s="64">
        <v>642</v>
      </c>
      <c r="M48" s="64">
        <v>956</v>
      </c>
      <c r="N48" s="64">
        <v>895</v>
      </c>
      <c r="O48" s="65">
        <v>274</v>
      </c>
      <c r="P48" s="48"/>
      <c r="Q48" s="48"/>
      <c r="R48" s="48"/>
      <c r="S48" s="48"/>
      <c r="T48" s="48"/>
      <c r="U48" s="48"/>
    </row>
    <row r="49" spans="1:21" ht="30.75" customHeight="1" x14ac:dyDescent="0.15">
      <c r="A49" s="48"/>
      <c r="B49" s="1161"/>
      <c r="C49" s="1162"/>
      <c r="D49" s="62"/>
      <c r="E49" s="1153" t="s">
        <v>16</v>
      </c>
      <c r="F49" s="1153"/>
      <c r="G49" s="1153"/>
      <c r="H49" s="1153"/>
      <c r="I49" s="1153"/>
      <c r="J49" s="1154"/>
      <c r="K49" s="63">
        <v>156</v>
      </c>
      <c r="L49" s="64">
        <v>146</v>
      </c>
      <c r="M49" s="64">
        <v>448</v>
      </c>
      <c r="N49" s="64">
        <v>132</v>
      </c>
      <c r="O49" s="65">
        <v>8</v>
      </c>
      <c r="P49" s="48"/>
      <c r="Q49" s="48"/>
      <c r="R49" s="48"/>
      <c r="S49" s="48"/>
      <c r="T49" s="48"/>
      <c r="U49" s="48"/>
    </row>
    <row r="50" spans="1:21" ht="30.75" customHeight="1" x14ac:dyDescent="0.15">
      <c r="A50" s="48"/>
      <c r="B50" s="1161"/>
      <c r="C50" s="1162"/>
      <c r="D50" s="62"/>
      <c r="E50" s="1153" t="s">
        <v>17</v>
      </c>
      <c r="F50" s="1153"/>
      <c r="G50" s="1153"/>
      <c r="H50" s="1153"/>
      <c r="I50" s="1153"/>
      <c r="J50" s="1154"/>
      <c r="K50" s="63">
        <v>26</v>
      </c>
      <c r="L50" s="64">
        <v>25</v>
      </c>
      <c r="M50" s="64">
        <v>29</v>
      </c>
      <c r="N50" s="64">
        <v>25</v>
      </c>
      <c r="O50" s="65">
        <v>24</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1717</v>
      </c>
      <c r="L52" s="64">
        <v>1699</v>
      </c>
      <c r="M52" s="64">
        <v>1604</v>
      </c>
      <c r="N52" s="64">
        <v>1573</v>
      </c>
      <c r="O52" s="65">
        <v>1341</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344</v>
      </c>
      <c r="L53" s="69">
        <v>232</v>
      </c>
      <c r="M53" s="69">
        <v>963</v>
      </c>
      <c r="N53" s="69">
        <v>612</v>
      </c>
      <c r="O53" s="70">
        <v>134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赤間　良太</cp:lastModifiedBy>
  <cp:lastPrinted>2015-04-24T05:26:41Z</cp:lastPrinted>
  <dcterms:created xsi:type="dcterms:W3CDTF">2015-02-17T06:02:07Z</dcterms:created>
  <dcterms:modified xsi:type="dcterms:W3CDTF">2015-05-06T07:35:13Z</dcterms:modified>
  <cp:category/>
</cp:coreProperties>
</file>