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2_確定用\29大衡村○\"/>
    </mc:Choice>
  </mc:AlternateContent>
  <xr:revisionPtr revIDLastSave="0" documentId="13_ncr:1_{38D4CC43-1D7C-4360-A499-5C9851D00407}" xr6:coauthVersionLast="47" xr6:coauthVersionMax="47" xr10:uidLastSave="{00000000-0000-0000-0000-000000000000}"/>
  <bookViews>
    <workbookView xWindow="-28920" yWindow="-19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s="1"/>
  <c r="BW35" i="10" s="1"/>
  <c r="BW36" i="10" s="1"/>
  <c r="BW37" i="10" s="1"/>
  <c r="BW38" i="10" s="1"/>
  <c r="BW39" i="10" s="1"/>
  <c r="BW40" i="10" s="1"/>
  <c r="BW41" i="10" s="1"/>
  <c r="BW42" i="10" s="1"/>
  <c r="BW43" i="10" s="1"/>
  <c r="AM34" i="10"/>
  <c r="AM35" i="10" s="1"/>
  <c r="CO34" i="10" l="1"/>
</calcChain>
</file>

<file path=xl/sharedStrings.xml><?xml version="1.0" encoding="utf-8"?>
<sst xmlns="http://schemas.openxmlformats.org/spreadsheetml/2006/main" count="1113" uniqueCount="567">
  <si>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</si>
  <si>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</si>
  <si>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</si>
  <si>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</si>
  <si>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</si>
  <si>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</si>
  <si>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</si>
  <si>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</si>
  <si>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</si>
  <si>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</si>
  <si>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</si>
  <si>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</si>
  <si>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</si>
  <si>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</si>
  <si>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</si>
  <si>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</si>
  <si>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</si>
  <si>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</si>
  <si>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</si>
  <si>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</si>
  <si>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</si>
  <si>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</si>
  <si>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</si>
  <si>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</si>
  <si>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</si>
  <si>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</si>
  <si>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</si>
  <si>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</si>
  <si>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</si>
  <si>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</si>
  <si>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</si>
  <si>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</si>
  <si>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</si>
  <si>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</si>
  <si>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</si>
  <si>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</si>
  <si>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</si>
  <si>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</si>
  <si>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</si>
  <si>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</si>
  <si>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</si>
  <si>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</si>
  <si>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</si>
  <si>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</si>
  <si>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</si>
  <si>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</si>
  <si>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</si>
  <si>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</si>
  <si>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</si>
  <si>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</si>
  <si>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</si>
  <si>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</si>
  <si>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</si>
  <si>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</si>
  <si>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</si>
  <si>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</si>
  <si>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</si>
  <si>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</si>
  <si>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</si>
  <si>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</si>
  <si>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</si>
  <si>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</si>
  <si>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</si>
  <si>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</si>
  <si>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</si>
  <si>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</si>
  <si>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</si>
  <si>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</si>
  <si>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</si>
  <si>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</si>
  <si>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</si>
  <si>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</si>
  <si>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</si>
  <si>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</si>
  <si>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</si>
  <si>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</si>
  <si>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</si>
  <si>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</si>
  <si>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</si>
  <si>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</si>
  <si>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</si>
  <si>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</si>
  <si>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</si>
  <si>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</si>
  <si>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</si>
  <si>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</si>
  <si>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</si>
  <si>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</si>
  <si>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</si>
  <si>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</si>
  <si>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</si>
  <si>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</si>
  <si>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</si>
  <si>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</si>
  <si>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大衡村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</si>
  <si>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</si>
  <si>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</si>
  <si>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</si>
  <si>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</si>
  <si>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</si>
  <si>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</si>
  <si>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</si>
  <si>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</si>
  <si>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</si>
  <si>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</si>
  <si>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</si>
  <si>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</si>
  <si>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</si>
  <si>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</si>
  <si>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</si>
  <si>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</si>
  <si>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</si>
  <si>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</si>
  <si>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</si>
  <si>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</si>
  <si>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</si>
  <si>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</si>
  <si>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</si>
  <si>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</si>
  <si>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</si>
  <si>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</si>
  <si>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</si>
  <si>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</si>
  <si>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</si>
  <si>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</si>
  <si>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</si>
  <si>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</si>
  <si>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</si>
  <si>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</si>
  <si>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</si>
  <si>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</si>
  <si>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</si>
  <si>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</si>
  <si>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</si>
  <si>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</si>
  <si>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</si>
  <si>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</si>
  <si>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</si>
  <si>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</si>
  <si>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</si>
  <si>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</si>
  <si>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</si>
  <si>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</si>
  <si>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</si>
  <si>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</si>
  <si>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</si>
  <si>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</si>
  <si>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</si>
  <si>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</si>
  <si>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</si>
  <si>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</si>
  <si>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</si>
  <si>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</si>
  <si>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</si>
  <si>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</si>
  <si>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</si>
  <si>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</si>
  <si>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</si>
  <si>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</si>
  <si>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</si>
  <si>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</si>
  <si>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</si>
  <si>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</si>
  <si>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</si>
  <si>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</si>
  <si>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</si>
  <si>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</si>
  <si>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</si>
  <si>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</si>
  <si>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</si>
  <si>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</si>
  <si>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</si>
  <si>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</si>
  <si>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</si>
  <si>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</si>
  <si>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</si>
  <si>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</si>
  <si>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</si>
  <si>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</si>
  <si>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</si>
  <si>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</si>
  <si>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</si>
  <si>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</si>
  <si>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</si>
  <si>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</si>
  <si>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</si>
  <si>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</si>
  <si>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</si>
  <si>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</si>
  <si>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</si>
  <si>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</si>
  <si>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</si>
  <si>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</si>
  <si>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</si>
  <si>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</si>
  <si>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</si>
  <si>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</si>
  <si>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</si>
  <si>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</si>
  <si>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</si>
  <si>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</si>
  <si>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</si>
  <si>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</si>
  <si>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</si>
  <si>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宮城県大衡村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</si>
  <si>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</si>
  <si>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</si>
  <si>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</si>
  <si>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</si>
  <si>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</si>
  <si>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</si>
  <si>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</si>
  <si>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</si>
  <si>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</si>
  <si>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</si>
  <si>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</si>
  <si>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</si>
  <si>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</si>
  <si>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</si>
  <si>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</si>
  <si>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</si>
  <si>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</si>
  <si>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</si>
  <si>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</si>
  <si>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</si>
  <si>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</si>
  <si>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</si>
  <si>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</si>
  <si>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</si>
  <si>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</si>
  <si>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</si>
  <si>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</si>
  <si>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</si>
  <si>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</si>
  <si>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</si>
  <si>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</si>
  <si>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</si>
  <si>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</si>
  <si>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</si>
  <si>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</si>
  <si>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</si>
  <si>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</si>
  <si>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</si>
  <si>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</si>
  <si>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</si>
  <si>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</si>
  <si>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</si>
  <si>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</si>
  <si>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</si>
  <si>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</si>
  <si>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</si>
  <si>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</si>
  <si>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</si>
  <si>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</si>
  <si>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</si>
  <si>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</si>
  <si>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</si>
  <si>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</si>
  <si>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</si>
  <si>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</si>
  <si>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</si>
  <si>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</si>
  <si>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</si>
  <si>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</si>
  <si>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</si>
  <si>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</si>
  <si>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</si>
  <si>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</si>
  <si>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</si>
  <si>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</si>
  <si>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</si>
  <si>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</si>
  <si>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</si>
  <si>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</si>
  <si>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</si>
  <si>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</si>
  <si>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</si>
  <si>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</si>
  <si>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</si>
  <si>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</si>
  <si>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</si>
  <si>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</si>
  <si>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</si>
  <si>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</si>
  <si>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</si>
  <si>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</si>
  <si>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</si>
  <si>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</si>
  <si>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</si>
  <si>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</si>
  <si>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</si>
  <si>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</si>
  <si>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</si>
  <si>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</si>
  <si>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</si>
  <si>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</si>
  <si>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</si>
  <si>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</si>
  <si>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</si>
  <si>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</si>
  <si>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</si>
  <si>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</si>
  <si>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</si>
  <si>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</si>
  <si>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</si>
  <si>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</si>
  <si>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</si>
  <si>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</si>
  <si>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</si>
  <si>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</si>
  <si>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</si>
  <si>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</si>
  <si>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</si>
  <si>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</si>
  <si>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</si>
  <si>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</si>
  <si>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</si>
  <si>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</si>
  <si>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</si>
  <si>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</si>
  <si>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</si>
  <si>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</si>
  <si>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</si>
  <si>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</si>
  <si>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</si>
  <si>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</si>
  <si>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</si>
  <si>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</si>
  <si>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</si>
  <si>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</si>
  <si>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</si>
  <si>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</si>
  <si>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</si>
  <si>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</si>
  <si>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</si>
  <si>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</si>
  <si>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</si>
  <si>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</si>
  <si>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</si>
  <si>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</si>
  <si>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</si>
  <si>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</si>
  <si>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</si>
  <si>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</si>
  <si>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</si>
  <si>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</si>
  <si>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</si>
  <si>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</si>
  <si>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</si>
  <si>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</si>
  <si>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</si>
  <si>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</si>
  <si>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</si>
  <si>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</si>
  <si>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</si>
  <si>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宮城県大衡村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</si>
  <si>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</si>
  <si>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</si>
  <si>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</si>
  <si>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</si>
  <si>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</si>
  <si>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</si>
  <si>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</si>
  <si>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</si>
  <si>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</si>
  <si>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</si>
  <si>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</si>
  <si>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</si>
  <si>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</si>
  <si>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</si>
  <si>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</si>
  <si>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</si>
  <si>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</si>
  <si>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</si>
  <si>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</si>
  <si>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</si>
  <si>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</si>
  <si>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</si>
  <si>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</si>
  <si>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</si>
  <si>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</si>
  <si>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</si>
  <si>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</si>
  <si>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</si>
  <si>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</si>
  <si>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</si>
  <si>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</si>
  <si>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</si>
  <si>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</si>
  <si>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</si>
  <si>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</si>
  <si>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</si>
  <si>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</si>
  <si>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</si>
  <si>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</si>
  <si>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</si>
  <si>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</si>
  <si>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</si>
  <si>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</si>
  <si>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</si>
  <si>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</si>
  <si>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</si>
  <si>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</si>
  <si>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</si>
  <si>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</si>
  <si>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</si>
  <si>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</si>
  <si>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</si>
  <si>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</si>
  <si>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</si>
  <si>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</si>
  <si>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</si>
  <si>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</si>
  <si>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</si>
  <si>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</si>
  <si>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</si>
  <si>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</si>
  <si>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</si>
  <si>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</si>
  <si>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</si>
  <si>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</si>
  <si>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</si>
  <si>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</si>
  <si>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</si>
  <si>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</si>
  <si>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</si>
  <si>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</si>
  <si>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</si>
  <si>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</si>
  <si>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</si>
  <si>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</si>
  <si>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</si>
  <si>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</si>
  <si>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</si>
  <si>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</si>
  <si>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</si>
  <si>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</si>
  <si>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</si>
  <si>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</si>
  <si>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</si>
  <si>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</si>
  <si>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</si>
  <si>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</si>
  <si>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</si>
  <si>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</si>
  <si>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</si>
  <si>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</si>
  <si>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</si>
  <si>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</si>
  <si>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</si>
  <si>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</si>
  <si>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</si>
  <si>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</si>
  <si>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</si>
  <si>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</si>
  <si>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</si>
  <si>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</si>
  <si>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</si>
  <si>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</si>
  <si>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</si>
  <si>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</si>
  <si>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</si>
  <si>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</si>
  <si>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</si>
  <si>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</si>
  <si>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</si>
  <si>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</si>
  <si>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</si>
  <si>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</si>
  <si>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</si>
  <si>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</si>
  <si>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</si>
  <si>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</si>
  <si>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</si>
  <si>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</si>
  <si>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</si>
  <si>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</si>
  <si>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</si>
  <si>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</si>
  <si>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</si>
  <si>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</si>
  <si>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</si>
  <si>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</si>
  <si>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</si>
  <si>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</si>
  <si>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</si>
  <si>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</si>
  <si>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</si>
  <si>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</si>
  <si>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</si>
  <si>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</si>
  <si>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</si>
  <si>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</si>
  <si>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</si>
  <si>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</si>
  <si>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</si>
  <si>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</si>
  <si>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</si>
  <si>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</si>
  <si>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</si>
  <si>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</si>
  <si>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</si>
  <si>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</si>
  <si>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</si>
  <si>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</si>
  <si>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</si>
  <si>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</si>
  <si>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</si>
  <si>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</si>
  <si>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</si>
  <si>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</si>
  <si>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</si>
  <si>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</si>
  <si>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</si>
  <si>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</si>
  <si>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</si>
  <si>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</si>
  <si>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</si>
  <si>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</si>
  <si>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</si>
  <si>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</si>
  <si>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</si>
  <si>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</si>
  <si>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</si>
  <si>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</si>
  <si>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</si>
  <si>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</si>
  <si>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</si>
  <si>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</si>
  <si>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</si>
  <si>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5.10</t>
  </si>
  <si>
    <t>▲ 1.58</t>
  </si>
  <si>
    <t>▲ 5.94</t>
  </si>
  <si>
    <t>▲ 5.69</t>
  </si>
  <si>
    <t>水道事業会計</t>
  </si>
  <si>
    <t>一般会計</t>
  </si>
  <si>
    <t>下水道事業会計</t>
  </si>
  <si>
    <t>国民健康保険事業勘定特別会計</t>
  </si>
  <si>
    <t>介護保険事業勘定特別会計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</si>
  <si>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</si>
  <si>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</si>
  <si>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</si>
  <si>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</si>
  <si>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</si>
  <si>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</si>
  <si>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</si>
  <si>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</si>
  <si>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</si>
  <si>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黒川地域行政事務組合（一般会計）</t>
    <rPh sb="0" eb="4">
      <t>クロカワチイキ</t>
    </rPh>
    <rPh sb="4" eb="6">
      <t>ギョウセイ</t>
    </rPh>
    <rPh sb="6" eb="10">
      <t>ジムクミアイ</t>
    </rPh>
    <rPh sb="11" eb="15">
      <t>イッパンカイケイ</t>
    </rPh>
    <phoneticPr fontId="2"/>
  </si>
  <si>
    <t>黒川地域行政事務組合（介護保険会計）</t>
    <rPh sb="11" eb="15">
      <t>カイゴホケン</t>
    </rPh>
    <rPh sb="15" eb="17">
      <t>カイケイ</t>
    </rPh>
    <phoneticPr fontId="2"/>
  </si>
  <si>
    <t>黒川地域行政事務組合（病院事業会計）</t>
    <rPh sb="11" eb="13">
      <t>ビョウイン</t>
    </rPh>
    <rPh sb="13" eb="15">
      <t>ジギョウ</t>
    </rPh>
    <rPh sb="15" eb="17">
      <t>カイケイ</t>
    </rPh>
    <phoneticPr fontId="2"/>
  </si>
  <si>
    <t>吉田川流域溜池大和町外3市3ヶ町村組合</t>
    <rPh sb="0" eb="3">
      <t>ヨシダガワ</t>
    </rPh>
    <rPh sb="3" eb="5">
      <t>リュウイキ</t>
    </rPh>
    <rPh sb="5" eb="7">
      <t>タメイケ</t>
    </rPh>
    <rPh sb="7" eb="10">
      <t>タイワチョウ</t>
    </rPh>
    <rPh sb="10" eb="11">
      <t>ホカ</t>
    </rPh>
    <rPh sb="12" eb="13">
      <t>シ</t>
    </rPh>
    <rPh sb="15" eb="17">
      <t>チョウソン</t>
    </rPh>
    <rPh sb="17" eb="19">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</si>
  <si>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</si>
  <si>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</si>
  <si>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</si>
  <si>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8">
      <t>コウキコウレイシャ</t>
    </rPh>
    <rPh sb="8" eb="10">
      <t>イリョウ</t>
    </rPh>
    <rPh sb="10" eb="12">
      <t>コウイキ</t>
    </rPh>
    <rPh sb="12" eb="14">
      <t>レンゴウ</t>
    </rPh>
    <phoneticPr fontId="2"/>
  </si>
  <si>
    <t>-</t>
    <phoneticPr fontId="2"/>
  </si>
  <si>
    <t>㈱万葉まちづくりセンター</t>
    <rPh sb="1" eb="3">
      <t>マンヨウ</t>
    </rPh>
    <phoneticPr fontId="2"/>
  </si>
  <si>
    <t>大衡村公共施設整備基金</t>
    <rPh sb="0" eb="3">
      <t>オオヒラムラ</t>
    </rPh>
    <rPh sb="3" eb="5">
      <t>コウキョウ</t>
    </rPh>
    <rPh sb="5" eb="7">
      <t>シセツ</t>
    </rPh>
    <rPh sb="7" eb="9">
      <t>セイビ</t>
    </rPh>
    <rPh sb="9" eb="11">
      <t>キキン</t>
    </rPh>
    <phoneticPr fontId="5"/>
  </si>
  <si>
    <t>大衡村長寿社会対策基金</t>
    <rPh sb="0" eb="3">
      <t>オオヒラムラ</t>
    </rPh>
    <rPh sb="3" eb="5">
      <t>チョウジュ</t>
    </rPh>
    <rPh sb="5" eb="7">
      <t>シャカイ</t>
    </rPh>
    <rPh sb="7" eb="9">
      <t>タイサク</t>
    </rPh>
    <rPh sb="9" eb="11">
      <t>キキン</t>
    </rPh>
    <phoneticPr fontId="5"/>
  </si>
  <si>
    <t>大衡村企業立地促進基金</t>
    <rPh sb="0" eb="3">
      <t>オオヒラムラ</t>
    </rPh>
    <rPh sb="3" eb="7">
      <t>キギョウリッチ</t>
    </rPh>
    <rPh sb="7" eb="9">
      <t>ソクシン</t>
    </rPh>
    <rPh sb="9" eb="11">
      <t>キキン</t>
    </rPh>
    <phoneticPr fontId="5"/>
  </si>
  <si>
    <t>大衡村特定防衛施設周辺整備調整交付金事業基金</t>
    <rPh sb="0" eb="3">
      <t>オオヒラムラ</t>
    </rPh>
    <rPh sb="3" eb="5">
      <t>トクテイ</t>
    </rPh>
    <rPh sb="5" eb="7">
      <t>ボウエイ</t>
    </rPh>
    <rPh sb="7" eb="9">
      <t>シセツ</t>
    </rPh>
    <rPh sb="9" eb="11">
      <t>シュウヘン</t>
    </rPh>
    <rPh sb="11" eb="13">
      <t>セイビ</t>
    </rPh>
    <rPh sb="13" eb="15">
      <t>チョウセイ</t>
    </rPh>
    <rPh sb="15" eb="18">
      <t>コウフキン</t>
    </rPh>
    <rPh sb="18" eb="20">
      <t>ジギョウ</t>
    </rPh>
    <rPh sb="20" eb="22">
      <t>キキン</t>
    </rPh>
    <phoneticPr fontId="5"/>
  </si>
  <si>
    <t>大衡村新型コロナウイルス感染症対策基金</t>
    <rPh sb="0" eb="3">
      <t>オオヒラムラ</t>
    </rPh>
    <rPh sb="3" eb="5">
      <t>シンガタ</t>
    </rPh>
    <rPh sb="12" eb="15">
      <t>カンセンショウ</t>
    </rPh>
    <rPh sb="15" eb="17">
      <t>タイサク</t>
    </rPh>
    <rPh sb="17" eb="19">
      <t>キキン</t>
    </rPh>
    <phoneticPr fontId="5"/>
  </si>
  <si>
    <t>色麻町外一市一ヶ村花川ダム管理組合</t>
    <rPh sb="0" eb="3">
      <t>シカマチョウ</t>
    </rPh>
    <rPh sb="3" eb="4">
      <t>ホカ</t>
    </rPh>
    <rPh sb="4" eb="5">
      <t>イチ</t>
    </rPh>
    <rPh sb="5" eb="6">
      <t>シ</t>
    </rPh>
    <rPh sb="6" eb="7">
      <t>イチ</t>
    </rPh>
    <rPh sb="8" eb="9">
      <t>ソン</t>
    </rPh>
    <rPh sb="9" eb="11">
      <t>ハナカワ</t>
    </rPh>
    <rPh sb="13" eb="15">
      <t>カンリ</t>
    </rPh>
    <rPh sb="15" eb="17">
      <t>クミアイ</t>
    </rPh>
    <phoneticPr fontId="2"/>
  </si>
  <si>
    <t>宮城県後期高齢者医療事業会計</t>
    <rPh sb="0" eb="3">
      <t>ミヤギケン</t>
    </rPh>
    <rPh sb="3" eb="8">
      <t>コウキコウレイシャ</t>
    </rPh>
    <rPh sb="8" eb="10">
      <t>イリョウ</t>
    </rPh>
    <rPh sb="10" eb="12">
      <t>ジギョウ</t>
    </rPh>
    <rPh sb="12" eb="14">
      <t>カイケイ</t>
    </rPh>
    <phoneticPr fontId="2"/>
  </si>
  <si>
    <t>-</t>
    <phoneticPr fontId="2"/>
  </si>
  <si>
    <t>大衡村外一町牛野ダム管理組合</t>
    <rPh sb="0" eb="3">
      <t>オオヒラムラ</t>
    </rPh>
    <rPh sb="3" eb="4">
      <t>ホカ</t>
    </rPh>
    <rPh sb="4" eb="5">
      <t>イチ</t>
    </rPh>
    <rPh sb="5" eb="6">
      <t>チョウ</t>
    </rPh>
    <rPh sb="6" eb="8">
      <t>ウシノ</t>
    </rPh>
    <rPh sb="10" eb="12">
      <t>カンリ</t>
    </rPh>
    <rPh sb="12" eb="14">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</si>
</sst>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F468-4433-B5E9-0166F02A33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122824</c:v>
                </c:pt>
                <c:pt idx="1">
                  <c:v>139222</c:v>
                </c:pt>
                <c:pt idx="2">
                  <c:v>125830</c:v>
                </c:pt>
                <c:pt idx="3">
                  <c:v>197315</c:v>
                </c:pt>
                <c:pt idx="4">
                  <c:v>106513</c:v>
                </c:pt>
              </c:numCache>
            </c:numRef>
          </c:val>
          <c:smooth val="0"/>
          <c:extLst>
            <c:ext xmlns:c16="http://schemas.microsoft.com/office/drawing/2014/chart" uri="{C3380CC4-5D6E-409C-BE32-E72D297353CC}">
              <c16:uniqueId val="{00000001-F468-4433-B5E9-0166F02A33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4.1100000000000003</c:v>
                </c:pt>
                <c:pt idx="1">
                  <c:v>2.93</c:v>
                </c:pt>
                <c:pt idx="2">
                  <c:v>6.23</c:v>
                </c:pt>
                <c:pt idx="3">
                  <c:v>4.68</c:v>
                </c:pt>
                <c:pt idx="4">
                  <c:v>4.46</c:v>
                </c:pt>
              </c:numCache>
            </c:numRef>
          </c:val>
          <c:extLst>
            <c:ext xmlns:c16="http://schemas.microsoft.com/office/drawing/2014/chart" uri="{C3380CC4-5D6E-409C-BE32-E72D297353CC}">
              <c16:uniqueId val="{00000000-FC27-46B3-B93D-A863302035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37.11</c:v>
                </c:pt>
                <c:pt idx="1">
                  <c:v>50.04</c:v>
                </c:pt>
                <c:pt idx="2">
                  <c:v>48.12</c:v>
                </c:pt>
                <c:pt idx="3">
                  <c:v>45.43</c:v>
                </c:pt>
                <c:pt idx="4">
                  <c:v>41.2</c:v>
                </c:pt>
              </c:numCache>
            </c:numRef>
          </c:val>
          <c:extLst>
            <c:ext xmlns:c16="http://schemas.microsoft.com/office/drawing/2014/chart" uri="{C3380CC4-5D6E-409C-BE32-E72D297353CC}">
              <c16:uniqueId val="{00000001-FC27-46B3-B93D-A863302035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-5.0999999999999996</c:v>
                </c:pt>
                <c:pt idx="1">
                  <c:v>13.35</c:v>
                </c:pt>
                <c:pt idx="2">
                  <c:v>-1.58</c:v>
                </c:pt>
                <c:pt idx="3">
                  <c:v>-5.94</c:v>
                </c:pt>
                <c:pt idx="4">
                  <c:v>-5.69</c:v>
                </c:pt>
              </c:numCache>
            </c:numRef>
          </c:val>
          <c:smooth val="0"/>
          <c:extLst>
            <c:ext xmlns:c16="http://schemas.microsoft.com/office/drawing/2014/chart" uri="{C3380CC4-5D6E-409C-BE32-E72D297353CC}">
              <c16:uniqueId val="{00000002-FC27-46B3-B93D-A863302035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0.43</c:v>
                </c:pt>
                <c:pt idx="2">
                  <c:v>#N/A</c:v>
                </c:pt>
                <c:pt idx="3">
                  <c:v>0.25</c:v>
                </c:pt>
                <c:pt idx="4">
                  <c:v>#N/A</c:v>
                </c:pt>
                <c:pt idx="5">
                  <c:v>0.2</c:v>
                </c:pt>
                <c:pt idx="6">
                  <c:v>#N/A</c:v>
                </c:pt>
                <c:pt idx="7">
                  <c:v>0.28999999999999998</c:v>
                </c:pt>
                <c:pt idx="8">
                  <c:v>0</c:v>
                </c:pt>
                <c:pt idx="9">
                  <c:v>0</c:v>
                </c:pt>
              </c:numCache>
            </c:numRef>
          </c:val>
          <c:extLst>
            <c:ext xmlns:c16="http://schemas.microsoft.com/office/drawing/2014/chart" uri="{C3380CC4-5D6E-409C-BE32-E72D297353CC}">
              <c16:uniqueId val="{00000000-B431-4B75-8E06-4BB914BFF5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31-4B75-8E06-4BB914BFF5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31-4B75-8E06-4BB914BFF5F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431-4B75-8E06-4BB914BFF5F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0.01</c:v>
                </c:pt>
                <c:pt idx="4">
                  <c:v>#N/A</c:v>
                </c:pt>
                <c:pt idx="5">
                  <c:v>0.02</c:v>
                </c:pt>
                <c:pt idx="6">
                  <c:v>#N/A</c:v>
                </c:pt>
                <c:pt idx="7">
                  <c:v>0.04</c:v>
                </c:pt>
                <c:pt idx="8">
                  <c:v>#N/A</c:v>
                </c:pt>
                <c:pt idx="9">
                  <c:v>0.05</c:v>
                </c:pt>
              </c:numCache>
            </c:numRef>
          </c:val>
          <c:extLst>
            <c:ext xmlns:c16="http://schemas.microsoft.com/office/drawing/2014/chart" uri="{C3380CC4-5D6E-409C-BE32-E72D297353CC}">
              <c16:uniqueId val="{00000004-B431-4B75-8E06-4BB914BFF5FC}"/>
            </c:ext>
          </c:extLst>
        </c:ser>
        <c:ser>
          <c:idx val="5"/>
          <c:order val="5"/>
          <c:tx>
            <c:strRef>
              <c:f>データシート!$A$32</c:f>
              <c:strCache>
                <c:ptCount val="1"/>
                <c:pt idx="0">
                  <c:v>介護保険事業勘定特別会計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0.83</c:v>
                </c:pt>
                <c:pt idx="2">
                  <c:v>#N/A</c:v>
                </c:pt>
                <c:pt idx="3">
                  <c:v>1.74</c:v>
                </c:pt>
                <c:pt idx="4">
                  <c:v>#N/A</c:v>
                </c:pt>
                <c:pt idx="5">
                  <c:v>1.65</c:v>
                </c:pt>
                <c:pt idx="6">
                  <c:v>#N/A</c:v>
                </c:pt>
                <c:pt idx="7">
                  <c:v>0.71</c:v>
                </c:pt>
                <c:pt idx="8">
                  <c:v>#N/A</c:v>
                </c:pt>
                <c:pt idx="9">
                  <c:v>0.49</c:v>
                </c:pt>
              </c:numCache>
            </c:numRef>
          </c:val>
          <c:extLst>
            <c:ext xmlns:c16="http://schemas.microsoft.com/office/drawing/2014/chart" uri="{C3380CC4-5D6E-409C-BE32-E72D297353CC}">
              <c16:uniqueId val="{00000005-B431-4B75-8E06-4BB914BFF5FC}"/>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0.63</c:v>
                </c:pt>
                <c:pt idx="4">
                  <c:v>#N/A</c:v>
                </c:pt>
                <c:pt idx="5">
                  <c:v>1.34</c:v>
                </c:pt>
                <c:pt idx="6">
                  <c:v>#N/A</c:v>
                </c:pt>
                <c:pt idx="7">
                  <c:v>1.64</c:v>
                </c:pt>
                <c:pt idx="8">
                  <c:v>#N/A</c:v>
                </c:pt>
                <c:pt idx="9">
                  <c:v>1.27</c:v>
                </c:pt>
              </c:numCache>
            </c:numRef>
          </c:val>
          <c:extLst>
            <c:ext xmlns:c16="http://schemas.microsoft.com/office/drawing/2014/chart" uri="{C3380CC4-5D6E-409C-BE32-E72D297353CC}">
              <c16:uniqueId val="{00000006-B431-4B75-8E06-4BB914BFF5F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1.46</c:v>
                </c:pt>
              </c:numCache>
            </c:numRef>
          </c:val>
          <c:extLst>
            <c:ext xmlns:c16="http://schemas.microsoft.com/office/drawing/2014/chart" uri="{C3380CC4-5D6E-409C-BE32-E72D297353CC}">
              <c16:uniqueId val="{00000007-B431-4B75-8E06-4BB914BFF5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4.1100000000000003</c:v>
                </c:pt>
                <c:pt idx="2">
                  <c:v>#N/A</c:v>
                </c:pt>
                <c:pt idx="3">
                  <c:v>2.92</c:v>
                </c:pt>
                <c:pt idx="4">
                  <c:v>#N/A</c:v>
                </c:pt>
                <c:pt idx="5">
                  <c:v>6.22</c:v>
                </c:pt>
                <c:pt idx="6">
                  <c:v>#N/A</c:v>
                </c:pt>
                <c:pt idx="7">
                  <c:v>4.67</c:v>
                </c:pt>
                <c:pt idx="8">
                  <c:v>#N/A</c:v>
                </c:pt>
                <c:pt idx="9">
                  <c:v>4.45</c:v>
                </c:pt>
              </c:numCache>
            </c:numRef>
          </c:val>
          <c:extLst>
            <c:ext xmlns:c16="http://schemas.microsoft.com/office/drawing/2014/chart" uri="{C3380CC4-5D6E-409C-BE32-E72D297353CC}">
              <c16:uniqueId val="{00000008-B431-4B75-8E06-4BB914BFF5F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19.670000000000002</c:v>
                </c:pt>
                <c:pt idx="2">
                  <c:v>#N/A</c:v>
                </c:pt>
                <c:pt idx="3">
                  <c:v>18.5</c:v>
                </c:pt>
                <c:pt idx="4">
                  <c:v>#N/A</c:v>
                </c:pt>
                <c:pt idx="5">
                  <c:v>19.54</c:v>
                </c:pt>
                <c:pt idx="6">
                  <c:v>#N/A</c:v>
                </c:pt>
                <c:pt idx="7">
                  <c:v>19.489999999999998</c:v>
                </c:pt>
                <c:pt idx="8">
                  <c:v>#N/A</c:v>
                </c:pt>
                <c:pt idx="9">
                  <c:v>18.48</c:v>
                </c:pt>
              </c:numCache>
            </c:numRef>
          </c:val>
          <c:extLst>
            <c:ext xmlns:c16="http://schemas.microsoft.com/office/drawing/2014/chart" uri="{C3380CC4-5D6E-409C-BE32-E72D297353CC}">
              <c16:uniqueId val="{00000009-B431-4B75-8E06-4BB914BFF5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359</c:v>
                </c:pt>
                <c:pt idx="5">
                  <c:v>368</c:v>
                </c:pt>
                <c:pt idx="8">
                  <c:v>362</c:v>
                </c:pt>
                <c:pt idx="11">
                  <c:v>366</c:v>
                </c:pt>
                <c:pt idx="14">
                  <c:v>355</c:v>
                </c:pt>
              </c:numCache>
            </c:numRef>
          </c:val>
          <c:extLst>
            <c:ext xmlns:c16="http://schemas.microsoft.com/office/drawing/2014/chart" uri="{C3380CC4-5D6E-409C-BE32-E72D297353CC}">
              <c16:uniqueId val="{00000000-D59B-4D96-9FF5-2CDB08EFA1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9B-4D96-9FF5-2CDB08EFA1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2-D59B-4D96-9FF5-2CDB08EFA1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42</c:v>
                </c:pt>
                <c:pt idx="6">
                  <c:v>43</c:v>
                </c:pt>
                <c:pt idx="9">
                  <c:v>49</c:v>
                </c:pt>
                <c:pt idx="12">
                  <c:v>51</c:v>
                </c:pt>
              </c:numCache>
            </c:numRef>
          </c:val>
          <c:extLst>
            <c:ext xmlns:c16="http://schemas.microsoft.com/office/drawing/2014/chart" uri="{C3380CC4-5D6E-409C-BE32-E72D297353CC}">
              <c16:uniqueId val="{00000003-D59B-4D96-9FF5-2CDB08EFA1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c:v>
                </c:pt>
                <c:pt idx="3">
                  <c:v>101</c:v>
                </c:pt>
                <c:pt idx="6">
                  <c:v>94</c:v>
                </c:pt>
                <c:pt idx="9">
                  <c:v>86</c:v>
                </c:pt>
                <c:pt idx="12">
                  <c:v>109</c:v>
                </c:pt>
              </c:numCache>
            </c:numRef>
          </c:val>
          <c:extLst>
            <c:ext xmlns:c16="http://schemas.microsoft.com/office/drawing/2014/chart" uri="{C3380CC4-5D6E-409C-BE32-E72D297353CC}">
              <c16:uniqueId val="{00000004-D59B-4D96-9FF5-2CDB08EFA1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9B-4D96-9FF5-2CDB08EFA1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9B-4D96-9FF5-2CDB08EFA1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344</c:v>
                </c:pt>
                <c:pt idx="3">
                  <c:v>370</c:v>
                </c:pt>
                <c:pt idx="6">
                  <c:v>376</c:v>
                </c:pt>
                <c:pt idx="9">
                  <c:v>385</c:v>
                </c:pt>
                <c:pt idx="12">
                  <c:v>382</c:v>
                </c:pt>
              </c:numCache>
            </c:numRef>
          </c:val>
          <c:extLst>
            <c:ext xmlns:c16="http://schemas.microsoft.com/office/drawing/2014/chart" uri="{C3380CC4-5D6E-409C-BE32-E72D297353CC}">
              <c16:uniqueId val="{00000007-D59B-4D96-9FF5-2CDB08EFA1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136</c:v>
                </c:pt>
                <c:pt idx="2">
                  <c:v>#N/A</c:v>
                </c:pt>
                <c:pt idx="3">
                  <c:v>#N/A</c:v>
                </c:pt>
                <c:pt idx="4">
                  <c:v>146</c:v>
                </c:pt>
                <c:pt idx="5">
                  <c:v>#N/A</c:v>
                </c:pt>
                <c:pt idx="6">
                  <c:v>#N/A</c:v>
                </c:pt>
                <c:pt idx="7">
                  <c:v>152</c:v>
                </c:pt>
                <c:pt idx="8">
                  <c:v>#N/A</c:v>
                </c:pt>
                <c:pt idx="9">
                  <c:v>#N/A</c:v>
                </c:pt>
                <c:pt idx="10">
                  <c:v>156</c:v>
                </c:pt>
                <c:pt idx="11">
                  <c:v>#N/A</c:v>
                </c:pt>
                <c:pt idx="12">
                  <c:v>#N/A</c:v>
                </c:pt>
                <c:pt idx="13">
                  <c:v>189</c:v>
                </c:pt>
                <c:pt idx="14">
                  <c:v>#N/A</c:v>
                </c:pt>
              </c:numCache>
            </c:numRef>
          </c:val>
          <c:smooth val="0"/>
          <c:extLst>
            <c:ext xmlns:c16="http://schemas.microsoft.com/office/drawing/2014/chart" uri="{C3380CC4-5D6E-409C-BE32-E72D297353CC}">
              <c16:uniqueId val="{00000008-D59B-4D96-9FF5-2CDB08EFA1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3469</c:v>
                </c:pt>
                <c:pt idx="5">
                  <c:v>2775</c:v>
                </c:pt>
                <c:pt idx="8">
                  <c:v>2640</c:v>
                </c:pt>
                <c:pt idx="11">
                  <c:v>3233</c:v>
                </c:pt>
                <c:pt idx="14">
                  <c:v>2998</c:v>
                </c:pt>
              </c:numCache>
            </c:numRef>
          </c:val>
          <c:extLst>
            <c:ext xmlns:c16="http://schemas.microsoft.com/office/drawing/2014/chart" uri="{C3380CC4-5D6E-409C-BE32-E72D297353CC}">
              <c16:uniqueId val="{00000000-4D30-4D4A-9C24-85012F04E3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235</c:v>
                </c:pt>
                <c:pt idx="5">
                  <c:v>243</c:v>
                </c:pt>
                <c:pt idx="8">
                  <c:v>238</c:v>
                </c:pt>
                <c:pt idx="11">
                  <c:v>231</c:v>
                </c:pt>
                <c:pt idx="14">
                  <c:v>220</c:v>
                </c:pt>
              </c:numCache>
            </c:numRef>
          </c:val>
          <c:extLst>
            <c:ext xmlns:c16="http://schemas.microsoft.com/office/drawing/2014/chart" uri="{C3380CC4-5D6E-409C-BE32-E72D297353CC}">
              <c16:uniqueId val="{00000001-4D30-4D4A-9C24-85012F04E3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2270</c:v>
                </c:pt>
                <c:pt idx="5">
                  <c:v>2628</c:v>
                </c:pt>
                <c:pt idx="8">
                  <c:v>2668</c:v>
                </c:pt>
                <c:pt idx="11">
                  <c:v>2651</c:v>
                </c:pt>
                <c:pt idx="14">
                  <c:v>2524</c:v>
                </c:pt>
              </c:numCache>
            </c:numRef>
          </c:val>
          <c:extLst>
            <c:ext xmlns:c16="http://schemas.microsoft.com/office/drawing/2014/chart" uri="{C3380CC4-5D6E-409C-BE32-E72D297353CC}">
              <c16:uniqueId val="{00000002-4D30-4D4A-9C24-85012F04E3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30-4D4A-9C24-85012F04E3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30-4D4A-9C24-85012F04E3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30-4D4A-9C24-85012F04E3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372</c:v>
                </c:pt>
                <c:pt idx="3">
                  <c:v>368</c:v>
                </c:pt>
                <c:pt idx="6">
                  <c:v>340</c:v>
                </c:pt>
                <c:pt idx="9">
                  <c:v>361</c:v>
                </c:pt>
                <c:pt idx="12">
                  <c:v>354</c:v>
                </c:pt>
              </c:numCache>
            </c:numRef>
          </c:val>
          <c:extLst>
            <c:ext xmlns:c16="http://schemas.microsoft.com/office/drawing/2014/chart" uri="{C3380CC4-5D6E-409C-BE32-E72D297353CC}">
              <c16:uniqueId val="{00000006-4D30-4D4A-9C24-85012F04E3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383</c:v>
                </c:pt>
                <c:pt idx="3">
                  <c:v>400</c:v>
                </c:pt>
                <c:pt idx="6">
                  <c:v>381</c:v>
                </c:pt>
                <c:pt idx="9">
                  <c:v>340</c:v>
                </c:pt>
                <c:pt idx="12">
                  <c:v>364</c:v>
                </c:pt>
              </c:numCache>
            </c:numRef>
          </c:val>
          <c:extLst>
            <c:ext xmlns:c16="http://schemas.microsoft.com/office/drawing/2014/chart" uri="{C3380CC4-5D6E-409C-BE32-E72D297353CC}">
              <c16:uniqueId val="{00000007-4D30-4D4A-9C24-85012F04E3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852</c:v>
                </c:pt>
                <c:pt idx="3">
                  <c:v>789</c:v>
                </c:pt>
                <c:pt idx="6">
                  <c:v>672</c:v>
                </c:pt>
                <c:pt idx="9">
                  <c:v>608</c:v>
                </c:pt>
                <c:pt idx="12">
                  <c:v>641</c:v>
                </c:pt>
              </c:numCache>
            </c:numRef>
          </c:val>
          <c:extLst>
            <c:ext xmlns:c16="http://schemas.microsoft.com/office/drawing/2014/chart" uri="{C3380CC4-5D6E-409C-BE32-E72D297353CC}">
              <c16:uniqueId val="{00000008-4D30-4D4A-9C24-85012F04E3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D30-4D4A-9C24-85012F04E3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3643</c:v>
                </c:pt>
                <c:pt idx="3">
                  <c:v>3736</c:v>
                </c:pt>
                <c:pt idx="6">
                  <c:v>3701</c:v>
                </c:pt>
                <c:pt idx="9">
                  <c:v>3704</c:v>
                </c:pt>
                <c:pt idx="12">
                  <c:v>3591</c:v>
                </c:pt>
              </c:numCache>
            </c:numRef>
          </c:val>
          <c:extLst>
            <c:ext xmlns:c16="http://schemas.microsoft.com/office/drawing/2014/chart" uri="{C3380CC4-5D6E-409C-BE32-E72D297353CC}">
              <c16:uniqueId val="{0000000A-4D30-4D4A-9C24-85012F04E3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D30-4D4A-9C24-85012F04E3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1366</c:v>
                </c:pt>
                <c:pt idx="1">
                  <c:v>1323</c:v>
                </c:pt>
                <c:pt idx="2">
                  <c:v>1227</c:v>
                </c:pt>
              </c:numCache>
            </c:numRef>
          </c:val>
          <c:extLst>
            <c:ext xmlns:c16="http://schemas.microsoft.com/office/drawing/2014/chart" uri="{C3380CC4-5D6E-409C-BE32-E72D297353CC}">
              <c16:uniqueId val="{00000000-A97C-4482-8012-4D9EFF5BAA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268</c:v>
                </c:pt>
                <c:pt idx="1">
                  <c:v>188</c:v>
                </c:pt>
                <c:pt idx="2">
                  <c:v>188</c:v>
                </c:pt>
              </c:numCache>
            </c:numRef>
          </c:val>
          <c:extLst>
            <c:ext xmlns:c16="http://schemas.microsoft.com/office/drawing/2014/chart" uri="{C3380CC4-5D6E-409C-BE32-E72D297353CC}">
              <c16:uniqueId val="{00000001-A97C-4482-8012-4D9EFF5BAA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1182</c:v>
                </c:pt>
                <c:pt idx="1">
                  <c:v>928</c:v>
                </c:pt>
                <c:pt idx="2">
                  <c:v>982</c:v>
                </c:pt>
              </c:numCache>
            </c:numRef>
          </c:val>
          <c:extLst>
            <c:ext xmlns:c16="http://schemas.microsoft.com/office/drawing/2014/chart" uri="{C3380CC4-5D6E-409C-BE32-E72D297353CC}">
              <c16:uniqueId val="{00000002-A97C-4482-8012-4D9EFF5BAA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発行額を極力抑制していることから、償還金はほぼ横ばいの状況となっている。実質は臨時財政対策債の償還費が４割以上を占めており、今後は、発行額が大きい臨時財政対策債や償還期間が短い辺地債の償還が特に大きくなるため、更なる起債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将来負担比率の分子はマイナスとなっており、将来負担額の大半を占める一般会計等に係る地方債の現在高についても前年度と比較し減少しているが、充当可能基金は減少している状況である。今後はより将来負担額が減少するよう財政の健全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宮城県大衡村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億円で、前年度と比較しても大きな増減はなかった。千円単位で見れば約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千万円減少しており、新規として大衡村特定防衛施設周辺調整交付金事業基金へ大衡村学校給食費無償化事業及び大衡村学校給食センター運営事業に係る積立約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千万円を実施したが、企業立地奨励金等企業誘致に関わるものとして、大衡村企業立地促進基金から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千万円、財政調整基金から約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千万円の取崩しを実施したことが要因となっている。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・基金全体の大部分を占める財政調整基金は令和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時的に増加となったものの、今後耐用年数を迎える公共施設の更新等及び大衡村の重点施策である企業誘致関連経費としての取崩し、また物価高騰に伴い人件費や継続的事業等の費用増加が見込まれることからそれに対応する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ため、公共施設等総合管理計画に基づく施設等の集約・複合化や長寿命化といった対策を講じつつ、企業誘致関連の動向を注視し、既存事業の効果検証を実施し、統廃合を検討するなど、適時適切な積立をすることを目標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また、特定目的基金については、年次的事業計画等により増減していく見込みであり、今後、急減や急増は想定していないが、引き続き適切に管理をしていく。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①公共施設整備に要する経費へ充当。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②福祉活動の促進、快適な生活環境の形成等、高齢化社会到来に対応した施策の推進。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③企業誘致の促進経費へ充当。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④防衛施設周辺の生活環境の整備等に関する法律第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⑤新型コロナウイルス感染症対策に要する経費へ充当。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①利子積立のみ増減なし。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②民生団体等補助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百万円取崩による減。利子積立は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③企業立地促進奨励金に関わる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百万円取崩による減。利子積立のみ増。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④利子、交付金積立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百万円、医療費助成事業取崩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⑤利子積立のみ増減なし。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①改修・更新時期を迎える施設が多くあるため、今後も積極的に積立を行う。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②高齢者タクシー利用券助成事業及びシルバー人材センター補助金への充用により減少の見込み。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③今後も企業誘致を促進していくため、必要な額を積立していく。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④医療費助成事業、学校給食費無償化事業、学校給食センター運営事業等を計画。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⑤収束傾向となっているので、今後は減少となる予定。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億円の減少要因としては、主に下水道事業が公営企業化したことにより、それに伴う運転資金等で繰出金の支出があり、財源が不足したため。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将来の財政需要に備えて適切に管理する必要があるものであり、村財政の調整を図るため柔軟に活用していく方針であるが、今後は公共施設等の更新、企業誘致関連事業も多く控えているため、その関連費用として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・利子分積立のみ。増減なし。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・これまでも、必要とされる額を適時適切に積立してきたところ。今後も、経済変動等の財源不足に備え、必要な現在高を確保していく見込みである。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5,461
60.32
4,904,297
4,755,933
132,810
2,978,595
3,590,791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自動車関連産業等の大型事業所の企業立地及び住宅団地整備等により、近年では税収が堅調に伸びており、財政力については、全国、県、類似団体平均を上回る状況が続いている。税収についても、令和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今後も引き続き企業誘致、定住促進、子育て支援事業を積極的に展開し、各種事業の選択と集中による歳出抑制、税の徴収強化等を図るなど、行財政の効率的な運営・財政の健全化に努める。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104019</xdr:rowOff>
    </xdr:from>
    <xdr:to>
      <xdr:col>23</xdr:col>
      <xdr:colOff>133350</xdr:colOff>
      <xdr:row>40</xdr:row>
      <xdr:rowOff>115509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9620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115509</xdr:rowOff>
    </xdr:from>
    <xdr:to>
      <xdr:col>19</xdr:col>
      <xdr:colOff>133350</xdr:colOff>
      <xdr:row>40</xdr:row>
      <xdr:rowOff>115509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73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104019</xdr:rowOff>
    </xdr:from>
    <xdr:to>
      <xdr:col>15</xdr:col>
      <xdr:colOff>82550</xdr:colOff>
      <xdr:row>40</xdr:row>
      <xdr:rowOff>115509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620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81038</xdr:rowOff>
    </xdr:from>
    <xdr:to>
      <xdr:col>11</xdr:col>
      <xdr:colOff>31750</xdr:colOff>
      <xdr:row>40</xdr:row>
      <xdr:rowOff>104019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390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53219</xdr:rowOff>
    </xdr:from>
    <xdr:to>
      <xdr:col>23</xdr:col>
      <xdr:colOff>184150</xdr:colOff>
      <xdr:row>40</xdr:row>
      <xdr:rowOff>154819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69746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64709</xdr:rowOff>
    </xdr:from>
    <xdr:to>
      <xdr:col>19</xdr:col>
      <xdr:colOff>184150</xdr:colOff>
      <xdr:row>40</xdr:row>
      <xdr:rowOff>166309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64709</xdr:rowOff>
    </xdr:from>
    <xdr:to>
      <xdr:col>15</xdr:col>
      <xdr:colOff>133350</xdr:colOff>
      <xdr:row>40</xdr:row>
      <xdr:rowOff>166309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53219</xdr:rowOff>
    </xdr:from>
    <xdr:to>
      <xdr:col>11</xdr:col>
      <xdr:colOff>82550</xdr:colOff>
      <xdr:row>40</xdr:row>
      <xdr:rowOff>154819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164996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率が上昇していたが、その要因として、税収が震災復興特別交付税に振り変わったことが挙げられる。通常、税収として見込める固定資産税の一部が、震災復興特区により減免となり、震災復興特別交付税として措置されるが、他方、臨時一般財源扱いとなり経常収支比率には反映されないため、上昇する一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年度決算においては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ポイントの減少となっており、震災復興特区による減免が一部終了となり、通常の税収として収入されることから、経常収入額が増額したため、分母が大きくなったことが要因である。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今後、上記要因で経常収入額が増加することが見込まれるが、依然として全国平均及び類似団体内平均値は上回っている状況のため、今後も更なる行財政改革を図りながら義務的経費の削減に努める。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50482</xdr:rowOff>
    </xdr:from>
    <xdr:to>
      <xdr:col>23</xdr:col>
      <xdr:colOff>133350</xdr:colOff>
      <xdr:row>62</xdr:row>
      <xdr:rowOff>54504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80382"/>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42439</xdr:rowOff>
    </xdr:from>
    <xdr:to>
      <xdr:col>19</xdr:col>
      <xdr:colOff>133350</xdr:colOff>
      <xdr:row>62</xdr:row>
      <xdr:rowOff>54504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7233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62</xdr:row>
      <xdr:rowOff>42439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05981"/>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62</xdr:row>
      <xdr:rowOff>100754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05981"/>
          <a:ext cx="8890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171132</xdr:rowOff>
    </xdr:from>
    <xdr:to>
      <xdr:col>23</xdr:col>
      <xdr:colOff>184150</xdr:colOff>
      <xdr:row>62</xdr:row>
      <xdr:rowOff>101282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143209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0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3704</xdr:rowOff>
    </xdr:from>
    <xdr:to>
      <xdr:col>19</xdr:col>
      <xdr:colOff>184150</xdr:colOff>
      <xdr:row>62</xdr:row>
      <xdr:rowOff>105304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90081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19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163089</xdr:rowOff>
    </xdr:from>
    <xdr:to>
      <xdr:col>15</xdr:col>
      <xdr:colOff>133350</xdr:colOff>
      <xdr:row>62</xdr:row>
      <xdr:rowOff>93239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78016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0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[299,746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に比べ増加となっており、物価高騰や給与改定等により近年の経費決算額も増加傾向となっているほか、人口減少傾向にも歯止めがかからない状況となっていることから人口１人当たりの決算額も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依然として宮城県平均、全国平均を上回っており、物価高騰等も勘案しながら、維持管理経費等の削減が急務である。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139365</xdr:rowOff>
    </xdr:from>
    <xdr:to>
      <xdr:col>23</xdr:col>
      <xdr:colOff>133350</xdr:colOff>
      <xdr:row>81</xdr:row>
      <xdr:rowOff>154313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6815"/>
          <a:ext cx="838200" cy="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139089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130502</xdr:rowOff>
    </xdr:from>
    <xdr:to>
      <xdr:col>19</xdr:col>
      <xdr:colOff>133350</xdr:colOff>
      <xdr:row>81</xdr:row>
      <xdr:rowOff>139365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7952"/>
          <a:ext cx="889000" cy="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121391</xdr:rowOff>
    </xdr:from>
    <xdr:to>
      <xdr:col>15</xdr:col>
      <xdr:colOff>82550</xdr:colOff>
      <xdr:row>81</xdr:row>
      <xdr:rowOff>130502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8841"/>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121391</xdr:rowOff>
    </xdr:from>
    <xdr:to>
      <xdr:col>11</xdr:col>
      <xdr:colOff>31750</xdr:colOff>
      <xdr:row>81</xdr:row>
      <xdr:rowOff>126051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08841"/>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103513</xdr:rowOff>
    </xdr:from>
    <xdr:to>
      <xdr:col>23</xdr:col>
      <xdr:colOff>184150</xdr:colOff>
      <xdr:row>82</xdr:row>
      <xdr:rowOff>33663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24790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88565</xdr:rowOff>
    </xdr:from>
    <xdr:to>
      <xdr:col>19</xdr:col>
      <xdr:colOff>184150</xdr:colOff>
      <xdr:row>82</xdr:row>
      <xdr:rowOff>18715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28892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79702</xdr:rowOff>
    </xdr:from>
    <xdr:to>
      <xdr:col>15</xdr:col>
      <xdr:colOff>133350</xdr:colOff>
      <xdr:row>82</xdr:row>
      <xdr:rowOff>9852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20029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70591</xdr:rowOff>
    </xdr:from>
    <xdr:to>
      <xdr:col>11</xdr:col>
      <xdr:colOff>82550</xdr:colOff>
      <xdr:row>82</xdr:row>
      <xdr:rowOff>741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75251</xdr:rowOff>
    </xdr:from>
    <xdr:to>
      <xdr:col>7</xdr:col>
      <xdr:colOff>31750</xdr:colOff>
      <xdr:row>82</xdr:row>
      <xdr:rowOff>5401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161628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4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依然として全国平均並びに類似団体平均を下回っており、本年度も減少となっている。職員の定員適正化計画等に基づき、本村独自に給与体系の見直しをより積極的に実施していく。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69145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441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709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84</xdr:row>
      <xdr:rowOff>122766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7710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146755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1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全国・県平均及び類似団体平均を大きく上回っている状況が続いているため、今後も民間委託の活用と事務事業の効率的な行財政運営を図りながら、更なる適正な職員配置及び定員管理に努める。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77756</xdr:rowOff>
    </xdr:from>
    <xdr:to>
      <xdr:col>81</xdr:col>
      <xdr:colOff>44450</xdr:colOff>
      <xdr:row>61</xdr:row>
      <xdr:rowOff>83185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36206"/>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27083</xdr:rowOff>
    </xdr:from>
    <xdr:to>
      <xdr:col>77</xdr:col>
      <xdr:colOff>44450</xdr:colOff>
      <xdr:row>61</xdr:row>
      <xdr:rowOff>83185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85533"/>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127350</xdr:rowOff>
    </xdr:from>
    <xdr:to>
      <xdr:col>72</xdr:col>
      <xdr:colOff>203200</xdr:colOff>
      <xdr:row>61</xdr:row>
      <xdr:rowOff>27083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4350"/>
          <a:ext cx="889000" cy="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113474</xdr:rowOff>
    </xdr:from>
    <xdr:to>
      <xdr:col>68</xdr:col>
      <xdr:colOff>152400</xdr:colOff>
      <xdr:row>60</xdr:row>
      <xdr:rowOff>127350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00474"/>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26956</xdr:rowOff>
    </xdr:from>
    <xdr:to>
      <xdr:col>81</xdr:col>
      <xdr:colOff>95250</xdr:colOff>
      <xdr:row>61</xdr:row>
      <xdr:rowOff>128556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170483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5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32385</xdr:rowOff>
    </xdr:from>
    <xdr:to>
      <xdr:col>77</xdr:col>
      <xdr:colOff>95250</xdr:colOff>
      <xdr:row>61</xdr:row>
      <xdr:rowOff>133985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147733</xdr:rowOff>
    </xdr:from>
    <xdr:to>
      <xdr:col>73</xdr:col>
      <xdr:colOff>44450</xdr:colOff>
      <xdr:row>61</xdr:row>
      <xdr:rowOff>77883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3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62660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2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76550</xdr:rowOff>
    </xdr:from>
    <xdr:to>
      <xdr:col>68</xdr:col>
      <xdr:colOff>203200</xdr:colOff>
      <xdr:row>61</xdr:row>
      <xdr:rowOff>6700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62674</xdr:rowOff>
    </xdr:from>
    <xdr:to>
      <xdr:col>64</xdr:col>
      <xdr:colOff>152400</xdr:colOff>
      <xdr:row>60</xdr:row>
      <xdr:rowOff>164274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4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149051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3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事業内容の精査による起債抑制策等により、類似団体平均を下回ったが、昨年度より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他、全国平均及び宮城県平均を上回っているため、今後も施設の改修や更新等の大規模な投資事業については、事業の実施時期や事業内容を精査するなど、償還額の平準化及び実質公債費比率を減少させるための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170434</xdr:rowOff>
    </xdr:from>
    <xdr:to>
      <xdr:col>81</xdr:col>
      <xdr:colOff>44450</xdr:colOff>
      <xdr:row>41</xdr:row>
      <xdr:rowOff>23114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2843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170434</xdr:rowOff>
    </xdr:from>
    <xdr:to>
      <xdr:col>77</xdr:col>
      <xdr:colOff>44450</xdr:colOff>
      <xdr:row>40</xdr:row>
      <xdr:rowOff>170434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28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40</xdr:row>
      <xdr:rowOff>170434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236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40</xdr:row>
      <xdr:rowOff>165608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23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160291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119634</xdr:rowOff>
    </xdr:from>
    <xdr:to>
      <xdr:col>77</xdr:col>
      <xdr:colOff>95250</xdr:colOff>
      <xdr:row>41</xdr:row>
      <xdr:rowOff>49784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59961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4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119634</xdr:rowOff>
    </xdr:from>
    <xdr:to>
      <xdr:col>73</xdr:col>
      <xdr:colOff>44450</xdr:colOff>
      <xdr:row>41</xdr:row>
      <xdr:rowOff>49784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59961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年度以降将来負担比率はマイナスを継続している。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今後も後世への負担を軽減するよう、新規事業の実施等について総点検等による、財政の健全化を図っていく。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5,461
60.32
4,904,297
4,755,933
132,810
2,978,595
3,590,791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前年度と比較すると給与改定等により決算額は増加しているが、経常収入額が増加したことにより経常収支比率は減少している。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の定員適正化計画等に基づき、本村独自に給与体系の見直しを積極的に実施しているところである。全国平均、宮城県平均、類似団体内平均値を下回っている状況ではあるが、より一層見直し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089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6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物価高騰に伴う影響等により、主に需用費や委託料が増加している一方で、経常収入額が増加したことにより経常収支比率は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全国、宮城県、類似団体平均を上回って状況であるため、引き続き老朽化等による施設の管理経費の軽減を図るため、管理内容の見直しや事務事業における民間委託に積極的に取り組んでいく。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35560</xdr:rowOff>
    </xdr:from>
    <xdr:to>
      <xdr:col>82</xdr:col>
      <xdr:colOff>107950</xdr:colOff>
      <xdr:row>17</xdr:row>
      <xdr:rowOff>98425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95021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98425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84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167005</xdr:rowOff>
    </xdr:from>
    <xdr:to>
      <xdr:col>73</xdr:col>
      <xdr:colOff>180975</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102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167005</xdr:rowOff>
    </xdr:from>
    <xdr:to>
      <xdr:col>69</xdr:col>
      <xdr:colOff>92075</xdr:colOff>
      <xdr:row>17</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102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156210</xdr:rowOff>
    </xdr:from>
    <xdr:to>
      <xdr:col>82</xdr:col>
      <xdr:colOff>158750</xdr:colOff>
      <xdr:row>17</xdr:row>
      <xdr:rowOff>86360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128287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47625</xdr:rowOff>
    </xdr:from>
    <xdr:to>
      <xdr:col>78</xdr:col>
      <xdr:colOff>120650</xdr:colOff>
      <xdr:row>17</xdr:row>
      <xdr:rowOff>149225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134002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4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116205</xdr:rowOff>
    </xdr:from>
    <xdr:to>
      <xdr:col>69</xdr:col>
      <xdr:colOff>142875</xdr:colOff>
      <xdr:row>17</xdr:row>
      <xdr:rowOff>46355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31132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4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156210</xdr:rowOff>
    </xdr:from>
    <xdr:to>
      <xdr:col>65</xdr:col>
      <xdr:colOff>53975</xdr:colOff>
      <xdr:row>17</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全国平均並びに県平均を下回った数値となっているが、類似団体平均を上回っている。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歳までの医療費助成や公立保育園・幼稚園を廃止し民間に委託している認定こども園等に対する施設運営費等が類似団体平均を上回っている要因となっている。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56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ポイント減少しており、全国、宮城県、類似団体平均を下回っている状況である。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下水道事業が公営企業化になったことに伴い減少しているものであるが、引き続き各種特別会計への繰出金及び維持補修費の縮減に努める。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21844</xdr:rowOff>
    </xdr:from>
    <xdr:to>
      <xdr:col>82</xdr:col>
      <xdr:colOff>107950</xdr:colOff>
      <xdr:row>58</xdr:row>
      <xdr:rowOff>62992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23044"/>
          <a:ext cx="8382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62992</xdr:rowOff>
    </xdr:from>
    <xdr:to>
      <xdr:col>78</xdr:col>
      <xdr:colOff>69850</xdr:colOff>
      <xdr:row>58</xdr:row>
      <xdr:rowOff>81280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007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26416</xdr:rowOff>
    </xdr:from>
    <xdr:to>
      <xdr:col>73</xdr:col>
      <xdr:colOff>180975</xdr:colOff>
      <xdr:row>58</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705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26416</xdr:rowOff>
    </xdr:from>
    <xdr:to>
      <xdr:col>69</xdr:col>
      <xdr:colOff>92075</xdr:colOff>
      <xdr:row>59</xdr:row>
      <xdr:rowOff>129286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7051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142494</xdr:rowOff>
    </xdr:from>
    <xdr:to>
      <xdr:col>82</xdr:col>
      <xdr:colOff>158750</xdr:colOff>
      <xdr:row>56</xdr:row>
      <xdr:rowOff>72644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159021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1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xdr:rowOff>
    </xdr:from>
    <xdr:to>
      <xdr:col>78</xdr:col>
      <xdr:colOff>120650</xdr:colOff>
      <xdr:row>58</xdr:row>
      <xdr:rowOff>113792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98569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4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147066</xdr:rowOff>
    </xdr:from>
    <xdr:to>
      <xdr:col>69</xdr:col>
      <xdr:colOff>142875</xdr:colOff>
      <xdr:row>58</xdr:row>
      <xdr:rowOff>77216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78486</xdr:rowOff>
    </xdr:from>
    <xdr:to>
      <xdr:col>65</xdr:col>
      <xdr:colOff>53975</xdr:colOff>
      <xdr:row>60</xdr:row>
      <xdr:rowOff>8636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164863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全国、宮城県、類似団体平均を上回っている状況であり、本村の重点施策である企業立地奨励金が要因のひとつとなっている。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今年度は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ポイント増加しているが、これは、令和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年度に下水道事業が公営企業化となったことに伴う補助費が主な要因となっている。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39</xdr:row>
      <xdr:rowOff>83566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72936"/>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38</xdr:row>
      <xdr:rowOff>3556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5003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4089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32766</xdr:rowOff>
    </xdr:from>
    <xdr:to>
      <xdr:col>82</xdr:col>
      <xdr:colOff>158750</xdr:colOff>
      <xdr:row>39</xdr:row>
      <xdr:rowOff>134366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4843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事業の進行管理や、実施する事業の選択と集中を徹底し、年次計画的に事業を進めながら起債発行を抑制してきた結果、全国、宮城県、類似団体平均を下回っている。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今後も事業の実施時期・内容を的確に判断し、償還額の平準化及び公債費の急激な上昇を防止する財政運営に努める。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134620</xdr:rowOff>
    </xdr:from>
    <xdr:to>
      <xdr:col>24</xdr:col>
      <xdr:colOff>25400</xdr:colOff>
      <xdr:row>76</xdr:row>
      <xdr:rowOff>5080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933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5080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027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75</xdr:row>
      <xdr:rowOff>168911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23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23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83820</xdr:rowOff>
    </xdr:from>
    <xdr:to>
      <xdr:col>24</xdr:col>
      <xdr:colOff>76200</xdr:colOff>
      <xdr:row>76</xdr:row>
      <xdr:rowOff>13970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100347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54627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本年度は全体的に増加しているが、経常収入額が増加していることもあり、前年度と比較し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宮城県平均は下回っているが、全国及び類似団体平均を大きく上回っている状況にあるため、</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サイクルに基づき全ての事務事業を点検するなど、事業の見直しを図りながら経常経費削減を図っていく。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28702</xdr:rowOff>
    </xdr:from>
    <xdr:to>
      <xdr:col>82</xdr:col>
      <xdr:colOff>107950</xdr:colOff>
      <xdr:row>76</xdr:row>
      <xdr:rowOff>49276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05890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19558</xdr:rowOff>
    </xdr:from>
    <xdr:to>
      <xdr:col>78</xdr:col>
      <xdr:colOff>69850</xdr:colOff>
      <xdr:row>76</xdr:row>
      <xdr:rowOff>28702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0497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117856</xdr:rowOff>
    </xdr:from>
    <xdr:to>
      <xdr:col>73</xdr:col>
      <xdr:colOff>180975</xdr:colOff>
      <xdr:row>76</xdr:row>
      <xdr:rowOff>19558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7660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117856</xdr:rowOff>
    </xdr:from>
    <xdr:to>
      <xdr:col>69</xdr:col>
      <xdr:colOff>92075</xdr:colOff>
      <xdr:row>76</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7660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142003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0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149352</xdr:rowOff>
    </xdr:from>
    <xdr:to>
      <xdr:col>78</xdr:col>
      <xdr:colOff>120650</xdr:colOff>
      <xdr:row>76</xdr:row>
      <xdr:rowOff>79502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0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64279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94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140208</xdr:rowOff>
    </xdr:from>
    <xdr:to>
      <xdr:col>74</xdr:col>
      <xdr:colOff>31750</xdr:colOff>
      <xdr:row>76</xdr:row>
      <xdr:rowOff>70358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55135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8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67056</xdr:rowOff>
    </xdr:from>
    <xdr:to>
      <xdr:col>69</xdr:col>
      <xdr:colOff>142875</xdr:colOff>
      <xdr:row>75</xdr:row>
      <xdr:rowOff>168656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9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153433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1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33030</xdr:rowOff>
    </xdr:from>
    <xdr:to>
      <xdr:col>29</xdr:col>
      <xdr:colOff>127000</xdr:colOff>
      <xdr:row>17</xdr:row>
      <xdr:rowOff>141844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5305"/>
          <a:ext cx="647700" cy="108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17807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80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141844</xdr:rowOff>
    </xdr:from>
    <xdr:to>
      <xdr:col>26</xdr:col>
      <xdr:colOff>50800</xdr:colOff>
      <xdr:row>18</xdr:row>
      <xdr:rowOff>43112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4119"/>
          <a:ext cx="698500" cy="72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43112</xdr:rowOff>
    </xdr:from>
    <xdr:to>
      <xdr:col>22</xdr:col>
      <xdr:colOff>114300</xdr:colOff>
      <xdr:row>18</xdr:row>
      <xdr:rowOff>102334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6837"/>
          <a:ext cx="698500" cy="59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102334</xdr:rowOff>
    </xdr:from>
    <xdr:to>
      <xdr:col>18</xdr:col>
      <xdr:colOff>177800</xdr:colOff>
      <xdr:row>18</xdr:row>
      <xdr:rowOff>145791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6059"/>
          <a:ext cx="698500" cy="43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153680</xdr:rowOff>
    </xdr:from>
    <xdr:to>
      <xdr:col>29</xdr:col>
      <xdr:colOff>177800</xdr:colOff>
      <xdr:row>17</xdr:row>
      <xdr:rowOff>83830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170207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91044</xdr:rowOff>
    </xdr:from>
    <xdr:to>
      <xdr:col>26</xdr:col>
      <xdr:colOff>101600</xdr:colOff>
      <xdr:row>18</xdr:row>
      <xdr:rowOff>21194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3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5971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163762</xdr:rowOff>
    </xdr:from>
    <xdr:to>
      <xdr:col>22</xdr:col>
      <xdr:colOff>165100</xdr:colOff>
      <xdr:row>18</xdr:row>
      <xdr:rowOff>93912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78688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51534</xdr:rowOff>
    </xdr:from>
    <xdr:to>
      <xdr:col>19</xdr:col>
      <xdr:colOff>38100</xdr:colOff>
      <xdr:row>18</xdr:row>
      <xdr:rowOff>153134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5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137911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94991</xdr:rowOff>
    </xdr:from>
    <xdr:to>
      <xdr:col>15</xdr:col>
      <xdr:colOff>101600</xdr:colOff>
      <xdr:row>19</xdr:row>
      <xdr:rowOff>25141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305224</xdr:rowOff>
    </xdr:from>
    <xdr:to>
      <xdr:col>29</xdr:col>
      <xdr:colOff>127000</xdr:colOff>
      <xdr:row>36</xdr:row>
      <xdr:rowOff>9302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15574"/>
          <a:ext cx="647700" cy="46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9302</xdr:rowOff>
    </xdr:from>
    <xdr:to>
      <xdr:col>26</xdr:col>
      <xdr:colOff>50800</xdr:colOff>
      <xdr:row>36</xdr:row>
      <xdr:rowOff>17721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62552"/>
          <a:ext cx="698500" cy="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17721</xdr:rowOff>
    </xdr:from>
    <xdr:to>
      <xdr:col>22</xdr:col>
      <xdr:colOff>114300</xdr:colOff>
      <xdr:row>36</xdr:row>
      <xdr:rowOff>30523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0971"/>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30523</xdr:rowOff>
    </xdr:from>
    <xdr:to>
      <xdr:col>18</xdr:col>
      <xdr:colOff>177800</xdr:colOff>
      <xdr:row>36</xdr:row>
      <xdr:rowOff>45337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83773"/>
          <a:ext cx="698500" cy="14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254424</xdr:rowOff>
    </xdr:from>
    <xdr:to>
      <xdr:col>29</xdr:col>
      <xdr:colOff>177800</xdr:colOff>
      <xdr:row>36</xdr:row>
      <xdr:rowOff>13124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6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226501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301402</xdr:rowOff>
    </xdr:from>
    <xdr:to>
      <xdr:col>26</xdr:col>
      <xdr:colOff>101600</xdr:colOff>
      <xdr:row>36</xdr:row>
      <xdr:rowOff>60102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11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44879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8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309821</xdr:rowOff>
    </xdr:from>
    <xdr:to>
      <xdr:col>22</xdr:col>
      <xdr:colOff>165100</xdr:colOff>
      <xdr:row>36</xdr:row>
      <xdr:rowOff>68521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0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53298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0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322623</xdr:rowOff>
    </xdr:from>
    <xdr:to>
      <xdr:col>19</xdr:col>
      <xdr:colOff>38100</xdr:colOff>
      <xdr:row>36</xdr:row>
      <xdr:rowOff>81323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66100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337437</xdr:rowOff>
    </xdr:from>
    <xdr:to>
      <xdr:col>15</xdr:col>
      <xdr:colOff>101600</xdr:colOff>
      <xdr:row>36</xdr:row>
      <xdr:rowOff>96137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80914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5,461
60.32
4,904,297
4,755,933
132,810
2,978,595
3,590,791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41775</xdr:rowOff>
    </xdr:from>
    <xdr:to>
      <xdr:col>24</xdr:col>
      <xdr:colOff>63500</xdr:colOff>
      <xdr:row>37</xdr:row>
      <xdr:rowOff>127706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5425"/>
          <a:ext cx="838200" cy="8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127706</xdr:rowOff>
    </xdr:from>
    <xdr:to>
      <xdr:col>19</xdr:col>
      <xdr:colOff>177800</xdr:colOff>
      <xdr:row>38</xdr:row>
      <xdr:rowOff>24219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1356"/>
          <a:ext cx="889000" cy="6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24219</xdr:rowOff>
    </xdr:from>
    <xdr:to>
      <xdr:col>15</xdr:col>
      <xdr:colOff>50800</xdr:colOff>
      <xdr:row>38</xdr:row>
      <xdr:rowOff>72293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9319"/>
          <a:ext cx="889000" cy="4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72293</xdr:rowOff>
    </xdr:from>
    <xdr:to>
      <xdr:col>10</xdr:col>
      <xdr:colOff>114300</xdr:colOff>
      <xdr:row>38</xdr:row>
      <xdr:rowOff>83914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8739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162425</xdr:rowOff>
    </xdr:from>
    <xdr:to>
      <xdr:col>24</xdr:col>
      <xdr:colOff>114300</xdr:colOff>
      <xdr:row>37</xdr:row>
      <xdr:rowOff>92575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140852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76906</xdr:rowOff>
    </xdr:from>
    <xdr:to>
      <xdr:col>20</xdr:col>
      <xdr:colOff>38100</xdr:colOff>
      <xdr:row>38</xdr:row>
      <xdr:rowOff>7056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169633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1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144869</xdr:rowOff>
    </xdr:from>
    <xdr:to>
      <xdr:col>15</xdr:col>
      <xdr:colOff>101600</xdr:colOff>
      <xdr:row>38</xdr:row>
      <xdr:rowOff>75019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66146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21493</xdr:rowOff>
    </xdr:from>
    <xdr:to>
      <xdr:col>10</xdr:col>
      <xdr:colOff>165100</xdr:colOff>
      <xdr:row>38</xdr:row>
      <xdr:rowOff>123093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114220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2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33114</xdr:rowOff>
    </xdr:from>
    <xdr:to>
      <xdr:col>6</xdr:col>
      <xdr:colOff>38100</xdr:colOff>
      <xdr:row>38</xdr:row>
      <xdr:rowOff>134714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125841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4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105086</xdr:rowOff>
    </xdr:from>
    <xdr:to>
      <xdr:col>24</xdr:col>
      <xdr:colOff>63500</xdr:colOff>
      <xdr:row>58</xdr:row>
      <xdr:rowOff>110439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9186"/>
          <a:ext cx="8382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110439</xdr:rowOff>
    </xdr:from>
    <xdr:to>
      <xdr:col>19</xdr:col>
      <xdr:colOff>177800</xdr:colOff>
      <xdr:row>58</xdr:row>
      <xdr:rowOff>112092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4539"/>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112092</xdr:rowOff>
    </xdr:from>
    <xdr:to>
      <xdr:col>15</xdr:col>
      <xdr:colOff>50800</xdr:colOff>
      <xdr:row>58</xdr:row>
      <xdr:rowOff>117580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6192"/>
          <a:ext cx="889000" cy="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110365</xdr:rowOff>
    </xdr:from>
    <xdr:to>
      <xdr:col>10</xdr:col>
      <xdr:colOff>114300</xdr:colOff>
      <xdr:row>58</xdr:row>
      <xdr:rowOff>117580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54465"/>
          <a:ext cx="88900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54286</xdr:rowOff>
    </xdr:from>
    <xdr:to>
      <xdr:col>24</xdr:col>
      <xdr:colOff>114300</xdr:colOff>
      <xdr:row>58</xdr:row>
      <xdr:rowOff>155886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59639</xdr:rowOff>
    </xdr:from>
    <xdr:to>
      <xdr:col>20</xdr:col>
      <xdr:colOff>38100</xdr:colOff>
      <xdr:row>58</xdr:row>
      <xdr:rowOff>161239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152366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61292</xdr:rowOff>
    </xdr:from>
    <xdr:to>
      <xdr:col>15</xdr:col>
      <xdr:colOff>101600</xdr:colOff>
      <xdr:row>58</xdr:row>
      <xdr:rowOff>162892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154019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9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66780</xdr:rowOff>
    </xdr:from>
    <xdr:to>
      <xdr:col>10</xdr:col>
      <xdr:colOff>165100</xdr:colOff>
      <xdr:row>58</xdr:row>
      <xdr:rowOff>168380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159507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0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59565</xdr:rowOff>
    </xdr:from>
    <xdr:to>
      <xdr:col>6</xdr:col>
      <xdr:colOff>38100</xdr:colOff>
      <xdr:row>58</xdr:row>
      <xdr:rowOff>161165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6242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146292</xdr:rowOff>
    </xdr:from>
    <xdr:to>
      <xdr:col>24</xdr:col>
      <xdr:colOff>63500</xdr:colOff>
      <xdr:row>77</xdr:row>
      <xdr:rowOff>158775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47942"/>
          <a:ext cx="8382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158775</xdr:rowOff>
    </xdr:from>
    <xdr:to>
      <xdr:col>19</xdr:col>
      <xdr:colOff>177800</xdr:colOff>
      <xdr:row>77</xdr:row>
      <xdr:rowOff>165354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60425"/>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139395</xdr:rowOff>
    </xdr:from>
    <xdr:to>
      <xdr:col>15</xdr:col>
      <xdr:colOff>50800</xdr:colOff>
      <xdr:row>77</xdr:row>
      <xdr:rowOff>165354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41045"/>
          <a:ext cx="889000" cy="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124270</xdr:rowOff>
    </xdr:from>
    <xdr:to>
      <xdr:col>10</xdr:col>
      <xdr:colOff>114300</xdr:colOff>
      <xdr:row>77</xdr:row>
      <xdr:rowOff>139395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25920"/>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95492</xdr:rowOff>
    </xdr:from>
    <xdr:to>
      <xdr:col>24</xdr:col>
      <xdr:colOff>114300</xdr:colOff>
      <xdr:row>78</xdr:row>
      <xdr:rowOff>25642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73919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107975</xdr:rowOff>
    </xdr:from>
    <xdr:to>
      <xdr:col>20</xdr:col>
      <xdr:colOff>38100</xdr:colOff>
      <xdr:row>78</xdr:row>
      <xdr:rowOff>38125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54652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8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114554</xdr:rowOff>
    </xdr:from>
    <xdr:to>
      <xdr:col>15</xdr:col>
      <xdr:colOff>101600</xdr:colOff>
      <xdr:row>78</xdr:row>
      <xdr:rowOff>44704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35831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0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88595</xdr:rowOff>
    </xdr:from>
    <xdr:to>
      <xdr:col>10</xdr:col>
      <xdr:colOff>165100</xdr:colOff>
      <xdr:row>78</xdr:row>
      <xdr:rowOff>18745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35272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73470</xdr:rowOff>
    </xdr:from>
    <xdr:to>
      <xdr:col>6</xdr:col>
      <xdr:colOff>38100</xdr:colOff>
      <xdr:row>78</xdr:row>
      <xdr:rowOff>3620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20147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48282</xdr:rowOff>
    </xdr:from>
    <xdr:to>
      <xdr:col>24</xdr:col>
      <xdr:colOff>63500</xdr:colOff>
      <xdr:row>95</xdr:row>
      <xdr:rowOff>95352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64582"/>
          <a:ext cx="838200" cy="21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95352</xdr:rowOff>
    </xdr:from>
    <xdr:to>
      <xdr:col>19</xdr:col>
      <xdr:colOff>177800</xdr:colOff>
      <xdr:row>95</xdr:row>
      <xdr:rowOff>122369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83102"/>
          <a:ext cx="889000" cy="2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32324</xdr:rowOff>
    </xdr:from>
    <xdr:to>
      <xdr:col>15</xdr:col>
      <xdr:colOff>50800</xdr:colOff>
      <xdr:row>95</xdr:row>
      <xdr:rowOff>122369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148624"/>
          <a:ext cx="889000" cy="26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32324</xdr:rowOff>
    </xdr:from>
    <xdr:to>
      <xdr:col>10</xdr:col>
      <xdr:colOff>114300</xdr:colOff>
      <xdr:row>95</xdr:row>
      <xdr:rowOff>120041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48624"/>
          <a:ext cx="889000" cy="25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168932</xdr:rowOff>
    </xdr:from>
    <xdr:to>
      <xdr:col>24</xdr:col>
      <xdr:colOff>114300</xdr:colOff>
      <xdr:row>94</xdr:row>
      <xdr:rowOff>99082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1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20359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6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44552</xdr:rowOff>
    </xdr:from>
    <xdr:to>
      <xdr:col>20</xdr:col>
      <xdr:colOff>38100</xdr:colOff>
      <xdr:row>95</xdr:row>
      <xdr:rowOff>146152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162679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0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71569</xdr:rowOff>
    </xdr:from>
    <xdr:to>
      <xdr:col>15</xdr:col>
      <xdr:colOff>101600</xdr:colOff>
      <xdr:row>96</xdr:row>
      <xdr:rowOff>1719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5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18246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3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152974</xdr:rowOff>
    </xdr:from>
    <xdr:to>
      <xdr:col>10</xdr:col>
      <xdr:colOff>165100</xdr:colOff>
      <xdr:row>94</xdr:row>
      <xdr:rowOff>83124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09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99651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87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69241</xdr:rowOff>
    </xdr:from>
    <xdr:to>
      <xdr:col>6</xdr:col>
      <xdr:colOff>38100</xdr:colOff>
      <xdr:row>95</xdr:row>
      <xdr:rowOff>170841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15918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83480</xdr:rowOff>
    </xdr:from>
    <xdr:to>
      <xdr:col>55</xdr:col>
      <xdr:colOff>0</xdr:colOff>
      <xdr:row>36</xdr:row>
      <xdr:rowOff>32292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84230"/>
          <a:ext cx="838200" cy="12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31614</xdr:rowOff>
    </xdr:from>
    <xdr:to>
      <xdr:col>50</xdr:col>
      <xdr:colOff>114300</xdr:colOff>
      <xdr:row>36</xdr:row>
      <xdr:rowOff>32292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03814"/>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31614</xdr:rowOff>
    </xdr:from>
    <xdr:to>
      <xdr:col>45</xdr:col>
      <xdr:colOff>177800</xdr:colOff>
      <xdr:row>36</xdr:row>
      <xdr:rowOff>67661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03814"/>
          <a:ext cx="889000" cy="3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48416</xdr:rowOff>
    </xdr:from>
    <xdr:to>
      <xdr:col>41</xdr:col>
      <xdr:colOff>50800</xdr:colOff>
      <xdr:row>36</xdr:row>
      <xdr:rowOff>67661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77716"/>
          <a:ext cx="889000" cy="36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32680</xdr:rowOff>
    </xdr:from>
    <xdr:to>
      <xdr:col>55</xdr:col>
      <xdr:colOff>50800</xdr:colOff>
      <xdr:row>35</xdr:row>
      <xdr:rowOff>134280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55557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8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152942</xdr:rowOff>
    </xdr:from>
    <xdr:to>
      <xdr:col>50</xdr:col>
      <xdr:colOff>165100</xdr:colOff>
      <xdr:row>36</xdr:row>
      <xdr:rowOff>83092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74219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152264</xdr:rowOff>
    </xdr:from>
    <xdr:to>
      <xdr:col>46</xdr:col>
      <xdr:colOff>38100</xdr:colOff>
      <xdr:row>36</xdr:row>
      <xdr:rowOff>82414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73541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4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16861</xdr:rowOff>
    </xdr:from>
    <xdr:to>
      <xdr:col>41</xdr:col>
      <xdr:colOff>101600</xdr:colOff>
      <xdr:row>36</xdr:row>
      <xdr:rowOff>118461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109588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8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169066</xdr:rowOff>
    </xdr:from>
    <xdr:to>
      <xdr:col>36</xdr:col>
      <xdr:colOff>165100</xdr:colOff>
      <xdr:row>34</xdr:row>
      <xdr:rowOff>99216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2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90343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1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55537</xdr:rowOff>
    </xdr:from>
    <xdr:to>
      <xdr:col>55</xdr:col>
      <xdr:colOff>0</xdr:colOff>
      <xdr:row>58</xdr:row>
      <xdr:rowOff>154381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99637"/>
          <a:ext cx="838200" cy="9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55537</xdr:rowOff>
    </xdr:from>
    <xdr:to>
      <xdr:col>50</xdr:col>
      <xdr:colOff>114300</xdr:colOff>
      <xdr:row>58</xdr:row>
      <xdr:rowOff>133354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99637"/>
          <a:ext cx="889000" cy="7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118776</xdr:rowOff>
    </xdr:from>
    <xdr:to>
      <xdr:col>45</xdr:col>
      <xdr:colOff>177800</xdr:colOff>
      <xdr:row>58</xdr:row>
      <xdr:rowOff>133354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62876"/>
          <a:ext cx="889000" cy="1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118776</xdr:rowOff>
    </xdr:from>
    <xdr:to>
      <xdr:col>41</xdr:col>
      <xdr:colOff>50800</xdr:colOff>
      <xdr:row>58</xdr:row>
      <xdr:rowOff>136626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62876"/>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103581</xdr:rowOff>
    </xdr:from>
    <xdr:to>
      <xdr:col>55</xdr:col>
      <xdr:colOff>50800</xdr:colOff>
      <xdr:row>59</xdr:row>
      <xdr:rowOff>33731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4737</xdr:rowOff>
    </xdr:from>
    <xdr:to>
      <xdr:col>50</xdr:col>
      <xdr:colOff>165100</xdr:colOff>
      <xdr:row>58</xdr:row>
      <xdr:rowOff>106337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4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122864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2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82554</xdr:rowOff>
    </xdr:from>
    <xdr:to>
      <xdr:col>46</xdr:col>
      <xdr:colOff>38100</xdr:colOff>
      <xdr:row>59</xdr:row>
      <xdr:rowOff>12704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2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29231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0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67976</xdr:rowOff>
    </xdr:from>
    <xdr:to>
      <xdr:col>41</xdr:col>
      <xdr:colOff>101600</xdr:colOff>
      <xdr:row>58</xdr:row>
      <xdr:rowOff>169576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14653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8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85826</xdr:rowOff>
    </xdr:from>
    <xdr:to>
      <xdr:col>36</xdr:col>
      <xdr:colOff>165100</xdr:colOff>
      <xdr:row>59</xdr:row>
      <xdr:rowOff>15976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7103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2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117718</xdr:rowOff>
    </xdr:from>
    <xdr:to>
      <xdr:col>55</xdr:col>
      <xdr:colOff>0</xdr:colOff>
      <xdr:row>78</xdr:row>
      <xdr:rowOff>135094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19368"/>
          <a:ext cx="838200" cy="18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117718</xdr:rowOff>
    </xdr:from>
    <xdr:to>
      <xdr:col>50</xdr:col>
      <xdr:colOff>114300</xdr:colOff>
      <xdr:row>78</xdr:row>
      <xdr:rowOff>9398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19368"/>
          <a:ext cx="889000" cy="6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9398</xdr:rowOff>
    </xdr:from>
    <xdr:to>
      <xdr:col>45</xdr:col>
      <xdr:colOff>177800</xdr:colOff>
      <xdr:row>78</xdr:row>
      <xdr:rowOff>34696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82498"/>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34696</xdr:rowOff>
    </xdr:from>
    <xdr:to>
      <xdr:col>41</xdr:col>
      <xdr:colOff>50800</xdr:colOff>
      <xdr:row>78</xdr:row>
      <xdr:rowOff>57333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07796"/>
          <a:ext cx="889000" cy="2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84294</xdr:rowOff>
    </xdr:from>
    <xdr:to>
      <xdr:col>55</xdr:col>
      <xdr:colOff>50800</xdr:colOff>
      <xdr:row>79</xdr:row>
      <xdr:rowOff>14444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170671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66918</xdr:rowOff>
    </xdr:from>
    <xdr:to>
      <xdr:col>50</xdr:col>
      <xdr:colOff>165100</xdr:colOff>
      <xdr:row>77</xdr:row>
      <xdr:rowOff>168518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6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13595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4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130048</xdr:rowOff>
    </xdr:from>
    <xdr:to>
      <xdr:col>46</xdr:col>
      <xdr:colOff>38100</xdr:colOff>
      <xdr:row>78</xdr:row>
      <xdr:rowOff>60198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76725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0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155346</xdr:rowOff>
    </xdr:from>
    <xdr:to>
      <xdr:col>41</xdr:col>
      <xdr:colOff>101600</xdr:colOff>
      <xdr:row>78</xdr:row>
      <xdr:rowOff>85496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102023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3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6533</xdr:rowOff>
    </xdr:from>
    <xdr:to>
      <xdr:col>36</xdr:col>
      <xdr:colOff>165100</xdr:colOff>
      <xdr:row>78</xdr:row>
      <xdr:rowOff>108133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7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124660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1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26349</xdr:rowOff>
    </xdr:from>
    <xdr:to>
      <xdr:col>55</xdr:col>
      <xdr:colOff>0</xdr:colOff>
      <xdr:row>98</xdr:row>
      <xdr:rowOff>29935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28449"/>
          <a:ext cx="8382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26349</xdr:rowOff>
    </xdr:from>
    <xdr:to>
      <xdr:col>50</xdr:col>
      <xdr:colOff>114300</xdr:colOff>
      <xdr:row>98</xdr:row>
      <xdr:rowOff>99191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28449"/>
          <a:ext cx="889000" cy="7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57545</xdr:rowOff>
    </xdr:from>
    <xdr:to>
      <xdr:col>45</xdr:col>
      <xdr:colOff>177800</xdr:colOff>
      <xdr:row>98</xdr:row>
      <xdr:rowOff>99191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59645"/>
          <a:ext cx="889000" cy="4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57545</xdr:rowOff>
    </xdr:from>
    <xdr:to>
      <xdr:col>41</xdr:col>
      <xdr:colOff>50800</xdr:colOff>
      <xdr:row>98</xdr:row>
      <xdr:rowOff>68456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59645"/>
          <a:ext cx="889000" cy="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150585</xdr:rowOff>
    </xdr:from>
    <xdr:to>
      <xdr:col>55</xdr:col>
      <xdr:colOff>50800</xdr:colOff>
      <xdr:row>98</xdr:row>
      <xdr:rowOff>80735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2012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3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146999</xdr:rowOff>
    </xdr:from>
    <xdr:to>
      <xdr:col>50</xdr:col>
      <xdr:colOff>165100</xdr:colOff>
      <xdr:row>98</xdr:row>
      <xdr:rowOff>77149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7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93676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48391</xdr:rowOff>
    </xdr:from>
    <xdr:to>
      <xdr:col>46</xdr:col>
      <xdr:colOff>38100</xdr:colOff>
      <xdr:row>98</xdr:row>
      <xdr:rowOff>149991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5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141118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6745</xdr:rowOff>
    </xdr:from>
    <xdr:to>
      <xdr:col>41</xdr:col>
      <xdr:colOff>101600</xdr:colOff>
      <xdr:row>98</xdr:row>
      <xdr:rowOff>108345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124872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17656</xdr:rowOff>
    </xdr:from>
    <xdr:to>
      <xdr:col>36</xdr:col>
      <xdr:colOff>165100</xdr:colOff>
      <xdr:row>98</xdr:row>
      <xdr:rowOff>119256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135783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35843</xdr:rowOff>
    </xdr:from>
    <xdr:to>
      <xdr:col>85</xdr:col>
      <xdr:colOff>127000</xdr:colOff>
      <xdr:row>38</xdr:row>
      <xdr:rowOff>72839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50943"/>
          <a:ext cx="8382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27439</xdr:rowOff>
    </xdr:from>
    <xdr:to>
      <xdr:col>81</xdr:col>
      <xdr:colOff>50800</xdr:colOff>
      <xdr:row>38</xdr:row>
      <xdr:rowOff>35843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71089"/>
          <a:ext cx="889000" cy="17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27439</xdr:rowOff>
    </xdr:from>
    <xdr:to>
      <xdr:col>76</xdr:col>
      <xdr:colOff>114300</xdr:colOff>
      <xdr:row>38</xdr:row>
      <xdr:rowOff>72126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371089"/>
          <a:ext cx="889000" cy="21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34837</xdr:rowOff>
    </xdr:from>
    <xdr:to>
      <xdr:col>71</xdr:col>
      <xdr:colOff>177800</xdr:colOff>
      <xdr:row>38</xdr:row>
      <xdr:rowOff>72126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78487"/>
          <a:ext cx="889000" cy="20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22039</xdr:rowOff>
    </xdr:from>
    <xdr:to>
      <xdr:col>85</xdr:col>
      <xdr:colOff>177800</xdr:colOff>
      <xdr:row>38</xdr:row>
      <xdr:rowOff>123639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126854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156492</xdr:rowOff>
    </xdr:from>
    <xdr:to>
      <xdr:col>81</xdr:col>
      <xdr:colOff>101600</xdr:colOff>
      <xdr:row>38</xdr:row>
      <xdr:rowOff>86643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001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77770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5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148089</xdr:rowOff>
    </xdr:from>
    <xdr:to>
      <xdr:col>76</xdr:col>
      <xdr:colOff>165100</xdr:colOff>
      <xdr:row>37</xdr:row>
      <xdr:rowOff>78239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94766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09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21326</xdr:rowOff>
    </xdr:from>
    <xdr:to>
      <xdr:col>72</xdr:col>
      <xdr:colOff>38100</xdr:colOff>
      <xdr:row>38</xdr:row>
      <xdr:rowOff>122926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114053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2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155487</xdr:rowOff>
    </xdr:from>
    <xdr:to>
      <xdr:col>67</xdr:col>
      <xdr:colOff>101600</xdr:colOff>
      <xdr:row>37</xdr:row>
      <xdr:rowOff>85637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102164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10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144249</xdr:rowOff>
    </xdr:from>
    <xdr:to>
      <xdr:col>85</xdr:col>
      <xdr:colOff>127000</xdr:colOff>
      <xdr:row>75</xdr:row>
      <xdr:rowOff>145563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002999"/>
          <a:ext cx="8382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144249</xdr:rowOff>
    </xdr:from>
    <xdr:to>
      <xdr:col>81</xdr:col>
      <xdr:colOff>50800</xdr:colOff>
      <xdr:row>75</xdr:row>
      <xdr:rowOff>159263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02999"/>
          <a:ext cx="889000" cy="1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159263</xdr:rowOff>
    </xdr:from>
    <xdr:to>
      <xdr:col>76</xdr:col>
      <xdr:colOff>114300</xdr:colOff>
      <xdr:row>76</xdr:row>
      <xdr:rowOff>2186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18013"/>
          <a:ext cx="889000" cy="1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2186</xdr:rowOff>
    </xdr:from>
    <xdr:to>
      <xdr:col>71</xdr:col>
      <xdr:colOff>177800</xdr:colOff>
      <xdr:row>76</xdr:row>
      <xdr:rowOff>33807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32386"/>
          <a:ext cx="889000" cy="3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94763</xdr:rowOff>
    </xdr:from>
    <xdr:to>
      <xdr:col>85</xdr:col>
      <xdr:colOff>177800</xdr:colOff>
      <xdr:row>76</xdr:row>
      <xdr:rowOff>24913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73190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93449</xdr:rowOff>
    </xdr:from>
    <xdr:to>
      <xdr:col>81</xdr:col>
      <xdr:colOff>101600</xdr:colOff>
      <xdr:row>76</xdr:row>
      <xdr:rowOff>23599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4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108462</xdr:rowOff>
    </xdr:from>
    <xdr:to>
      <xdr:col>76</xdr:col>
      <xdr:colOff>165100</xdr:colOff>
      <xdr:row>76</xdr:row>
      <xdr:rowOff>38612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122836</xdr:rowOff>
    </xdr:from>
    <xdr:to>
      <xdr:col>72</xdr:col>
      <xdr:colOff>38100</xdr:colOff>
      <xdr:row>76</xdr:row>
      <xdr:rowOff>52986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44113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154457</xdr:rowOff>
    </xdr:from>
    <xdr:to>
      <xdr:col>67</xdr:col>
      <xdr:colOff>101600</xdr:colOff>
      <xdr:row>76</xdr:row>
      <xdr:rowOff>84607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75734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0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34379</xdr:rowOff>
    </xdr:from>
    <xdr:to>
      <xdr:col>85</xdr:col>
      <xdr:colOff>127000</xdr:colOff>
      <xdr:row>99</xdr:row>
      <xdr:rowOff>71591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07929"/>
          <a:ext cx="838200" cy="3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26133</xdr:rowOff>
    </xdr:from>
    <xdr:to>
      <xdr:col>81</xdr:col>
      <xdr:colOff>50800</xdr:colOff>
      <xdr:row>99</xdr:row>
      <xdr:rowOff>34379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99683"/>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82021</xdr:rowOff>
    </xdr:from>
    <xdr:to>
      <xdr:col>76</xdr:col>
      <xdr:colOff>114300</xdr:colOff>
      <xdr:row>99</xdr:row>
      <xdr:rowOff>26133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84121"/>
          <a:ext cx="889000" cy="1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82021</xdr:rowOff>
    </xdr:from>
    <xdr:to>
      <xdr:col>71</xdr:col>
      <xdr:colOff>177800</xdr:colOff>
      <xdr:row>99</xdr:row>
      <xdr:rowOff>75191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4121"/>
          <a:ext cx="889000" cy="16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20791</xdr:rowOff>
    </xdr:from>
    <xdr:to>
      <xdr:col>85</xdr:col>
      <xdr:colOff>177800</xdr:colOff>
      <xdr:row>99</xdr:row>
      <xdr:rowOff>122391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155029</xdr:rowOff>
    </xdr:from>
    <xdr:to>
      <xdr:col>81</xdr:col>
      <xdr:colOff>101600</xdr:colOff>
      <xdr:row>99</xdr:row>
      <xdr:rowOff>85179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5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76306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4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146783</xdr:rowOff>
    </xdr:from>
    <xdr:to>
      <xdr:col>76</xdr:col>
      <xdr:colOff>165100</xdr:colOff>
      <xdr:row>99</xdr:row>
      <xdr:rowOff>76933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93460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31221</xdr:rowOff>
    </xdr:from>
    <xdr:to>
      <xdr:col>72</xdr:col>
      <xdr:colOff>38100</xdr:colOff>
      <xdr:row>98</xdr:row>
      <xdr:rowOff>132821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149348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60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24391</xdr:rowOff>
    </xdr:from>
    <xdr:to>
      <xdr:col>67</xdr:col>
      <xdr:colOff>101600</xdr:colOff>
      <xdr:row>99</xdr:row>
      <xdr:rowOff>125991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117118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140826</xdr:rowOff>
    </xdr:from>
    <xdr:to>
      <xdr:col>116</xdr:col>
      <xdr:colOff>63500</xdr:colOff>
      <xdr:row>38</xdr:row>
      <xdr:rowOff>142623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5926"/>
          <a:ext cx="8382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132270</xdr:rowOff>
    </xdr:from>
    <xdr:to>
      <xdr:col>111</xdr:col>
      <xdr:colOff>177800</xdr:colOff>
      <xdr:row>38</xdr:row>
      <xdr:rowOff>140826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47370"/>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123796</xdr:rowOff>
    </xdr:from>
    <xdr:to>
      <xdr:col>107</xdr:col>
      <xdr:colOff>50800</xdr:colOff>
      <xdr:row>38</xdr:row>
      <xdr:rowOff>132270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38896"/>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123796</xdr:rowOff>
    </xdr:from>
    <xdr:to>
      <xdr:col>102</xdr:col>
      <xdr:colOff>114300</xdr:colOff>
      <xdr:row>38</xdr:row>
      <xdr:rowOff>130001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38896"/>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91823</xdr:rowOff>
    </xdr:from>
    <xdr:to>
      <xdr:col>116</xdr:col>
      <xdr:colOff>114300</xdr:colOff>
      <xdr:row>39</xdr:row>
      <xdr:rowOff>21973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114700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5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90026</xdr:rowOff>
    </xdr:from>
    <xdr:to>
      <xdr:col>112</xdr:col>
      <xdr:colOff>38100</xdr:colOff>
      <xdr:row>39</xdr:row>
      <xdr:rowOff>20176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36704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81470</xdr:rowOff>
    </xdr:from>
    <xdr:to>
      <xdr:col>107</xdr:col>
      <xdr:colOff>101600</xdr:colOff>
      <xdr:row>39</xdr:row>
      <xdr:rowOff>11620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28148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72996</xdr:rowOff>
    </xdr:from>
    <xdr:to>
      <xdr:col>102</xdr:col>
      <xdr:colOff>165100</xdr:colOff>
      <xdr:row>39</xdr:row>
      <xdr:rowOff>3146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19673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6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79201</xdr:rowOff>
    </xdr:from>
    <xdr:to>
      <xdr:col>98</xdr:col>
      <xdr:colOff>38100</xdr:colOff>
      <xdr:row>39</xdr:row>
      <xdr:rowOff>9351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9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25878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6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127508</xdr:rowOff>
    </xdr:from>
    <xdr:to>
      <xdr:col>116</xdr:col>
      <xdr:colOff>63500</xdr:colOff>
      <xdr:row>58</xdr:row>
      <xdr:rowOff>157740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71608"/>
          <a:ext cx="8382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157740</xdr:rowOff>
    </xdr:from>
    <xdr:to>
      <xdr:col>111</xdr:col>
      <xdr:colOff>177800</xdr:colOff>
      <xdr:row>58</xdr:row>
      <xdr:rowOff>158579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01840"/>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158579</xdr:rowOff>
    </xdr:from>
    <xdr:to>
      <xdr:col>107</xdr:col>
      <xdr:colOff>50800</xdr:colOff>
      <xdr:row>58</xdr:row>
      <xdr:rowOff>159779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02679"/>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159779</xdr:rowOff>
    </xdr:from>
    <xdr:to>
      <xdr:col>102</xdr:col>
      <xdr:colOff>114300</xdr:colOff>
      <xdr:row>58</xdr:row>
      <xdr:rowOff>160731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0387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76708</xdr:rowOff>
    </xdr:from>
    <xdr:to>
      <xdr:col>116</xdr:col>
      <xdr:colOff>114300</xdr:colOff>
      <xdr:row>59</xdr:row>
      <xdr:rowOff>6858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36085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0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106940</xdr:rowOff>
    </xdr:from>
    <xdr:to>
      <xdr:col>112</xdr:col>
      <xdr:colOff>38100</xdr:colOff>
      <xdr:row>59</xdr:row>
      <xdr:rowOff>37090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53617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107779</xdr:rowOff>
    </xdr:from>
    <xdr:to>
      <xdr:col>107</xdr:col>
      <xdr:colOff>101600</xdr:colOff>
      <xdr:row>59</xdr:row>
      <xdr:rowOff>37929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54456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108979</xdr:rowOff>
    </xdr:from>
    <xdr:to>
      <xdr:col>102</xdr:col>
      <xdr:colOff>165100</xdr:colOff>
      <xdr:row>59</xdr:row>
      <xdr:rowOff>39129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30256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109931</xdr:rowOff>
    </xdr:from>
    <xdr:to>
      <xdr:col>98</xdr:col>
      <xdr:colOff>38100</xdr:colOff>
      <xdr:row>59</xdr:row>
      <xdr:rowOff>40081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31208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16370</xdr:rowOff>
    </xdr:from>
    <xdr:to>
      <xdr:col>116</xdr:col>
      <xdr:colOff>63500</xdr:colOff>
      <xdr:row>77</xdr:row>
      <xdr:rowOff>27245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875120"/>
          <a:ext cx="838200" cy="35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16370</xdr:rowOff>
    </xdr:from>
    <xdr:to>
      <xdr:col>111</xdr:col>
      <xdr:colOff>177800</xdr:colOff>
      <xdr:row>75</xdr:row>
      <xdr:rowOff>41990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75120"/>
          <a:ext cx="889000" cy="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41990</xdr:rowOff>
    </xdr:from>
    <xdr:to>
      <xdr:col>107</xdr:col>
      <xdr:colOff>50800</xdr:colOff>
      <xdr:row>75</xdr:row>
      <xdr:rowOff>70728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00740"/>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41532</xdr:rowOff>
    </xdr:from>
    <xdr:to>
      <xdr:col>102</xdr:col>
      <xdr:colOff>114300</xdr:colOff>
      <xdr:row>75</xdr:row>
      <xdr:rowOff>70728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900282"/>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147895</xdr:rowOff>
    </xdr:from>
    <xdr:to>
      <xdr:col>116</xdr:col>
      <xdr:colOff>114300</xdr:colOff>
      <xdr:row>77</xdr:row>
      <xdr:rowOff>78045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126322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5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137020</xdr:rowOff>
    </xdr:from>
    <xdr:to>
      <xdr:col>112</xdr:col>
      <xdr:colOff>38100</xdr:colOff>
      <xdr:row>75</xdr:row>
      <xdr:rowOff>67170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58297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9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162640</xdr:rowOff>
    </xdr:from>
    <xdr:to>
      <xdr:col>107</xdr:col>
      <xdr:colOff>101600</xdr:colOff>
      <xdr:row>75</xdr:row>
      <xdr:rowOff>92790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83917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9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19928</xdr:rowOff>
    </xdr:from>
    <xdr:to>
      <xdr:col>102</xdr:col>
      <xdr:colOff>165100</xdr:colOff>
      <xdr:row>75</xdr:row>
      <xdr:rowOff>121528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7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112654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7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162182</xdr:rowOff>
    </xdr:from>
    <xdr:to>
      <xdr:col>98</xdr:col>
      <xdr:colOff>38100</xdr:colOff>
      <xdr:row>75</xdr:row>
      <xdr:rowOff>92332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83459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9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類似団体平均と比較して特に高い傾向にあるのが、扶助費及び普通建設事業費更新整備分である。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普通建設事業費更新整備分については、継続的な道路舗装補修事業やテレビ共同受信施設光化設備更新工事完了に伴うものが主な要因となっている。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扶助費については、こども園等への施設運営委託分が主な要因となっている。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また、繰出金については大幅な減少となっているが、これは、下水道事業が令和６年度より公営企業化になったことが主な要因となっている。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普通建設事業費新規整備分についても、大幅な減少となっているが、令和５年度は新学校給食センターの建設工事完了に伴う支出があったため、比較すると大幅な減となっているものである。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歳出全体として、事務事業の見直しや精査、統廃合等を検討・実施し、歳出削減に努めていく。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宮城県大衡村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5,461
60.32
4,904,297
4,755,933
132,810
2,978,595
3,590,791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138938</xdr:rowOff>
    </xdr:from>
    <xdr:to>
      <xdr:col>24</xdr:col>
      <xdr:colOff>63500</xdr:colOff>
      <xdr:row>32</xdr:row>
      <xdr:rowOff>89027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53888"/>
          <a:ext cx="838200" cy="12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68453</xdr:rowOff>
    </xdr:from>
    <xdr:to>
      <xdr:col>19</xdr:col>
      <xdr:colOff>177800</xdr:colOff>
      <xdr:row>32</xdr:row>
      <xdr:rowOff>89027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5485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68453</xdr:rowOff>
    </xdr:from>
    <xdr:to>
      <xdr:col>15</xdr:col>
      <xdr:colOff>50800</xdr:colOff>
      <xdr:row>32</xdr:row>
      <xdr:rowOff>162179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54853"/>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162179</xdr:rowOff>
    </xdr:from>
    <xdr:to>
      <xdr:col>10</xdr:col>
      <xdr:colOff>114300</xdr:colOff>
      <xdr:row>33</xdr:row>
      <xdr:rowOff>33655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48579"/>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88138</xdr:rowOff>
    </xdr:from>
    <xdr:to>
      <xdr:col>24</xdr:col>
      <xdr:colOff>114300</xdr:colOff>
      <xdr:row>32</xdr:row>
      <xdr:rowOff>18288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3065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38227</xdr:rowOff>
    </xdr:from>
    <xdr:to>
      <xdr:col>20</xdr:col>
      <xdr:colOff>38100</xdr:colOff>
      <xdr:row>32</xdr:row>
      <xdr:rowOff>139827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156354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9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17653</xdr:rowOff>
    </xdr:from>
    <xdr:to>
      <xdr:col>15</xdr:col>
      <xdr:colOff>101600</xdr:colOff>
      <xdr:row>32</xdr:row>
      <xdr:rowOff>119253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0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135780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111379</xdr:rowOff>
    </xdr:from>
    <xdr:to>
      <xdr:col>10</xdr:col>
      <xdr:colOff>165100</xdr:colOff>
      <xdr:row>33</xdr:row>
      <xdr:rowOff>41529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58056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154305</xdr:rowOff>
    </xdr:from>
    <xdr:to>
      <xdr:col>6</xdr:col>
      <xdr:colOff>38100</xdr:colOff>
      <xdr:row>33</xdr:row>
      <xdr:rowOff>84455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100982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41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68166</xdr:rowOff>
    </xdr:from>
    <xdr:to>
      <xdr:col>24</xdr:col>
      <xdr:colOff>63500</xdr:colOff>
      <xdr:row>58</xdr:row>
      <xdr:rowOff>82190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12266"/>
          <a:ext cx="838200" cy="1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68166</xdr:rowOff>
    </xdr:from>
    <xdr:to>
      <xdr:col>19</xdr:col>
      <xdr:colOff>177800</xdr:colOff>
      <xdr:row>58</xdr:row>
      <xdr:rowOff>70298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2266"/>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17166</xdr:rowOff>
    </xdr:from>
    <xdr:to>
      <xdr:col>15</xdr:col>
      <xdr:colOff>50800</xdr:colOff>
      <xdr:row>58</xdr:row>
      <xdr:rowOff>70298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1266"/>
          <a:ext cx="889000" cy="5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17166</xdr:rowOff>
    </xdr:from>
    <xdr:to>
      <xdr:col>10</xdr:col>
      <xdr:colOff>114300</xdr:colOff>
      <xdr:row>58</xdr:row>
      <xdr:rowOff>37391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61266"/>
          <a:ext cx="889000" cy="2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31390</xdr:rowOff>
    </xdr:from>
    <xdr:to>
      <xdr:col>24</xdr:col>
      <xdr:colOff>114300</xdr:colOff>
      <xdr:row>58</xdr:row>
      <xdr:rowOff>132990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17366</xdr:rowOff>
    </xdr:from>
    <xdr:to>
      <xdr:col>20</xdr:col>
      <xdr:colOff>38100</xdr:colOff>
      <xdr:row>58</xdr:row>
      <xdr:rowOff>118966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110093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19498</xdr:rowOff>
    </xdr:from>
    <xdr:to>
      <xdr:col>15</xdr:col>
      <xdr:colOff>101600</xdr:colOff>
      <xdr:row>58</xdr:row>
      <xdr:rowOff>121098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112225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137816</xdr:rowOff>
    </xdr:from>
    <xdr:to>
      <xdr:col>10</xdr:col>
      <xdr:colOff>165100</xdr:colOff>
      <xdr:row>58</xdr:row>
      <xdr:rowOff>67966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84493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8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158041</xdr:rowOff>
    </xdr:from>
    <xdr:to>
      <xdr:col>6</xdr:col>
      <xdr:colOff>38100</xdr:colOff>
      <xdr:row>58</xdr:row>
      <xdr:rowOff>88191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79318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2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20355</xdr:rowOff>
    </xdr:from>
    <xdr:to>
      <xdr:col>24</xdr:col>
      <xdr:colOff>63500</xdr:colOff>
      <xdr:row>77</xdr:row>
      <xdr:rowOff>136286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2005"/>
          <a:ext cx="838200" cy="11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113350</xdr:rowOff>
    </xdr:from>
    <xdr:to>
      <xdr:col>19</xdr:col>
      <xdr:colOff>177800</xdr:colOff>
      <xdr:row>77</xdr:row>
      <xdr:rowOff>136286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15000"/>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77307</xdr:rowOff>
    </xdr:from>
    <xdr:to>
      <xdr:col>15</xdr:col>
      <xdr:colOff>50800</xdr:colOff>
      <xdr:row>77</xdr:row>
      <xdr:rowOff>113350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78957"/>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77307</xdr:rowOff>
    </xdr:from>
    <xdr:to>
      <xdr:col>10</xdr:col>
      <xdr:colOff>114300</xdr:colOff>
      <xdr:row>78</xdr:row>
      <xdr:rowOff>49168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8957"/>
          <a:ext cx="889000" cy="14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141005</xdr:rowOff>
    </xdr:from>
    <xdr:to>
      <xdr:col>24</xdr:col>
      <xdr:colOff>114300</xdr:colOff>
      <xdr:row>77</xdr:row>
      <xdr:rowOff>71155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119432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4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85486</xdr:rowOff>
    </xdr:from>
    <xdr:to>
      <xdr:col>20</xdr:col>
      <xdr:colOff>38100</xdr:colOff>
      <xdr:row>78</xdr:row>
      <xdr:rowOff>15636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6763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62550</xdr:rowOff>
    </xdr:from>
    <xdr:to>
      <xdr:col>15</xdr:col>
      <xdr:colOff>101600</xdr:colOff>
      <xdr:row>77</xdr:row>
      <xdr:rowOff>164150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26507</xdr:rowOff>
    </xdr:from>
    <xdr:to>
      <xdr:col>10</xdr:col>
      <xdr:colOff>165100</xdr:colOff>
      <xdr:row>77</xdr:row>
      <xdr:rowOff>128107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144634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169818</xdr:rowOff>
    </xdr:from>
    <xdr:to>
      <xdr:col>6</xdr:col>
      <xdr:colOff>38100</xdr:colOff>
      <xdr:row>78</xdr:row>
      <xdr:rowOff>99968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116495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4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161079</xdr:rowOff>
    </xdr:from>
    <xdr:to>
      <xdr:col>24</xdr:col>
      <xdr:colOff>63500</xdr:colOff>
      <xdr:row>96</xdr:row>
      <xdr:rowOff>164714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20279"/>
          <a:ext cx="8382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161079</xdr:rowOff>
    </xdr:from>
    <xdr:to>
      <xdr:col>19</xdr:col>
      <xdr:colOff>177800</xdr:colOff>
      <xdr:row>96</xdr:row>
      <xdr:rowOff>165857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20279"/>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164517</xdr:rowOff>
    </xdr:from>
    <xdr:to>
      <xdr:col>15</xdr:col>
      <xdr:colOff>50800</xdr:colOff>
      <xdr:row>96</xdr:row>
      <xdr:rowOff>165857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23717"/>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153133</xdr:rowOff>
    </xdr:from>
    <xdr:to>
      <xdr:col>10</xdr:col>
      <xdr:colOff>114300</xdr:colOff>
      <xdr:row>96</xdr:row>
      <xdr:rowOff>164517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12333"/>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113914</xdr:rowOff>
    </xdr:from>
    <xdr:to>
      <xdr:col>24</xdr:col>
      <xdr:colOff>114300</xdr:colOff>
      <xdr:row>97</xdr:row>
      <xdr:rowOff>44064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92341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110279</xdr:rowOff>
    </xdr:from>
    <xdr:to>
      <xdr:col>20</xdr:col>
      <xdr:colOff>38100</xdr:colOff>
      <xdr:row>97</xdr:row>
      <xdr:rowOff>40429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31556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115057</xdr:rowOff>
    </xdr:from>
    <xdr:to>
      <xdr:col>15</xdr:col>
      <xdr:colOff>101600</xdr:colOff>
      <xdr:row>97</xdr:row>
      <xdr:rowOff>45207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36334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113717</xdr:rowOff>
    </xdr:from>
    <xdr:to>
      <xdr:col>10</xdr:col>
      <xdr:colOff>165100</xdr:colOff>
      <xdr:row>97</xdr:row>
      <xdr:rowOff>43867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7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34994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102333</xdr:rowOff>
    </xdr:from>
    <xdr:to>
      <xdr:col>6</xdr:col>
      <xdr:colOff>38100</xdr:colOff>
      <xdr:row>97</xdr:row>
      <xdr:rowOff>32483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6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3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54752</xdr:rowOff>
    </xdr:from>
    <xdr:to>
      <xdr:col>55</xdr:col>
      <xdr:colOff>0</xdr:colOff>
      <xdr:row>57</xdr:row>
      <xdr:rowOff>119880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27402"/>
          <a:ext cx="838200" cy="6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54752</xdr:rowOff>
    </xdr:from>
    <xdr:to>
      <xdr:col>50</xdr:col>
      <xdr:colOff>114300</xdr:colOff>
      <xdr:row>57</xdr:row>
      <xdr:rowOff>139837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27402"/>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72728</xdr:rowOff>
    </xdr:from>
    <xdr:to>
      <xdr:col>45</xdr:col>
      <xdr:colOff>177800</xdr:colOff>
      <xdr:row>57</xdr:row>
      <xdr:rowOff>139837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45378"/>
          <a:ext cx="889000" cy="6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72728</xdr:rowOff>
    </xdr:from>
    <xdr:to>
      <xdr:col>41</xdr:col>
      <xdr:colOff>50800</xdr:colOff>
      <xdr:row>57</xdr:row>
      <xdr:rowOff>117587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45378"/>
          <a:ext cx="8890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69080</xdr:rowOff>
    </xdr:from>
    <xdr:to>
      <xdr:col>55</xdr:col>
      <xdr:colOff>50800</xdr:colOff>
      <xdr:row>57</xdr:row>
      <xdr:rowOff>170680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47507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3952</xdr:rowOff>
    </xdr:from>
    <xdr:to>
      <xdr:col>50</xdr:col>
      <xdr:colOff>165100</xdr:colOff>
      <xdr:row>57</xdr:row>
      <xdr:rowOff>105552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96679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89037</xdr:rowOff>
    </xdr:from>
    <xdr:to>
      <xdr:col>46</xdr:col>
      <xdr:colOff>38100</xdr:colOff>
      <xdr:row>58</xdr:row>
      <xdr:rowOff>19187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10314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21928</xdr:rowOff>
    </xdr:from>
    <xdr:to>
      <xdr:col>41</xdr:col>
      <xdr:colOff>101600</xdr:colOff>
      <xdr:row>57</xdr:row>
      <xdr:rowOff>123528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114655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66787</xdr:rowOff>
    </xdr:from>
    <xdr:to>
      <xdr:col>36</xdr:col>
      <xdr:colOff>165100</xdr:colOff>
      <xdr:row>57</xdr:row>
      <xdr:rowOff>168387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3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159514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3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136223</xdr:rowOff>
    </xdr:from>
    <xdr:to>
      <xdr:col>55</xdr:col>
      <xdr:colOff>0</xdr:colOff>
      <xdr:row>78</xdr:row>
      <xdr:rowOff>168632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09323"/>
          <a:ext cx="838200" cy="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134624</xdr:rowOff>
    </xdr:from>
    <xdr:to>
      <xdr:col>50</xdr:col>
      <xdr:colOff>114300</xdr:colOff>
      <xdr:row>78</xdr:row>
      <xdr:rowOff>136223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07724"/>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134624</xdr:rowOff>
    </xdr:from>
    <xdr:to>
      <xdr:col>45</xdr:col>
      <xdr:colOff>177800</xdr:colOff>
      <xdr:row>78</xdr:row>
      <xdr:rowOff>166570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07724"/>
          <a:ext cx="889000" cy="3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166570</xdr:rowOff>
    </xdr:from>
    <xdr:to>
      <xdr:col>41</xdr:col>
      <xdr:colOff>50800</xdr:colOff>
      <xdr:row>79</xdr:row>
      <xdr:rowOff>25367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39670"/>
          <a:ext cx="889000" cy="3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117832</xdr:rowOff>
    </xdr:from>
    <xdr:to>
      <xdr:col>55</xdr:col>
      <xdr:colOff>50800</xdr:colOff>
      <xdr:row>79</xdr:row>
      <xdr:rowOff>47982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85423</xdr:rowOff>
    </xdr:from>
    <xdr:to>
      <xdr:col>50</xdr:col>
      <xdr:colOff>165100</xdr:colOff>
      <xdr:row>79</xdr:row>
      <xdr:rowOff>15573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32100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3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83824</xdr:rowOff>
    </xdr:from>
    <xdr:to>
      <xdr:col>46</xdr:col>
      <xdr:colOff>38100</xdr:colOff>
      <xdr:row>79</xdr:row>
      <xdr:rowOff>13974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30501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3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115770</xdr:rowOff>
    </xdr:from>
    <xdr:to>
      <xdr:col>41</xdr:col>
      <xdr:colOff>101600</xdr:colOff>
      <xdr:row>79</xdr:row>
      <xdr:rowOff>45920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37047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8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146017</xdr:rowOff>
    </xdr:from>
    <xdr:to>
      <xdr:col>36</xdr:col>
      <xdr:colOff>165100</xdr:colOff>
      <xdr:row>79</xdr:row>
      <xdr:rowOff>76167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67294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1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94064</xdr:rowOff>
    </xdr:from>
    <xdr:to>
      <xdr:col>55</xdr:col>
      <xdr:colOff>0</xdr:colOff>
      <xdr:row>96</xdr:row>
      <xdr:rowOff>164283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53264"/>
          <a:ext cx="838200" cy="7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164283</xdr:rowOff>
    </xdr:from>
    <xdr:to>
      <xdr:col>50</xdr:col>
      <xdr:colOff>114300</xdr:colOff>
      <xdr:row>97</xdr:row>
      <xdr:rowOff>15291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23483"/>
          <a:ext cx="889000" cy="2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113967</xdr:rowOff>
    </xdr:from>
    <xdr:to>
      <xdr:col>45</xdr:col>
      <xdr:colOff>177800</xdr:colOff>
      <xdr:row>97</xdr:row>
      <xdr:rowOff>15291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73167"/>
          <a:ext cx="889000" cy="7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113967</xdr:rowOff>
    </xdr:from>
    <xdr:to>
      <xdr:col>41</xdr:col>
      <xdr:colOff>50800</xdr:colOff>
      <xdr:row>96</xdr:row>
      <xdr:rowOff>125828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73167"/>
          <a:ext cx="889000" cy="1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43264</xdr:rowOff>
    </xdr:from>
    <xdr:to>
      <xdr:col>55</xdr:col>
      <xdr:colOff>50800</xdr:colOff>
      <xdr:row>96</xdr:row>
      <xdr:rowOff>144864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66141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5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113483</xdr:rowOff>
    </xdr:from>
    <xdr:to>
      <xdr:col>50</xdr:col>
      <xdr:colOff>165100</xdr:colOff>
      <xdr:row>97</xdr:row>
      <xdr:rowOff>43633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60160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4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135941</xdr:rowOff>
    </xdr:from>
    <xdr:to>
      <xdr:col>46</xdr:col>
      <xdr:colOff>38100</xdr:colOff>
      <xdr:row>97</xdr:row>
      <xdr:rowOff>66091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82618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7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63167</xdr:rowOff>
    </xdr:from>
    <xdr:to>
      <xdr:col>41</xdr:col>
      <xdr:colOff>101600</xdr:colOff>
      <xdr:row>96</xdr:row>
      <xdr:rowOff>164767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2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9844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2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75028</xdr:rowOff>
    </xdr:from>
    <xdr:to>
      <xdr:col>36</xdr:col>
      <xdr:colOff>165100</xdr:colOff>
      <xdr:row>97</xdr:row>
      <xdr:rowOff>5178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21705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0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138978</xdr:rowOff>
    </xdr:from>
    <xdr:to>
      <xdr:col>85</xdr:col>
      <xdr:colOff>127000</xdr:colOff>
      <xdr:row>37</xdr:row>
      <xdr:rowOff>164110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82628"/>
          <a:ext cx="838200" cy="2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153357</xdr:rowOff>
    </xdr:from>
    <xdr:to>
      <xdr:col>81</xdr:col>
      <xdr:colOff>50800</xdr:colOff>
      <xdr:row>37</xdr:row>
      <xdr:rowOff>164110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97007"/>
          <a:ext cx="889000" cy="1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153357</xdr:rowOff>
    </xdr:from>
    <xdr:to>
      <xdr:col>76</xdr:col>
      <xdr:colOff>114300</xdr:colOff>
      <xdr:row>37</xdr:row>
      <xdr:rowOff>170072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97007"/>
          <a:ext cx="8890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170072</xdr:rowOff>
    </xdr:from>
    <xdr:to>
      <xdr:col>71</xdr:col>
      <xdr:colOff>177800</xdr:colOff>
      <xdr:row>38</xdr:row>
      <xdr:rowOff>11245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13722"/>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88178</xdr:rowOff>
    </xdr:from>
    <xdr:to>
      <xdr:col>85</xdr:col>
      <xdr:colOff>177800</xdr:colOff>
      <xdr:row>38</xdr:row>
      <xdr:rowOff>18328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113310</xdr:rowOff>
    </xdr:from>
    <xdr:to>
      <xdr:col>81</xdr:col>
      <xdr:colOff>101600</xdr:colOff>
      <xdr:row>38</xdr:row>
      <xdr:rowOff>43459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69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34587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102557</xdr:rowOff>
    </xdr:from>
    <xdr:to>
      <xdr:col>76</xdr:col>
      <xdr:colOff>165100</xdr:colOff>
      <xdr:row>38</xdr:row>
      <xdr:rowOff>32707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23834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3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119272</xdr:rowOff>
    </xdr:from>
    <xdr:to>
      <xdr:col>72</xdr:col>
      <xdr:colOff>38100</xdr:colOff>
      <xdr:row>38</xdr:row>
      <xdr:rowOff>49422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40549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131895</xdr:rowOff>
    </xdr:from>
    <xdr:to>
      <xdr:col>67</xdr:col>
      <xdr:colOff>101600</xdr:colOff>
      <xdr:row>38</xdr:row>
      <xdr:rowOff>62045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53172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39648</xdr:rowOff>
    </xdr:from>
    <xdr:to>
      <xdr:col>85</xdr:col>
      <xdr:colOff>127000</xdr:colOff>
      <xdr:row>57</xdr:row>
      <xdr:rowOff>118659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640848"/>
          <a:ext cx="838200" cy="25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39648</xdr:rowOff>
    </xdr:from>
    <xdr:to>
      <xdr:col>81</xdr:col>
      <xdr:colOff>50800</xdr:colOff>
      <xdr:row>57</xdr:row>
      <xdr:rowOff>58338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640848"/>
          <a:ext cx="889000" cy="19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58338</xdr:rowOff>
    </xdr:from>
    <xdr:to>
      <xdr:col>76</xdr:col>
      <xdr:colOff>114300</xdr:colOff>
      <xdr:row>58</xdr:row>
      <xdr:rowOff>44795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30988"/>
          <a:ext cx="889000" cy="15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151985</xdr:rowOff>
    </xdr:from>
    <xdr:to>
      <xdr:col>71</xdr:col>
      <xdr:colOff>177800</xdr:colOff>
      <xdr:row>58</xdr:row>
      <xdr:rowOff>44795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24635"/>
          <a:ext cx="889000" cy="6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67859</xdr:rowOff>
    </xdr:from>
    <xdr:to>
      <xdr:col>85</xdr:col>
      <xdr:colOff>177800</xdr:colOff>
      <xdr:row>57</xdr:row>
      <xdr:rowOff>169459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90736</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9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160298</xdr:rowOff>
    </xdr:from>
    <xdr:to>
      <xdr:col>81</xdr:col>
      <xdr:colOff>101600</xdr:colOff>
      <xdr:row>56</xdr:row>
      <xdr:rowOff>90448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5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106975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36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7538</xdr:rowOff>
    </xdr:from>
    <xdr:to>
      <xdr:col>76</xdr:col>
      <xdr:colOff>165100</xdr:colOff>
      <xdr:row>57</xdr:row>
      <xdr:rowOff>109138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125665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55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165445</xdr:rowOff>
    </xdr:from>
    <xdr:to>
      <xdr:col>72</xdr:col>
      <xdr:colOff>38100</xdr:colOff>
      <xdr:row>58</xdr:row>
      <xdr:rowOff>95595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86722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101185</xdr:rowOff>
    </xdr:from>
    <xdr:to>
      <xdr:col>67</xdr:col>
      <xdr:colOff>101600</xdr:colOff>
      <xdr:row>58</xdr:row>
      <xdr:rowOff>31335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47862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35843</xdr:rowOff>
    </xdr:from>
    <xdr:to>
      <xdr:col>85</xdr:col>
      <xdr:colOff>127000</xdr:colOff>
      <xdr:row>78</xdr:row>
      <xdr:rowOff>72839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08943"/>
          <a:ext cx="8382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27439</xdr:rowOff>
    </xdr:from>
    <xdr:to>
      <xdr:col>81</xdr:col>
      <xdr:colOff>50800</xdr:colOff>
      <xdr:row>78</xdr:row>
      <xdr:rowOff>35843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229089"/>
          <a:ext cx="889000" cy="17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27439</xdr:rowOff>
    </xdr:from>
    <xdr:to>
      <xdr:col>76</xdr:col>
      <xdr:colOff>114300</xdr:colOff>
      <xdr:row>78</xdr:row>
      <xdr:rowOff>72126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229089"/>
          <a:ext cx="889000" cy="21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34837</xdr:rowOff>
    </xdr:from>
    <xdr:to>
      <xdr:col>71</xdr:col>
      <xdr:colOff>177800</xdr:colOff>
      <xdr:row>78</xdr:row>
      <xdr:rowOff>72126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36487"/>
          <a:ext cx="889000" cy="20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22039</xdr:rowOff>
    </xdr:from>
    <xdr:to>
      <xdr:col>85</xdr:col>
      <xdr:colOff>177800</xdr:colOff>
      <xdr:row>78</xdr:row>
      <xdr:rowOff>123639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126845</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2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156493</xdr:rowOff>
    </xdr:from>
    <xdr:to>
      <xdr:col>81</xdr:col>
      <xdr:colOff>101600</xdr:colOff>
      <xdr:row>78</xdr:row>
      <xdr:rowOff>86643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77770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45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148089</xdr:rowOff>
    </xdr:from>
    <xdr:to>
      <xdr:col>76</xdr:col>
      <xdr:colOff>165100</xdr:colOff>
      <xdr:row>77</xdr:row>
      <xdr:rowOff>78239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1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94766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29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21326</xdr:rowOff>
    </xdr:from>
    <xdr:to>
      <xdr:col>72</xdr:col>
      <xdr:colOff>38100</xdr:colOff>
      <xdr:row>78</xdr:row>
      <xdr:rowOff>122926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114053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155487</xdr:rowOff>
    </xdr:from>
    <xdr:to>
      <xdr:col>67</xdr:col>
      <xdr:colOff>101600</xdr:colOff>
      <xdr:row>77</xdr:row>
      <xdr:rowOff>85637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102164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144249</xdr:rowOff>
    </xdr:from>
    <xdr:to>
      <xdr:col>85</xdr:col>
      <xdr:colOff>127000</xdr:colOff>
      <xdr:row>95</xdr:row>
      <xdr:rowOff>145563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431999"/>
          <a:ext cx="8382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144249</xdr:rowOff>
    </xdr:from>
    <xdr:to>
      <xdr:col>81</xdr:col>
      <xdr:colOff>50800</xdr:colOff>
      <xdr:row>95</xdr:row>
      <xdr:rowOff>159263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31999"/>
          <a:ext cx="889000" cy="1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159263</xdr:rowOff>
    </xdr:from>
    <xdr:to>
      <xdr:col>76</xdr:col>
      <xdr:colOff>114300</xdr:colOff>
      <xdr:row>96</xdr:row>
      <xdr:rowOff>2186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47013"/>
          <a:ext cx="889000" cy="1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2186</xdr:rowOff>
    </xdr:from>
    <xdr:to>
      <xdr:col>71</xdr:col>
      <xdr:colOff>177800</xdr:colOff>
      <xdr:row>96</xdr:row>
      <xdr:rowOff>33807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61386"/>
          <a:ext cx="889000" cy="3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94763</xdr:rowOff>
    </xdr:from>
    <xdr:to>
      <xdr:col>85</xdr:col>
      <xdr:colOff>177800</xdr:colOff>
      <xdr:row>96</xdr:row>
      <xdr:rowOff>24913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73190</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93449</xdr:rowOff>
    </xdr:from>
    <xdr:to>
      <xdr:col>81</xdr:col>
      <xdr:colOff>101600</xdr:colOff>
      <xdr:row>96</xdr:row>
      <xdr:rowOff>23599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108463</xdr:rowOff>
    </xdr:from>
    <xdr:to>
      <xdr:col>76</xdr:col>
      <xdr:colOff>165100</xdr:colOff>
      <xdr:row>96</xdr:row>
      <xdr:rowOff>38613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29740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122836</xdr:rowOff>
    </xdr:from>
    <xdr:to>
      <xdr:col>72</xdr:col>
      <xdr:colOff>38100</xdr:colOff>
      <xdr:row>96</xdr:row>
      <xdr:rowOff>52986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1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44113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154457</xdr:rowOff>
    </xdr:from>
    <xdr:to>
      <xdr:col>67</xdr:col>
      <xdr:colOff>101600</xdr:colOff>
      <xdr:row>96</xdr:row>
      <xdr:rowOff>84607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4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75734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3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162789</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5649189"/>
          <a:ext cx="889000" cy="100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162789</xdr:rowOff>
    </xdr:from>
    <xdr:to>
      <xdr:col>102</xdr:col>
      <xdr:colOff>114300</xdr:colOff>
      <xdr:row>38</xdr:row>
      <xdr:rowOff>120543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8656300" y="5649189"/>
          <a:ext cx="889000" cy="98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154560</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669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164802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111989</xdr:rowOff>
    </xdr:from>
    <xdr:to>
      <xdr:col>102</xdr:col>
      <xdr:colOff>165100</xdr:colOff>
      <xdr:row>33</xdr:row>
      <xdr:rowOff>42139</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55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58666</xdr:rowOff>
    </xdr:from>
    <xdr:ext cx="534377"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278111" y="537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69743</xdr:rowOff>
    </xdr:from>
    <xdr:to>
      <xdr:col>98</xdr:col>
      <xdr:colOff>38100</xdr:colOff>
      <xdr:row>38</xdr:row>
      <xdr:rowOff>171343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5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16420</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60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労働費、消防費、諸支出金、総務費、農林水産業費、民生費、商工費、災害復旧費、衛生費、公債費では類似団体平均値を下回っているが、その他の項目では類似団体平均値を上回っている。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特に大きく上回っているのは土木費で、道路維持補修費、普通河川土砂浚渫事業費、公園維持管理費が多額となっていることが要因の１つである。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歳出全体として、事務事業の見直しや精査、統廃合等を検討・実施し、歳出削減に努めていく。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財政調整基金残高比率、実質収支ともに健全エリアの範囲内となっており、今後も事務事業の見直し、老朽化した公共施設等の統廃合など歳出の合理化等の行財政改革を推進し、健全な行財政運営に努める。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宮城県大衡村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全会計が黒字を達成しており、健全な財政運営を行っているところである。引き続き全会計において財政の健全化に取り組んでいくこととする。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4904297</v>
      </c>
      <c r="BO4" s="371"/>
      <c r="BP4" s="371"/>
      <c r="BQ4" s="371"/>
      <c r="BR4" s="371"/>
      <c r="BS4" s="371"/>
      <c r="BT4" s="371"/>
      <c r="BU4" s="372"/>
      <c r="BV4" s="370">
        <v>5368518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4.7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4755933</v>
      </c>
      <c r="BO5" s="408"/>
      <c r="BP5" s="408"/>
      <c r="BQ5" s="408"/>
      <c r="BR5" s="408"/>
      <c r="BS5" s="408"/>
      <c r="BT5" s="408"/>
      <c r="BU5" s="409"/>
      <c r="BV5" s="407">
        <v>5218998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94.3</v>
      </c>
      <c r="CU5" s="405"/>
      <c r="CV5" s="405"/>
      <c r="CW5" s="405"/>
      <c r="CX5" s="405"/>
      <c r="CY5" s="405"/>
      <c r="CZ5" s="405"/>
      <c r="DA5" s="406"/>
      <c r="DB5" s="404">
        <v>94.5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148364</v>
      </c>
      <c r="BO6" s="408"/>
      <c r="BP6" s="408"/>
      <c r="BQ6" s="408"/>
      <c r="BR6" s="408"/>
      <c r="BS6" s="408"/>
      <c r="BT6" s="408"/>
      <c r="BU6" s="409"/>
      <c r="BV6" s="407">
        <v>149520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94.7</v>
      </c>
      <c r="CU6" s="445"/>
      <c r="CV6" s="445"/>
      <c r="CW6" s="445"/>
      <c r="CX6" s="445"/>
      <c r="CY6" s="445"/>
      <c r="CZ6" s="445"/>
      <c r="DA6" s="446"/>
      <c r="DB6" s="444">
        <v>95.4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15554</v>
      </c>
      <c r="BO7" s="408"/>
      <c r="BP7" s="408"/>
      <c r="BQ7" s="408"/>
      <c r="BR7" s="408"/>
      <c r="BS7" s="408"/>
      <c r="BT7" s="408"/>
      <c r="BU7" s="409"/>
      <c r="BV7" s="407">
        <v>13304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2978595</v>
      </c>
      <c r="CU7" s="408"/>
      <c r="CV7" s="408"/>
      <c r="CW7" s="408"/>
      <c r="CX7" s="408"/>
      <c r="CY7" s="408"/>
      <c r="CZ7" s="408"/>
      <c r="DA7" s="409"/>
      <c r="DB7" s="407">
        <v>2912791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132810</v>
      </c>
      <c r="BO8" s="408"/>
      <c r="BP8" s="408"/>
      <c r="BQ8" s="408"/>
      <c r="BR8" s="408"/>
      <c r="BS8" s="408"/>
      <c r="BT8" s="408"/>
      <c r="BU8" s="409"/>
      <c r="BV8" s="407">
        <v>136216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0.77</v>
      </c>
      <c r="CU8" s="448"/>
      <c r="CV8" s="448"/>
      <c r="CW8" s="448"/>
      <c r="CX8" s="448"/>
      <c r="CY8" s="448"/>
      <c r="CZ8" s="448"/>
      <c r="DA8" s="449"/>
      <c r="DB8" s="447">
        <v>0.76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5849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-3406</v>
      </c>
      <c r="BO9" s="408"/>
      <c r="BP9" s="408"/>
      <c r="BQ9" s="408"/>
      <c r="BR9" s="408"/>
      <c r="BS9" s="408"/>
      <c r="BT9" s="408"/>
      <c r="BU9" s="409"/>
      <c r="BV9" s="407">
        <v>-40572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9.8000000000000007</v>
      </c>
      <c r="CU9" s="405"/>
      <c r="CV9" s="405"/>
      <c r="CW9" s="405"/>
      <c r="CX9" s="405"/>
      <c r="CY9" s="405"/>
      <c r="CZ9" s="405"/>
      <c r="DA9" s="406"/>
      <c r="DB9" s="404">
        <v>10.199999999999999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5703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2889</v>
      </c>
      <c r="BO10" s="408"/>
      <c r="BP10" s="408"/>
      <c r="BQ10" s="408"/>
      <c r="BR10" s="408"/>
      <c r="BS10" s="408"/>
      <c r="BT10" s="408"/>
      <c r="BU10" s="409"/>
      <c r="BV10" s="407">
        <v>102670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5539</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169000</v>
      </c>
      <c r="BO12" s="408"/>
      <c r="BP12" s="408"/>
      <c r="BQ12" s="408"/>
      <c r="BR12" s="408"/>
      <c r="BS12" s="408"/>
      <c r="BT12" s="408"/>
      <c r="BU12" s="409"/>
      <c r="BV12" s="407">
        <v>235000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5461</v>
      </c>
      <c r="S13" s="492"/>
      <c r="T13" s="492"/>
      <c r="U13" s="492"/>
      <c r="V13" s="493"/>
      <c r="W13" s="423" t="s">
        <v>130</v>
      </c>
      <c r="X13" s="424"/>
      <c r="Y13" s="424"/>
      <c r="Z13" s="424"/>
      <c r="AA13" s="424"/>
      <c r="AB13" s="414"/>
      <c r="AC13" s="458">
        <v>293</v>
      </c>
      <c r="AD13" s="459"/>
      <c r="AE13" s="459"/>
      <c r="AF13" s="459"/>
      <c r="AG13" s="501"/>
      <c r="AH13" s="458">
        <v>371</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-169517</v>
      </c>
      <c r="BO13" s="408"/>
      <c r="BP13" s="408"/>
      <c r="BQ13" s="408"/>
      <c r="BR13" s="408"/>
      <c r="BS13" s="408"/>
      <c r="BT13" s="408"/>
      <c r="BU13" s="409"/>
      <c r="BV13" s="407">
        <v>-172902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5.9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5569</v>
      </c>
      <c r="S14" s="492"/>
      <c r="T14" s="492"/>
      <c r="U14" s="492"/>
      <c r="V14" s="493"/>
      <c r="W14" s="397"/>
      <c r="X14" s="398"/>
      <c r="Y14" s="398"/>
      <c r="Z14" s="398"/>
      <c r="AA14" s="398"/>
      <c r="AB14" s="387"/>
      <c r="AC14" s="494">
        <v>10.7</v>
      </c>
      <c r="AD14" s="495"/>
      <c r="AE14" s="495"/>
      <c r="AF14" s="495"/>
      <c r="AG14" s="496"/>
      <c r="AH14" s="494">
        <v>12.9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5497</v>
      </c>
      <c r="S15" s="492"/>
      <c r="T15" s="492"/>
      <c r="U15" s="492"/>
      <c r="V15" s="493"/>
      <c r="W15" s="423" t="s">
        <v>137</v>
      </c>
      <c r="X15" s="424"/>
      <c r="Y15" s="424"/>
      <c r="Z15" s="424"/>
      <c r="AA15" s="424"/>
      <c r="AB15" s="414"/>
      <c r="AC15" s="458">
        <v>916</v>
      </c>
      <c r="AD15" s="459"/>
      <c r="AE15" s="459"/>
      <c r="AF15" s="459"/>
      <c r="AG15" s="501"/>
      <c r="AH15" s="458">
        <v>973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1833846</v>
      </c>
      <c r="BO15" s="371"/>
      <c r="BP15" s="371"/>
      <c r="BQ15" s="371"/>
      <c r="BR15" s="371"/>
      <c r="BS15" s="371"/>
      <c r="BT15" s="371"/>
      <c r="BU15" s="372"/>
      <c r="BV15" s="370">
        <v>1838906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33.4</v>
      </c>
      <c r="AD16" s="495"/>
      <c r="AE16" s="495"/>
      <c r="AF16" s="495"/>
      <c r="AG16" s="496"/>
      <c r="AH16" s="494">
        <v>33.9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2419592</v>
      </c>
      <c r="BO16" s="408"/>
      <c r="BP16" s="408"/>
      <c r="BQ16" s="408"/>
      <c r="BR16" s="408"/>
      <c r="BS16" s="408"/>
      <c r="BT16" s="408"/>
      <c r="BU16" s="409"/>
      <c r="BV16" s="407">
        <v>2339841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1530</v>
      </c>
      <c r="AD17" s="459"/>
      <c r="AE17" s="459"/>
      <c r="AF17" s="459"/>
      <c r="AG17" s="501"/>
      <c r="AH17" s="458">
        <v>1526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2379402</v>
      </c>
      <c r="BO17" s="408"/>
      <c r="BP17" s="408"/>
      <c r="BQ17" s="408"/>
      <c r="BR17" s="408"/>
      <c r="BS17" s="408"/>
      <c r="BT17" s="408"/>
      <c r="BU17" s="409"/>
      <c r="BV17" s="407">
        <v>2386342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60.32</v>
      </c>
      <c r="M18" s="531"/>
      <c r="N18" s="531"/>
      <c r="O18" s="531"/>
      <c r="P18" s="531"/>
      <c r="Q18" s="531"/>
      <c r="R18" s="532"/>
      <c r="S18" s="532"/>
      <c r="T18" s="532"/>
      <c r="U18" s="532"/>
      <c r="V18" s="533"/>
      <c r="W18" s="425"/>
      <c r="X18" s="426"/>
      <c r="Y18" s="426"/>
      <c r="Z18" s="426"/>
      <c r="AA18" s="426"/>
      <c r="AB18" s="417"/>
      <c r="AC18" s="534">
        <v>55.9</v>
      </c>
      <c r="AD18" s="535"/>
      <c r="AE18" s="535"/>
      <c r="AF18" s="535"/>
      <c r="AG18" s="536"/>
      <c r="AH18" s="534">
        <v>53.2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2746370</v>
      </c>
      <c r="BO18" s="408"/>
      <c r="BP18" s="408"/>
      <c r="BQ18" s="408"/>
      <c r="BR18" s="408"/>
      <c r="BS18" s="408"/>
      <c r="BT18" s="408"/>
      <c r="BU18" s="409"/>
      <c r="BV18" s="407">
        <v>2578604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97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3785667</v>
      </c>
      <c r="BO19" s="408"/>
      <c r="BP19" s="408"/>
      <c r="BQ19" s="408"/>
      <c r="BR19" s="408"/>
      <c r="BS19" s="408"/>
      <c r="BT19" s="408"/>
      <c r="BU19" s="409"/>
      <c r="BV19" s="407">
        <v>3701888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1877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3590791</v>
      </c>
      <c r="BO22" s="371"/>
      <c r="BP22" s="371"/>
      <c r="BQ22" s="371"/>
      <c r="BR22" s="371"/>
      <c r="BS22" s="371"/>
      <c r="BT22" s="371"/>
      <c r="BU22" s="372"/>
      <c r="BV22" s="370">
        <v>3703811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3420137</v>
      </c>
      <c r="BO23" s="408"/>
      <c r="BP23" s="408"/>
      <c r="BQ23" s="408"/>
      <c r="BR23" s="408"/>
      <c r="BS23" s="408"/>
      <c r="BT23" s="408"/>
      <c r="BU23" s="409"/>
      <c r="BV23" s="407">
        <v>3578750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7630</v>
      </c>
      <c r="R24" s="459"/>
      <c r="S24" s="459"/>
      <c r="T24" s="459"/>
      <c r="U24" s="459"/>
      <c r="V24" s="501"/>
      <c r="W24" s="553"/>
      <c r="X24" s="554"/>
      <c r="Y24" s="555"/>
      <c r="Z24" s="457" t="s">
        <v>162</v>
      </c>
      <c r="AA24" s="437"/>
      <c r="AB24" s="437"/>
      <c r="AC24" s="437"/>
      <c r="AD24" s="437"/>
      <c r="AE24" s="437"/>
      <c r="AF24" s="437"/>
      <c r="AG24" s="438"/>
      <c r="AH24" s="458">
        <v>87</v>
      </c>
      <c r="AI24" s="459"/>
      <c r="AJ24" s="459"/>
      <c r="AK24" s="459"/>
      <c r="AL24" s="501"/>
      <c r="AM24" s="458">
        <v>243600</v>
      </c>
      <c r="AN24" s="459"/>
      <c r="AO24" s="459"/>
      <c r="AP24" s="459"/>
      <c r="AQ24" s="459"/>
      <c r="AR24" s="501"/>
      <c r="AS24" s="458">
        <v>2800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2065387</v>
      </c>
      <c r="BO24" s="408"/>
      <c r="BP24" s="408"/>
      <c r="BQ24" s="408"/>
      <c r="BR24" s="408"/>
      <c r="BS24" s="408"/>
      <c r="BT24" s="408"/>
      <c r="BU24" s="409"/>
      <c r="BV24" s="407">
        <v>2026490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5870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506555</v>
      </c>
      <c r="BO25" s="371"/>
      <c r="BP25" s="371"/>
      <c r="BQ25" s="371"/>
      <c r="BR25" s="371"/>
      <c r="BS25" s="371"/>
      <c r="BT25" s="371"/>
      <c r="BU25" s="372"/>
      <c r="BV25" s="370">
        <v>719358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5020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3060</v>
      </c>
      <c r="R27" s="459"/>
      <c r="S27" s="459"/>
      <c r="T27" s="459"/>
      <c r="U27" s="459"/>
      <c r="V27" s="501"/>
      <c r="W27" s="553"/>
      <c r="X27" s="554"/>
      <c r="Y27" s="555"/>
      <c r="Z27" s="457" t="s">
        <v>172</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2490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1227066</v>
      </c>
      <c r="BO28" s="371"/>
      <c r="BP28" s="371"/>
      <c r="BQ28" s="371"/>
      <c r="BR28" s="371"/>
      <c r="BS28" s="371"/>
      <c r="BT28" s="371"/>
      <c r="BU28" s="372"/>
      <c r="BV28" s="370">
        <v>1323177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10</v>
      </c>
      <c r="M29" s="459"/>
      <c r="N29" s="459"/>
      <c r="O29" s="459"/>
      <c r="P29" s="501"/>
      <c r="Q29" s="458">
        <v>2340</v>
      </c>
      <c r="R29" s="459"/>
      <c r="S29" s="459"/>
      <c r="T29" s="459"/>
      <c r="U29" s="459"/>
      <c r="V29" s="501"/>
      <c r="W29" s="556"/>
      <c r="X29" s="557"/>
      <c r="Y29" s="558"/>
      <c r="Z29" s="457" t="s">
        <v>178</v>
      </c>
      <c r="AA29" s="437"/>
      <c r="AB29" s="437"/>
      <c r="AC29" s="437"/>
      <c r="AD29" s="437"/>
      <c r="AE29" s="437"/>
      <c r="AF29" s="437"/>
      <c r="AG29" s="438"/>
      <c r="AH29" s="458">
        <v>87</v>
      </c>
      <c r="AI29" s="459"/>
      <c r="AJ29" s="459"/>
      <c r="AK29" s="459"/>
      <c r="AL29" s="501"/>
      <c r="AM29" s="458">
        <v>243600</v>
      </c>
      <c r="AN29" s="459"/>
      <c r="AO29" s="459"/>
      <c r="AP29" s="459"/>
      <c r="AQ29" s="459"/>
      <c r="AR29" s="501"/>
      <c r="AS29" s="458">
        <v>2800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187659</v>
      </c>
      <c r="BO29" s="408"/>
      <c r="BP29" s="408"/>
      <c r="BQ29" s="408"/>
      <c r="BR29" s="408"/>
      <c r="BS29" s="408"/>
      <c r="BT29" s="408"/>
      <c r="BU29" s="409"/>
      <c r="BV29" s="407">
        <v>187655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981597</v>
      </c>
      <c r="BO30" s="527"/>
      <c r="BP30" s="527"/>
      <c r="BQ30" s="527"/>
      <c r="BR30" s="527"/>
      <c r="BS30" s="527"/>
      <c r="BT30" s="527"/>
      <c r="BU30" s="528"/>
      <c r="BV30" s="526">
        <v>928092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黒川地域行政事務組合（一般会計）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㈱万葉まちづくりセンター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介護保険事業勘定特別会計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黒川地域行政事務組合（介護保険会計）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黒川地域行政事務組合（病院事業会計）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吉田川流域溜池大和町外3市3ヶ町村組合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大衡村外一町牛野ダム管理組合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色麻町外一市一ヶ村花川ダム管理組合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宮城県市町村職員退職手当組合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宮城県市町村非常勤消防団員補償報償組合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宮城県市町村自治振興センター</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宮城県後期高齢者医療広域連合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lSuqJOpSWdq5Cz3s14kKgbpy1C287Z+qw0dY+GQY/c7bZKKGdg8pcmPXPR0YTPKWxiCbBFmLVkIydY7zwF7liA==" saltValue="hKXqgPi7MJqujZmFQth7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19.670000000000002</v>
      </c>
      <c r="G34" s="33">
        <v>18.5</v>
      </c>
      <c r="H34" s="33">
        <v>19.54</v>
      </c>
      <c r="I34" s="33">
        <v>19.489999999999998</v>
      </c>
      <c r="J34" s="34">
        <v>18.48</v>
      </c>
      <c r="K34" s="22"/>
      <c r="L34" s="22"/>
      <c r="M34" s="22"/>
      <c r="N34" s="22"/>
      <c r="O34" s="22"/>
      <c r="P34" s="22"/>
    </row>
    <row r="35" spans="1:16" ht="39" customHeight="1" x14ac:dyDescent="0.15">
      <c r="A35" s="22"/>
      <c r="B35" s="35"/>
      <c r="C35" s="1145" t="s">
        <v>535</v>
      </c>
      <c r="D35" s="1146"/>
      <c r="E35" s="1147"/>
      <c r="F35" s="36">
        <v>4.1100000000000003</v>
      </c>
      <c r="G35" s="37">
        <v>2.92</v>
      </c>
      <c r="H35" s="37">
        <v>6.22</v>
      </c>
      <c r="I35" s="37">
        <v>4.67</v>
      </c>
      <c r="J35" s="38">
        <v>4.45</v>
      </c>
      <c r="K35" s="22"/>
      <c r="L35" s="22"/>
      <c r="M35" s="22"/>
      <c r="N35" s="22"/>
      <c r="O35" s="22"/>
      <c r="P35" s="22"/>
    </row>
    <row r="36" spans="1:16" ht="39" customHeight="1" x14ac:dyDescent="0.15">
      <c r="A36" s="22"/>
      <c r="B36" s="35"/>
      <c r="C36" s="1145" t="s">
        <v>536</v>
      </c>
      <c r="D36" s="1146"/>
      <c r="E36" s="1147"/>
      <c r="F36" s="36" t="s">
        <v>487</v>
      </c>
      <c r="G36" s="37" t="s">
        <v>487</v>
      </c>
      <c r="H36" s="37" t="s">
        <v>487</v>
      </c>
      <c r="I36" s="37" t="s">
        <v>487</v>
      </c>
      <c r="J36" s="38">
        <v>1.46</v>
      </c>
      <c r="K36" s="22"/>
      <c r="L36" s="22"/>
      <c r="M36" s="22"/>
      <c r="N36" s="22"/>
      <c r="O36" s="22"/>
      <c r="P36" s="22"/>
    </row>
    <row r="37" spans="1:16" ht="39" customHeight="1" x14ac:dyDescent="0.15">
      <c r="A37" s="22"/>
      <c r="B37" s="35"/>
      <c r="C37" s="1145" t="s">
        <v>537</v>
      </c>
      <c r="D37" s="1146"/>
      <c r="E37" s="1147"/>
      <c r="F37" s="36">
        <v>0.71</v>
      </c>
      <c r="G37" s="37">
        <v>0.63</v>
      </c>
      <c r="H37" s="37">
        <v>1.34</v>
      </c>
      <c r="I37" s="37">
        <v>1.64</v>
      </c>
      <c r="J37" s="38">
        <v>1.27</v>
      </c>
      <c r="K37" s="22"/>
      <c r="L37" s="22"/>
      <c r="M37" s="22"/>
      <c r="N37" s="22"/>
      <c r="O37" s="22"/>
      <c r="P37" s="22"/>
    </row>
    <row r="38" spans="1:16" ht="39" customHeight="1" x14ac:dyDescent="0.15">
      <c r="A38" s="22"/>
      <c r="B38" s="35"/>
      <c r="C38" s="1145" t="s">
        <v>538</v>
      </c>
      <c r="D38" s="1146"/>
      <c r="E38" s="1147"/>
      <c r="F38" s="36">
        <v>0.83</v>
      </c>
      <c r="G38" s="37">
        <v>1.74</v>
      </c>
      <c r="H38" s="37">
        <v>1.65</v>
      </c>
      <c r="I38" s="37">
        <v>0.71</v>
      </c>
      <c r="J38" s="38">
        <v>0.49</v>
      </c>
      <c r="K38" s="22"/>
      <c r="L38" s="22"/>
      <c r="M38" s="22"/>
      <c r="N38" s="22"/>
      <c r="O38" s="22"/>
      <c r="P38" s="22"/>
    </row>
    <row r="39" spans="1:16" ht="39" customHeight="1" x14ac:dyDescent="0.15">
      <c r="A39" s="22"/>
      <c r="B39" s="35"/>
      <c r="C39" s="1145" t="s">
        <v>539</v>
      </c>
      <c r="D39" s="1146"/>
      <c r="E39" s="1147"/>
      <c r="F39" s="36">
        <v>0.04</v>
      </c>
      <c r="G39" s="37">
        <v>0.01</v>
      </c>
      <c r="H39" s="37">
        <v>0.02</v>
      </c>
      <c r="I39" s="37">
        <v>0.04</v>
      </c>
      <c r="J39" s="38">
        <v>0.05</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0.43</v>
      </c>
      <c r="G43" s="42">
        <v>0.25</v>
      </c>
      <c r="H43" s="42">
        <v>0.2</v>
      </c>
      <c r="I43" s="42">
        <v>0.28999999999999998</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hzPdg96WTvMg68DbMP67503dQdF0RWalxn1vV87I8JdxrCIjAdenjbEIa9J4L09aAcZexzc00HAK+fymkTJBQ==" saltValue="LkkeMJHQQLj55Tv9LTlF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344</v>
      </c>
      <c r="L45" s="60">
        <v>370</v>
      </c>
      <c r="M45" s="60">
        <v>376</v>
      </c>
      <c r="N45" s="60">
        <v>385</v>
      </c>
      <c r="O45" s="61">
        <v>382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104</v>
      </c>
      <c r="L48" s="64">
        <v>101</v>
      </c>
      <c r="M48" s="64">
        <v>94</v>
      </c>
      <c r="N48" s="64">
        <v>86</v>
      </c>
      <c r="O48" s="65">
        <v>109</v>
      </c>
      <c r="P48" s="48"/>
      <c r="Q48" s="48"/>
      <c r="R48" s="48"/>
      <c r="S48" s="48"/>
      <c r="T48" s="48"/>
      <c r="U48" s="48"/>
    </row>
    <row r="49" spans="1:21" ht="30.75" customHeight="1" x14ac:dyDescent="0.15">
      <c r="A49" s="48"/>
      <c r="B49" s="1155"/>
      <c r="C49" s="1156"/>
      <c r="D49" s="62"/>
      <c r="E49" s="1161" t="s">
        <v>14</v>
      </c>
      <c r="F49" s="1161"/>
      <c r="G49" s="1161"/>
      <c r="H49" s="1161"/>
      <c r="I49" s="1161"/>
      <c r="J49" s="1162"/>
      <c r="K49" s="63">
        <v>46</v>
      </c>
      <c r="L49" s="64">
        <v>42</v>
      </c>
      <c r="M49" s="64">
        <v>43</v>
      </c>
      <c r="N49" s="64">
        <v>49</v>
      </c>
      <c r="O49" s="65">
        <v>51</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v>0</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359</v>
      </c>
      <c r="L52" s="64">
        <v>368</v>
      </c>
      <c r="M52" s="64">
        <v>362</v>
      </c>
      <c r="N52" s="64">
        <v>366</v>
      </c>
      <c r="O52" s="65">
        <v>355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136</v>
      </c>
      <c r="L53" s="69">
        <v>146</v>
      </c>
      <c r="M53" s="69">
        <v>152</v>
      </c>
      <c r="N53" s="69">
        <v>156</v>
      </c>
      <c r="O53" s="70">
        <v>189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5mlchvqgkIRNukmemhPFq5afq1j2ACB6bDosUmOISYIxXU1TbuU1pc2e39Y4vKqBvoLDdC/Uzcokzgx/B/68A==" saltValue="RoNzfZo2DIPj4GQrkB3V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3643</v>
      </c>
      <c r="J41" s="344">
        <v>3736</v>
      </c>
      <c r="K41" s="344">
        <v>3701</v>
      </c>
      <c r="L41" s="344">
        <v>3704</v>
      </c>
      <c r="M41" s="345">
        <v>3591</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852</v>
      </c>
      <c r="J43" s="347">
        <v>789</v>
      </c>
      <c r="K43" s="347">
        <v>672</v>
      </c>
      <c r="L43" s="347">
        <v>608</v>
      </c>
      <c r="M43" s="348">
        <v>641</v>
      </c>
    </row>
    <row r="44" spans="2:13" ht="27.75" customHeight="1" x14ac:dyDescent="0.15">
      <c r="B44" s="1186"/>
      <c r="C44" s="1187"/>
      <c r="D44" s="106"/>
      <c r="E44" s="1192" t="s">
        <v>34</v>
      </c>
      <c r="F44" s="1192"/>
      <c r="G44" s="1192"/>
      <c r="H44" s="1193"/>
      <c r="I44" s="346">
        <v>383</v>
      </c>
      <c r="J44" s="347">
        <v>400</v>
      </c>
      <c r="K44" s="347">
        <v>381</v>
      </c>
      <c r="L44" s="347">
        <v>340</v>
      </c>
      <c r="M44" s="348">
        <v>364</v>
      </c>
    </row>
    <row r="45" spans="2:13" ht="27.75" customHeight="1" x14ac:dyDescent="0.15">
      <c r="B45" s="1186"/>
      <c r="C45" s="1187"/>
      <c r="D45" s="106"/>
      <c r="E45" s="1192" t="s">
        <v>35</v>
      </c>
      <c r="F45" s="1192"/>
      <c r="G45" s="1192"/>
      <c r="H45" s="1193"/>
      <c r="I45" s="346">
        <v>372</v>
      </c>
      <c r="J45" s="347">
        <v>368</v>
      </c>
      <c r="K45" s="347">
        <v>340</v>
      </c>
      <c r="L45" s="347">
        <v>361</v>
      </c>
      <c r="M45" s="348">
        <v>354</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2270</v>
      </c>
      <c r="J50" s="347">
        <v>2628</v>
      </c>
      <c r="K50" s="347">
        <v>2668</v>
      </c>
      <c r="L50" s="347">
        <v>2651</v>
      </c>
      <c r="M50" s="348">
        <v>2524</v>
      </c>
    </row>
    <row r="51" spans="2:13" ht="27.75" customHeight="1" x14ac:dyDescent="0.15">
      <c r="B51" s="1186"/>
      <c r="C51" s="1187"/>
      <c r="D51" s="106"/>
      <c r="E51" s="1192" t="s">
        <v>42</v>
      </c>
      <c r="F51" s="1192"/>
      <c r="G51" s="1192"/>
      <c r="H51" s="1193"/>
      <c r="I51" s="346">
        <v>235</v>
      </c>
      <c r="J51" s="347">
        <v>243</v>
      </c>
      <c r="K51" s="347">
        <v>238</v>
      </c>
      <c r="L51" s="347">
        <v>231</v>
      </c>
      <c r="M51" s="348">
        <v>220</v>
      </c>
    </row>
    <row r="52" spans="2:13" ht="27.75" customHeight="1" x14ac:dyDescent="0.15">
      <c r="B52" s="1188"/>
      <c r="C52" s="1189"/>
      <c r="D52" s="106"/>
      <c r="E52" s="1192" t="s">
        <v>43</v>
      </c>
      <c r="F52" s="1192"/>
      <c r="G52" s="1192"/>
      <c r="H52" s="1193"/>
      <c r="I52" s="346">
        <v>3469</v>
      </c>
      <c r="J52" s="347">
        <v>2775</v>
      </c>
      <c r="K52" s="347">
        <v>2640</v>
      </c>
      <c r="L52" s="347">
        <v>3233</v>
      </c>
      <c r="M52" s="348">
        <v>2998</v>
      </c>
    </row>
    <row r="53" spans="2:13" ht="27.75" customHeight="1" thickBot="1" x14ac:dyDescent="0.2">
      <c r="B53" s="1199" t="s">
        <v>19</v>
      </c>
      <c r="C53" s="1200"/>
      <c r="D53" s="110"/>
      <c r="E53" s="1201" t="s">
        <v>44</v>
      </c>
      <c r="F53" s="1201"/>
      <c r="G53" s="1201"/>
      <c r="H53" s="1202"/>
      <c r="I53" s="349">
        <v>-725</v>
      </c>
      <c r="J53" s="350">
        <v>-353</v>
      </c>
      <c r="K53" s="350">
        <v>-452</v>
      </c>
      <c r="L53" s="350">
        <v>-1102</v>
      </c>
      <c r="M53" s="351">
        <v>-792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htoYjc4eFkKAzfQlLNkB9N+J/S+9vaCWMzbVKUuN9pW98AUISQcnyg5wWrAR14x1Ld+TMvP9/NUnTKkPY7Sg==" saltValue="Y5IQxdKBfGzERqz+TWxj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1366</v>
      </c>
      <c r="G55" s="352">
        <v>1323</v>
      </c>
      <c r="H55" s="353">
        <v>1227</v>
      </c>
    </row>
    <row r="56" spans="2:8" ht="52.5" customHeight="1" x14ac:dyDescent="0.15">
      <c r="B56" s="122"/>
      <c r="C56" s="1213" t="s">
        <v>47</v>
      </c>
      <c r="D56" s="1213"/>
      <c r="E56" s="1214"/>
      <c r="F56" s="354">
        <v>268</v>
      </c>
      <c r="G56" s="354">
        <v>188</v>
      </c>
      <c r="H56" s="355">
        <v>188</v>
      </c>
    </row>
    <row r="57" spans="2:8" ht="53.25" customHeight="1" x14ac:dyDescent="0.15">
      <c r="B57" s="122"/>
      <c r="C57" s="1215" t="s">
        <v>48</v>
      </c>
      <c r="D57" s="1215"/>
      <c r="E57" s="1216"/>
      <c r="F57" s="356">
        <v>1182</v>
      </c>
      <c r="G57" s="356">
        <v>928</v>
      </c>
      <c r="H57" s="357">
        <v>982</v>
      </c>
    </row>
    <row r="58" spans="2:8" ht="45.75" customHeight="1" x14ac:dyDescent="0.15">
      <c r="B58" s="123"/>
      <c r="C58" s="1203" t="s">
        <v>558</v>
      </c>
      <c r="D58" s="1204"/>
      <c r="E58" s="1205"/>
      <c r="F58" s="358">
        <v>347</v>
      </c>
      <c r="G58" s="358">
        <v>407</v>
      </c>
      <c r="H58" s="359">
        <v>407</v>
      </c>
    </row>
    <row r="59" spans="2:8" ht="45.75" customHeight="1" x14ac:dyDescent="0.15">
      <c r="B59" s="123"/>
      <c r="C59" s="1203" t="s">
        <v>559</v>
      </c>
      <c r="D59" s="1204"/>
      <c r="E59" s="1205"/>
      <c r="F59" s="358">
        <v>206</v>
      </c>
      <c r="G59" s="358">
        <v>192</v>
      </c>
      <c r="H59" s="359">
        <v>183</v>
      </c>
    </row>
    <row r="60" spans="2:8" ht="45.75" customHeight="1" x14ac:dyDescent="0.15">
      <c r="B60" s="123"/>
      <c r="C60" s="1203" t="s">
        <v>560</v>
      </c>
      <c r="D60" s="1204"/>
      <c r="E60" s="1205"/>
      <c r="F60" s="358">
        <v>134</v>
      </c>
      <c r="G60" s="358">
        <v>174</v>
      </c>
      <c r="H60" s="359">
        <v>134</v>
      </c>
    </row>
    <row r="61" spans="2:8" ht="45.75" customHeight="1" x14ac:dyDescent="0.15">
      <c r="B61" s="123"/>
      <c r="C61" s="1203" t="s">
        <v>561</v>
      </c>
      <c r="D61" s="1204"/>
      <c r="E61" s="1205"/>
      <c r="F61" s="358">
        <v>373</v>
      </c>
      <c r="G61" s="358">
        <v>26</v>
      </c>
      <c r="H61" s="359">
        <v>112</v>
      </c>
    </row>
    <row r="62" spans="2:8" ht="45.75" customHeight="1" thickBot="1" x14ac:dyDescent="0.2">
      <c r="B62" s="124"/>
      <c r="C62" s="1206" t="s">
        <v>562</v>
      </c>
      <c r="D62" s="1207"/>
      <c r="E62" s="1208"/>
      <c r="F62" s="360">
        <v>41</v>
      </c>
      <c r="G62" s="360">
        <v>39</v>
      </c>
      <c r="H62" s="361">
        <v>39</v>
      </c>
    </row>
    <row r="63" spans="2:8" ht="52.5" customHeight="1" thickBot="1" x14ac:dyDescent="0.2">
      <c r="B63" s="125"/>
      <c r="C63" s="1209" t="s">
        <v>49</v>
      </c>
      <c r="D63" s="1209"/>
      <c r="E63" s="1210"/>
      <c r="F63" s="362">
        <v>2816</v>
      </c>
      <c r="G63" s="362">
        <v>2439</v>
      </c>
      <c r="H63" s="363">
        <v>2396</v>
      </c>
    </row>
    <row r="64" spans="2:8" x14ac:dyDescent="0.15"/>
  </sheetData>
  <sheetProtection algorithmName="SHA-512" hashValue="7tumz23a3F1IQHvzWkWJl5/TF6I+Bqq2rQGsO3SvXBL8f00EvJ9GktqNVtUPMppF3+aeRsII7fV6bypRVhADag==" saltValue="B3IEJhtM/dIE2Xfqt5vd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122824</v>
      </c>
      <c r="E3" s="144"/>
      <c r="F3" s="145">
        <v>126525</v>
      </c>
      <c r="G3" s="146"/>
      <c r="H3" s="147"/>
    </row>
    <row r="4" spans="1:8" x14ac:dyDescent="0.15">
      <c r="A4" s="148"/>
      <c r="B4" s="149"/>
      <c r="C4" s="150"/>
      <c r="D4" s="151">
        <v>66585</v>
      </c>
      <c r="E4" s="152"/>
      <c r="F4" s="153">
        <v>67052</v>
      </c>
      <c r="G4" s="154"/>
      <c r="H4" s="155"/>
    </row>
    <row r="5" spans="1:8" x14ac:dyDescent="0.15">
      <c r="A5" s="136" t="s">
        <v>519</v>
      </c>
      <c r="B5" s="141"/>
      <c r="C5" s="142"/>
      <c r="D5" s="143">
        <v>139222</v>
      </c>
      <c r="E5" s="144"/>
      <c r="F5" s="145">
        <v>122054</v>
      </c>
      <c r="G5" s="146"/>
      <c r="H5" s="147"/>
    </row>
    <row r="6" spans="1:8" x14ac:dyDescent="0.15">
      <c r="A6" s="148"/>
      <c r="B6" s="149"/>
      <c r="C6" s="150"/>
      <c r="D6" s="151">
        <v>61474</v>
      </c>
      <c r="E6" s="152"/>
      <c r="F6" s="153">
        <v>68298</v>
      </c>
      <c r="G6" s="154"/>
      <c r="H6" s="155"/>
    </row>
    <row r="7" spans="1:8" x14ac:dyDescent="0.15">
      <c r="A7" s="136" t="s">
        <v>520</v>
      </c>
      <c r="B7" s="141"/>
      <c r="C7" s="142"/>
      <c r="D7" s="143">
        <v>125830</v>
      </c>
      <c r="E7" s="144"/>
      <c r="F7" s="145">
        <v>111644</v>
      </c>
      <c r="G7" s="146"/>
      <c r="H7" s="147"/>
    </row>
    <row r="8" spans="1:8" x14ac:dyDescent="0.15">
      <c r="A8" s="148"/>
      <c r="B8" s="149"/>
      <c r="C8" s="150"/>
      <c r="D8" s="151">
        <v>30942</v>
      </c>
      <c r="E8" s="152"/>
      <c r="F8" s="153">
        <v>66606</v>
      </c>
      <c r="G8" s="154"/>
      <c r="H8" s="155"/>
    </row>
    <row r="9" spans="1:8" x14ac:dyDescent="0.15">
      <c r="A9" s="136" t="s">
        <v>521</v>
      </c>
      <c r="B9" s="141"/>
      <c r="C9" s="142"/>
      <c r="D9" s="143">
        <v>197315</v>
      </c>
      <c r="E9" s="144"/>
      <c r="F9" s="145">
        <v>127917</v>
      </c>
      <c r="G9" s="146"/>
      <c r="H9" s="147"/>
    </row>
    <row r="10" spans="1:8" x14ac:dyDescent="0.15">
      <c r="A10" s="148"/>
      <c r="B10" s="149"/>
      <c r="C10" s="150"/>
      <c r="D10" s="151">
        <v>53593</v>
      </c>
      <c r="E10" s="152"/>
      <c r="F10" s="153">
        <v>69746</v>
      </c>
      <c r="G10" s="154"/>
      <c r="H10" s="155"/>
    </row>
    <row r="11" spans="1:8" x14ac:dyDescent="0.15">
      <c r="A11" s="136" t="s">
        <v>522</v>
      </c>
      <c r="B11" s="141"/>
      <c r="C11" s="142"/>
      <c r="D11" s="143">
        <v>106513</v>
      </c>
      <c r="E11" s="144"/>
      <c r="F11" s="145">
        <v>135931</v>
      </c>
      <c r="G11" s="146"/>
      <c r="H11" s="147"/>
    </row>
    <row r="12" spans="1:8" x14ac:dyDescent="0.15">
      <c r="A12" s="148"/>
      <c r="B12" s="149"/>
      <c r="C12" s="156"/>
      <c r="D12" s="151">
        <v>90349</v>
      </c>
      <c r="E12" s="152"/>
      <c r="F12" s="153">
        <v>75320</v>
      </c>
      <c r="G12" s="154"/>
      <c r="H12" s="155"/>
    </row>
    <row r="13" spans="1:8" x14ac:dyDescent="0.15">
      <c r="A13" s="136"/>
      <c r="B13" s="141"/>
      <c r="C13" s="157"/>
      <c r="D13" s="158">
        <v>138341</v>
      </c>
      <c r="E13" s="159"/>
      <c r="F13" s="160">
        <v>124814</v>
      </c>
      <c r="G13" s="161"/>
      <c r="H13" s="147"/>
    </row>
    <row r="14" spans="1:8" x14ac:dyDescent="0.15">
      <c r="A14" s="148"/>
      <c r="B14" s="149"/>
      <c r="C14" s="150"/>
      <c r="D14" s="151">
        <v>60589</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4.1100000000000003</v>
      </c>
      <c r="C19" s="162">
        <f>ROUND(VALUE(SUBSTITUTE(実質収支比率等に係る経年分析!G$48,"▲","-")),2)</f>
        <v>2.93</v>
      </c>
      <c r="D19" s="162">
        <f>ROUND(VALUE(SUBSTITUTE(実質収支比率等に係る経年分析!H$48,"▲","-")),2)</f>
        <v>6.23</v>
      </c>
      <c r="E19" s="162">
        <f>ROUND(VALUE(SUBSTITUTE(実質収支比率等に係る経年分析!I$48,"▲","-")),2)</f>
        <v>4.68</v>
      </c>
      <c r="F19" s="162">
        <f>ROUND(VALUE(SUBSTITUTE(実質収支比率等に係る経年分析!J$48,"▲","-")),2)</f>
        <v>4.46</v>
      </c>
    </row>
    <row r="20" spans="1:11" x14ac:dyDescent="0.15">
      <c r="A20" s="162" t="s">
        <v>53</v>
      </c>
      <c r="B20" s="162">
        <f>ROUND(VALUE(SUBSTITUTE(実質収支比率等に係る経年分析!F$47,"▲","-")),2)</f>
        <v>37.11</v>
      </c>
      <c r="C20" s="162">
        <f>ROUND(VALUE(SUBSTITUTE(実質収支比率等に係る経年分析!G$47,"▲","-")),2)</f>
        <v>50.04</v>
      </c>
      <c r="D20" s="162">
        <f>ROUND(VALUE(SUBSTITUTE(実質収支比率等に係る経年分析!H$47,"▲","-")),2)</f>
        <v>48.12</v>
      </c>
      <c r="E20" s="162">
        <f>ROUND(VALUE(SUBSTITUTE(実質収支比率等に係る経年分析!I$47,"▲","-")),2)</f>
        <v>45.43</v>
      </c>
      <c r="F20" s="162">
        <f>ROUND(VALUE(SUBSTITUTE(実質収支比率等に係る経年分析!J$47,"▲","-")),2)</f>
        <v>41.2</v>
      </c>
    </row>
    <row r="21" spans="1:11" x14ac:dyDescent="0.15">
      <c r="A21" s="162" t="s">
        <v>54</v>
      </c>
      <c r="B21" s="162">
        <f>IF(ISNUMBER(VALUE(SUBSTITUTE(実質収支比率等に係る経年分析!F$49,"▲","-"))),ROUND(VALUE(SUBSTITUTE(実質収支比率等に係る経年分析!F$49,"▲","-")),2),NA())</f>
        <v>-5.0999999999999996</v>
      </c>
      <c r="C21" s="162">
        <f>IF(ISNUMBER(VALUE(SUBSTITUTE(実質収支比率等に係る経年分析!G$49,"▲","-"))),ROUND(VALUE(SUBSTITUTE(実質収支比率等に係る経年分析!G$49,"▲","-")),2),NA())</f>
        <v>13.35</v>
      </c>
      <c r="D21" s="162">
        <f>IF(ISNUMBER(VALUE(SUBSTITUTE(実質収支比率等に係る経年分析!H$49,"▲","-"))),ROUND(VALUE(SUBSTITUTE(実質収支比率等に係る経年分析!H$49,"▲","-")),2),NA())</f>
        <v>-1.58</v>
      </c>
      <c r="E21" s="162">
        <f>IF(ISNUMBER(VALUE(SUBSTITUTE(実質収支比率等に係る経年分析!I$49,"▲","-"))),ROUND(VALUE(SUBSTITUTE(実質収支比率等に係る経年分析!I$49,"▲","-")),2),NA())</f>
        <v>-5.94</v>
      </c>
      <c r="F21" s="162">
        <f>IF(ISNUMBER(VALUE(SUBSTITUTE(実質収支比率等に係る経年分析!J$49,"▲","-"))),ROUND(VALUE(SUBSTITUTE(実質収支比率等に係る経年分析!J$49,"▲","-")),2),NA())</f>
        <v>-5.69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0.28999999999999998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介護保険事業勘定特別会計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x14ac:dyDescent="0.15">
      <c r="A33" s="163" t="str">
        <f>IF(連結実質赤字比率に係る赤字・黒字の構成分析!C$37="",NA(),連結実質赤字比率に係る赤字・黒字の構成分析!C$37)</f>
        <v>国民健康保険事業勘定特別会計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1.27</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4.1100000000000003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6.22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4.67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4.45</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19.670000000000002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18.5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19.54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19.489999999999998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18.48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359</v>
      </c>
      <c r="E42" s="164"/>
      <c r="F42" s="164"/>
      <c r="G42" s="164">
        <f>'実質公債費比率（分子）の構造'!L$52</f>
        <v>368</v>
      </c>
      <c r="H42" s="164"/>
      <c r="I42" s="164"/>
      <c r="J42" s="164">
        <f>'実質公債費比率（分子）の構造'!M$52</f>
        <v>362</v>
      </c>
      <c r="K42" s="164"/>
      <c r="L42" s="164"/>
      <c r="M42" s="164">
        <f>'実質公債費比率（分子）の構造'!N$52</f>
        <v>366</v>
      </c>
      <c r="N42" s="164"/>
      <c r="O42" s="164"/>
      <c r="P42" s="164">
        <f>'実質公債費比率（分子）の構造'!O$52</f>
        <v>355</v>
      </c>
    </row>
    <row r="43" spans="1:16" x14ac:dyDescent="0.15">
      <c r="A43" s="164" t="s">
        <v>16</v>
      </c>
      <c r="B43" s="164" t="str">
        <f>'実質公債費比率（分子）の構造'!K$51</f>
        <v>-</v>
      </c>
      <c r="C43" s="164"/>
      <c r="D43" s="164"/>
      <c r="E43" s="164" t="str">
        <f>'実質公債費比率（分子）の構造'!L$51</f>
        <v>-</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46</v>
      </c>
      <c r="C45" s="164"/>
      <c r="D45" s="164"/>
      <c r="E45" s="164">
        <f>'実質公債費比率（分子）の構造'!L$49</f>
        <v>42</v>
      </c>
      <c r="F45" s="164"/>
      <c r="G45" s="164"/>
      <c r="H45" s="164">
        <f>'実質公債費比率（分子）の構造'!M$49</f>
        <v>43</v>
      </c>
      <c r="I45" s="164"/>
      <c r="J45" s="164"/>
      <c r="K45" s="164">
        <f>'実質公債費比率（分子）の構造'!N$49</f>
        <v>49</v>
      </c>
      <c r="L45" s="164"/>
      <c r="M45" s="164"/>
      <c r="N45" s="164">
        <f>'実質公債費比率（分子）の構造'!O$49</f>
        <v>51</v>
      </c>
      <c r="O45" s="164"/>
      <c r="P45" s="164"/>
    </row>
    <row r="46" spans="1:16" x14ac:dyDescent="0.15">
      <c r="A46" s="164" t="s">
        <v>64</v>
      </c>
      <c r="B46" s="164">
        <f>'実質公債費比率（分子）の構造'!K$48</f>
        <v>104</v>
      </c>
      <c r="C46" s="164"/>
      <c r="D46" s="164"/>
      <c r="E46" s="164">
        <f>'実質公債費比率（分子）の構造'!L$48</f>
        <v>101</v>
      </c>
      <c r="F46" s="164"/>
      <c r="G46" s="164"/>
      <c r="H46" s="164">
        <f>'実質公債費比率（分子）の構造'!M$48</f>
        <v>94</v>
      </c>
      <c r="I46" s="164"/>
      <c r="J46" s="164"/>
      <c r="K46" s="164">
        <f>'実質公債費比率（分子）の構造'!N$48</f>
        <v>86</v>
      </c>
      <c r="L46" s="164"/>
      <c r="M46" s="164"/>
      <c r="N46" s="164">
        <f>'実質公債費比率（分子）の構造'!O$48</f>
        <v>109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344</v>
      </c>
      <c r="C49" s="164"/>
      <c r="D49" s="164"/>
      <c r="E49" s="164">
        <f>'実質公債費比率（分子）の構造'!L$45</f>
        <v>370</v>
      </c>
      <c r="F49" s="164"/>
      <c r="G49" s="164"/>
      <c r="H49" s="164">
        <f>'実質公債費比率（分子）の構造'!M$45</f>
        <v>376</v>
      </c>
      <c r="I49" s="164"/>
      <c r="J49" s="164"/>
      <c r="K49" s="164">
        <f>'実質公債費比率（分子）の構造'!N$45</f>
        <v>385</v>
      </c>
      <c r="L49" s="164"/>
      <c r="M49" s="164"/>
      <c r="N49" s="164">
        <f>'実質公債費比率（分子）の構造'!O$45</f>
        <v>382</v>
      </c>
      <c r="O49" s="164"/>
      <c r="P49" s="164"/>
    </row>
    <row r="50" spans="1:16" x14ac:dyDescent="0.15">
      <c r="A50" s="164" t="s">
        <v>67</v>
      </c>
      <c r="B50" s="164" t="e">
        <f>NA()</f>
        <v>#N/A</v>
      </c>
      <c r="C50" s="164">
        <f>IF(ISNUMBER('実質公債費比率（分子）の構造'!K$53),'実質公債費比率（分子）の構造'!K$53,NA())</f>
        <v>136</v>
      </c>
      <c r="D50" s="164" t="e">
        <f>NA()</f>
        <v>#N/A</v>
      </c>
      <c r="E50" s="164" t="e">
        <f>NA()</f>
        <v>#N/A</v>
      </c>
      <c r="F50" s="164">
        <f>IF(ISNUMBER('実質公債費比率（分子）の構造'!L$53),'実質公債費比率（分子）の構造'!L$53,NA())</f>
        <v>146</v>
      </c>
      <c r="G50" s="164" t="e">
        <f>NA()</f>
        <v>#N/A</v>
      </c>
      <c r="H50" s="164" t="e">
        <f>NA()</f>
        <v>#N/A</v>
      </c>
      <c r="I50" s="164">
        <f>IF(ISNUMBER('実質公債費比率（分子）の構造'!M$53),'実質公債費比率（分子）の構造'!M$53,NA())</f>
        <v>152</v>
      </c>
      <c r="J50" s="164" t="e">
        <f>NA()</f>
        <v>#N/A</v>
      </c>
      <c r="K50" s="164" t="e">
        <f>NA()</f>
        <v>#N/A</v>
      </c>
      <c r="L50" s="164">
        <f>IF(ISNUMBER('実質公債費比率（分子）の構造'!N$53),'実質公債費比率（分子）の構造'!N$53,NA())</f>
        <v>156</v>
      </c>
      <c r="M50" s="164" t="e">
        <f>NA()</f>
        <v>#N/A</v>
      </c>
      <c r="N50" s="164" t="e">
        <f>NA()</f>
        <v>#N/A</v>
      </c>
      <c r="O50" s="164">
        <f>IF(ISNUMBER('実質公債費比率（分子）の構造'!O$53),'実質公債費比率（分子）の構造'!O$53,NA())</f>
        <v>189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3469</v>
      </c>
      <c r="E56" s="163"/>
      <c r="F56" s="163"/>
      <c r="G56" s="163">
        <f>'将来負担比率（分子）の構造'!J$52</f>
        <v>2775</v>
      </c>
      <c r="H56" s="163"/>
      <c r="I56" s="163"/>
      <c r="J56" s="163">
        <f>'将来負担比率（分子）の構造'!K$52</f>
        <v>2640</v>
      </c>
      <c r="K56" s="163"/>
      <c r="L56" s="163"/>
      <c r="M56" s="163">
        <f>'将来負担比率（分子）の構造'!L$52</f>
        <v>3233</v>
      </c>
      <c r="N56" s="163"/>
      <c r="O56" s="163"/>
      <c r="P56" s="163">
        <f>'将来負担比率（分子）の構造'!M$52</f>
        <v>2998</v>
      </c>
    </row>
    <row r="57" spans="1:16" x14ac:dyDescent="0.15">
      <c r="A57" s="163" t="s">
        <v>42</v>
      </c>
      <c r="B57" s="163"/>
      <c r="C57" s="163"/>
      <c r="D57" s="163">
        <f>'将来負担比率（分子）の構造'!I$51</f>
        <v>235</v>
      </c>
      <c r="E57" s="163"/>
      <c r="F57" s="163"/>
      <c r="G57" s="163">
        <f>'将来負担比率（分子）の構造'!J$51</f>
        <v>243</v>
      </c>
      <c r="H57" s="163"/>
      <c r="I57" s="163"/>
      <c r="J57" s="163">
        <f>'将来負担比率（分子）の構造'!K$51</f>
        <v>238</v>
      </c>
      <c r="K57" s="163"/>
      <c r="L57" s="163"/>
      <c r="M57" s="163">
        <f>'将来負担比率（分子）の構造'!L$51</f>
        <v>231</v>
      </c>
      <c r="N57" s="163"/>
      <c r="O57" s="163"/>
      <c r="P57" s="163">
        <f>'将来負担比率（分子）の構造'!M$51</f>
        <v>220</v>
      </c>
    </row>
    <row r="58" spans="1:16" x14ac:dyDescent="0.15">
      <c r="A58" s="163" t="s">
        <v>41</v>
      </c>
      <c r="B58" s="163"/>
      <c r="C58" s="163"/>
      <c r="D58" s="163">
        <f>'将来負担比率（分子）の構造'!I$50</f>
        <v>2270</v>
      </c>
      <c r="E58" s="163"/>
      <c r="F58" s="163"/>
      <c r="G58" s="163">
        <f>'将来負担比率（分子）の構造'!J$50</f>
        <v>2628</v>
      </c>
      <c r="H58" s="163"/>
      <c r="I58" s="163"/>
      <c r="J58" s="163">
        <f>'将来負担比率（分子）の構造'!K$50</f>
        <v>2668</v>
      </c>
      <c r="K58" s="163"/>
      <c r="L58" s="163"/>
      <c r="M58" s="163">
        <f>'将来負担比率（分子）の構造'!L$50</f>
        <v>2651</v>
      </c>
      <c r="N58" s="163"/>
      <c r="O58" s="163"/>
      <c r="P58" s="163">
        <f>'将来負担比率（分子）の構造'!M$50</f>
        <v>2524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372</v>
      </c>
      <c r="C62" s="163"/>
      <c r="D62" s="163"/>
      <c r="E62" s="163">
        <f>'将来負担比率（分子）の構造'!J$45</f>
        <v>368</v>
      </c>
      <c r="F62" s="163"/>
      <c r="G62" s="163"/>
      <c r="H62" s="163">
        <f>'将来負担比率（分子）の構造'!K$45</f>
        <v>340</v>
      </c>
      <c r="I62" s="163"/>
      <c r="J62" s="163"/>
      <c r="K62" s="163">
        <f>'将来負担比率（分子）の構造'!L$45</f>
        <v>361</v>
      </c>
      <c r="L62" s="163"/>
      <c r="M62" s="163"/>
      <c r="N62" s="163">
        <f>'将来負担比率（分子）の構造'!M$45</f>
        <v>354</v>
      </c>
      <c r="O62" s="163"/>
      <c r="P62" s="163"/>
    </row>
    <row r="63" spans="1:16" x14ac:dyDescent="0.15">
      <c r="A63" s="163" t="s">
        <v>34</v>
      </c>
      <c r="B63" s="163">
        <f>'将来負担比率（分子）の構造'!I$44</f>
        <v>383</v>
      </c>
      <c r="C63" s="163"/>
      <c r="D63" s="163"/>
      <c r="E63" s="163">
        <f>'将来負担比率（分子）の構造'!J$44</f>
        <v>400</v>
      </c>
      <c r="F63" s="163"/>
      <c r="G63" s="163"/>
      <c r="H63" s="163">
        <f>'将来負担比率（分子）の構造'!K$44</f>
        <v>381</v>
      </c>
      <c r="I63" s="163"/>
      <c r="J63" s="163"/>
      <c r="K63" s="163">
        <f>'将来負担比率（分子）の構造'!L$44</f>
        <v>340</v>
      </c>
      <c r="L63" s="163"/>
      <c r="M63" s="163"/>
      <c r="N63" s="163">
        <f>'将来負担比率（分子）の構造'!M$44</f>
        <v>364</v>
      </c>
      <c r="O63" s="163"/>
      <c r="P63" s="163"/>
    </row>
    <row r="64" spans="1:16" x14ac:dyDescent="0.15">
      <c r="A64" s="163" t="s">
        <v>33</v>
      </c>
      <c r="B64" s="163">
        <f>'将来負担比率（分子）の構造'!I$43</f>
        <v>852</v>
      </c>
      <c r="C64" s="163"/>
      <c r="D64" s="163"/>
      <c r="E64" s="163">
        <f>'将来負担比率（分子）の構造'!J$43</f>
        <v>789</v>
      </c>
      <c r="F64" s="163"/>
      <c r="G64" s="163"/>
      <c r="H64" s="163">
        <f>'将来負担比率（分子）の構造'!K$43</f>
        <v>672</v>
      </c>
      <c r="I64" s="163"/>
      <c r="J64" s="163"/>
      <c r="K64" s="163">
        <f>'将来負担比率（分子）の構造'!L$43</f>
        <v>608</v>
      </c>
      <c r="L64" s="163"/>
      <c r="M64" s="163"/>
      <c r="N64" s="163">
        <f>'将来負担比率（分子）の構造'!M$43</f>
        <v>641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3643</v>
      </c>
      <c r="C66" s="163"/>
      <c r="D66" s="163"/>
      <c r="E66" s="163">
        <f>'将来負担比率（分子）の構造'!J$41</f>
        <v>3736</v>
      </c>
      <c r="F66" s="163"/>
      <c r="G66" s="163"/>
      <c r="H66" s="163">
        <f>'将来負担比率（分子）の構造'!K$41</f>
        <v>3701</v>
      </c>
      <c r="I66" s="163"/>
      <c r="J66" s="163"/>
      <c r="K66" s="163">
        <f>'将来負担比率（分子）の構造'!L$41</f>
        <v>3704</v>
      </c>
      <c r="L66" s="163"/>
      <c r="M66" s="163"/>
      <c r="N66" s="163">
        <f>'将来負担比率（分子）の構造'!M$41</f>
        <v>3591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1366</v>
      </c>
      <c r="C72" s="167">
        <f>基金残高に係る経年分析!G55</f>
        <v>1323</v>
      </c>
      <c r="D72" s="167">
        <f>基金残高に係る経年分析!H55</f>
        <v>1227</v>
      </c>
    </row>
    <row r="73" spans="1:16" x14ac:dyDescent="0.15">
      <c r="A73" s="166" t="s">
        <v>74</v>
      </c>
      <c r="B73" s="167">
        <f>基金残高に係る経年分析!F56</f>
        <v>268</v>
      </c>
      <c r="C73" s="167">
        <f>基金残高に係る経年分析!G56</f>
        <v>188</v>
      </c>
      <c r="D73" s="167">
        <f>基金残高に係る経年分析!H56</f>
        <v>188</v>
      </c>
    </row>
    <row r="74" spans="1:16" x14ac:dyDescent="0.15">
      <c r="A74" s="166" t="s">
        <v>75</v>
      </c>
      <c r="B74" s="167">
        <f>基金残高に係る経年分析!F57</f>
        <v>1182</v>
      </c>
      <c r="C74" s="167">
        <f>基金残高に係る経年分析!G57</f>
        <v>928</v>
      </c>
      <c r="D74" s="167">
        <f>基金残高に係る経年分析!H57</f>
        <v>982</v>
      </c>
    </row>
  </sheetData>
  <sheetProtection algorithmName="SHA-512" hashValue="uwHQrSZjnIdFU/vTEIupcjhVkban63oCMHGRNXUeSz6WGkTugF1UWrdBiXQUcuQQ5TM3NDyEt2p14o561Qalbg==" saltValue="37caV/S4FYJUUstrghEx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1856592</v>
      </c>
      <c r="S5" s="613"/>
      <c r="T5" s="613"/>
      <c r="U5" s="613"/>
      <c r="V5" s="613"/>
      <c r="W5" s="613"/>
      <c r="X5" s="613"/>
      <c r="Y5" s="614"/>
      <c r="Z5" s="615">
        <v>37.9</v>
      </c>
      <c r="AA5" s="615"/>
      <c r="AB5" s="615"/>
      <c r="AC5" s="615"/>
      <c r="AD5" s="616">
        <v>1856592</v>
      </c>
      <c r="AE5" s="616"/>
      <c r="AF5" s="616"/>
      <c r="AG5" s="616"/>
      <c r="AH5" s="616"/>
      <c r="AI5" s="616"/>
      <c r="AJ5" s="616"/>
      <c r="AK5" s="616"/>
      <c r="AL5" s="617">
        <v>64</v>
      </c>
      <c r="AM5" s="618"/>
      <c r="AN5" s="618"/>
      <c r="AO5" s="619"/>
      <c r="AP5" s="609" t="s">
        <v>217</v>
      </c>
      <c r="AQ5" s="610"/>
      <c r="AR5" s="610"/>
      <c r="AS5" s="610"/>
      <c r="AT5" s="610"/>
      <c r="AU5" s="610"/>
      <c r="AV5" s="610"/>
      <c r="AW5" s="610"/>
      <c r="AX5" s="610"/>
      <c r="AY5" s="610"/>
      <c r="AZ5" s="610"/>
      <c r="BA5" s="610"/>
      <c r="BB5" s="610"/>
      <c r="BC5" s="610"/>
      <c r="BD5" s="610"/>
      <c r="BE5" s="610"/>
      <c r="BF5" s="611"/>
      <c r="BG5" s="623">
        <v>1856592</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53097</v>
      </c>
      <c r="S6" s="624"/>
      <c r="T6" s="624"/>
      <c r="U6" s="624"/>
      <c r="V6" s="624"/>
      <c r="W6" s="624"/>
      <c r="X6" s="624"/>
      <c r="Y6" s="625"/>
      <c r="Z6" s="626">
        <v>1.1000000000000001</v>
      </c>
      <c r="AA6" s="626"/>
      <c r="AB6" s="626"/>
      <c r="AC6" s="626"/>
      <c r="AD6" s="627">
        <v>53097</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1856592</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88936</v>
      </c>
      <c r="CS6" s="624"/>
      <c r="CT6" s="624"/>
      <c r="CU6" s="624"/>
      <c r="CV6" s="624"/>
      <c r="CW6" s="624"/>
      <c r="CX6" s="624"/>
      <c r="CY6" s="625"/>
      <c r="CZ6" s="617">
        <v>1.9</v>
      </c>
      <c r="DA6" s="618"/>
      <c r="DB6" s="618"/>
      <c r="DC6" s="634"/>
      <c r="DD6" s="632" t="s">
        <v>121</v>
      </c>
      <c r="DE6" s="624"/>
      <c r="DF6" s="624"/>
      <c r="DG6" s="624"/>
      <c r="DH6" s="624"/>
      <c r="DI6" s="624"/>
      <c r="DJ6" s="624"/>
      <c r="DK6" s="624"/>
      <c r="DL6" s="624"/>
      <c r="DM6" s="624"/>
      <c r="DN6" s="624"/>
      <c r="DO6" s="624"/>
      <c r="DP6" s="625"/>
      <c r="DQ6" s="632">
        <v>88936</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194</v>
      </c>
      <c r="S7" s="624"/>
      <c r="T7" s="624"/>
      <c r="U7" s="624"/>
      <c r="V7" s="624"/>
      <c r="W7" s="624"/>
      <c r="X7" s="624"/>
      <c r="Y7" s="625"/>
      <c r="Z7" s="626">
        <v>0</v>
      </c>
      <c r="AA7" s="626"/>
      <c r="AB7" s="626"/>
      <c r="AC7" s="626"/>
      <c r="AD7" s="627">
        <v>194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364133</v>
      </c>
      <c r="BH7" s="624"/>
      <c r="BI7" s="624"/>
      <c r="BJ7" s="624"/>
      <c r="BK7" s="624"/>
      <c r="BL7" s="624"/>
      <c r="BM7" s="624"/>
      <c r="BN7" s="625"/>
      <c r="BO7" s="626">
        <v>19.600000000000001</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696731</v>
      </c>
      <c r="CS7" s="624"/>
      <c r="CT7" s="624"/>
      <c r="CU7" s="624"/>
      <c r="CV7" s="624"/>
      <c r="CW7" s="624"/>
      <c r="CX7" s="624"/>
      <c r="CY7" s="625"/>
      <c r="CZ7" s="626">
        <v>14.6</v>
      </c>
      <c r="DA7" s="626"/>
      <c r="DB7" s="626"/>
      <c r="DC7" s="626"/>
      <c r="DD7" s="632">
        <v>44202</v>
      </c>
      <c r="DE7" s="624"/>
      <c r="DF7" s="624"/>
      <c r="DG7" s="624"/>
      <c r="DH7" s="624"/>
      <c r="DI7" s="624"/>
      <c r="DJ7" s="624"/>
      <c r="DK7" s="624"/>
      <c r="DL7" s="624"/>
      <c r="DM7" s="624"/>
      <c r="DN7" s="624"/>
      <c r="DO7" s="624"/>
      <c r="DP7" s="625"/>
      <c r="DQ7" s="632">
        <v>601753</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3327</v>
      </c>
      <c r="S8" s="624"/>
      <c r="T8" s="624"/>
      <c r="U8" s="624"/>
      <c r="V8" s="624"/>
      <c r="W8" s="624"/>
      <c r="X8" s="624"/>
      <c r="Y8" s="625"/>
      <c r="Z8" s="626">
        <v>0.1</v>
      </c>
      <c r="AA8" s="626"/>
      <c r="AB8" s="626"/>
      <c r="AC8" s="626"/>
      <c r="AD8" s="627">
        <v>3327</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8308</v>
      </c>
      <c r="BH8" s="624"/>
      <c r="BI8" s="624"/>
      <c r="BJ8" s="624"/>
      <c r="BK8" s="624"/>
      <c r="BL8" s="624"/>
      <c r="BM8" s="624"/>
      <c r="BN8" s="625"/>
      <c r="BO8" s="626">
        <v>0.4</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1097620</v>
      </c>
      <c r="CS8" s="624"/>
      <c r="CT8" s="624"/>
      <c r="CU8" s="624"/>
      <c r="CV8" s="624"/>
      <c r="CW8" s="624"/>
      <c r="CX8" s="624"/>
      <c r="CY8" s="625"/>
      <c r="CZ8" s="626">
        <v>23.1</v>
      </c>
      <c r="DA8" s="626"/>
      <c r="DB8" s="626"/>
      <c r="DC8" s="626"/>
      <c r="DD8" s="632" t="s">
        <v>121</v>
      </c>
      <c r="DE8" s="624"/>
      <c r="DF8" s="624"/>
      <c r="DG8" s="624"/>
      <c r="DH8" s="624"/>
      <c r="DI8" s="624"/>
      <c r="DJ8" s="624"/>
      <c r="DK8" s="624"/>
      <c r="DL8" s="624"/>
      <c r="DM8" s="624"/>
      <c r="DN8" s="624"/>
      <c r="DO8" s="624"/>
      <c r="DP8" s="625"/>
      <c r="DQ8" s="632">
        <v>614333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4434</v>
      </c>
      <c r="S9" s="624"/>
      <c r="T9" s="624"/>
      <c r="U9" s="624"/>
      <c r="V9" s="624"/>
      <c r="W9" s="624"/>
      <c r="X9" s="624"/>
      <c r="Y9" s="625"/>
      <c r="Z9" s="626">
        <v>0.1</v>
      </c>
      <c r="AA9" s="626"/>
      <c r="AB9" s="626"/>
      <c r="AC9" s="626"/>
      <c r="AD9" s="627">
        <v>4434</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183185</v>
      </c>
      <c r="BH9" s="624"/>
      <c r="BI9" s="624"/>
      <c r="BJ9" s="624"/>
      <c r="BK9" s="624"/>
      <c r="BL9" s="624"/>
      <c r="BM9" s="624"/>
      <c r="BN9" s="625"/>
      <c r="BO9" s="626">
        <v>9.9</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385123</v>
      </c>
      <c r="CS9" s="624"/>
      <c r="CT9" s="624"/>
      <c r="CU9" s="624"/>
      <c r="CV9" s="624"/>
      <c r="CW9" s="624"/>
      <c r="CX9" s="624"/>
      <c r="CY9" s="625"/>
      <c r="CZ9" s="626">
        <v>8.1</v>
      </c>
      <c r="DA9" s="626"/>
      <c r="DB9" s="626"/>
      <c r="DC9" s="626"/>
      <c r="DD9" s="632" t="s">
        <v>121</v>
      </c>
      <c r="DE9" s="624"/>
      <c r="DF9" s="624"/>
      <c r="DG9" s="624"/>
      <c r="DH9" s="624"/>
      <c r="DI9" s="624"/>
      <c r="DJ9" s="624"/>
      <c r="DK9" s="624"/>
      <c r="DL9" s="624"/>
      <c r="DM9" s="624"/>
      <c r="DN9" s="624"/>
      <c r="DO9" s="624"/>
      <c r="DP9" s="625"/>
      <c r="DQ9" s="632">
        <v>348085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58542</v>
      </c>
      <c r="BH10" s="624"/>
      <c r="BI10" s="624"/>
      <c r="BJ10" s="624"/>
      <c r="BK10" s="624"/>
      <c r="BL10" s="624"/>
      <c r="BM10" s="624"/>
      <c r="BN10" s="625"/>
      <c r="BO10" s="626">
        <v>3.2</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229081</v>
      </c>
      <c r="S11" s="624"/>
      <c r="T11" s="624"/>
      <c r="U11" s="624"/>
      <c r="V11" s="624"/>
      <c r="W11" s="624"/>
      <c r="X11" s="624"/>
      <c r="Y11" s="625"/>
      <c r="Z11" s="628">
        <v>4.7</v>
      </c>
      <c r="AA11" s="629"/>
      <c r="AB11" s="629"/>
      <c r="AC11" s="635"/>
      <c r="AD11" s="632">
        <v>229081</v>
      </c>
      <c r="AE11" s="624"/>
      <c r="AF11" s="624"/>
      <c r="AG11" s="624"/>
      <c r="AH11" s="624"/>
      <c r="AI11" s="624"/>
      <c r="AJ11" s="624"/>
      <c r="AK11" s="625"/>
      <c r="AL11" s="628">
        <v>7.9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114098</v>
      </c>
      <c r="BH11" s="624"/>
      <c r="BI11" s="624"/>
      <c r="BJ11" s="624"/>
      <c r="BK11" s="624"/>
      <c r="BL11" s="624"/>
      <c r="BM11" s="624"/>
      <c r="BN11" s="625"/>
      <c r="BO11" s="626">
        <v>6.1</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194426</v>
      </c>
      <c r="CS11" s="624"/>
      <c r="CT11" s="624"/>
      <c r="CU11" s="624"/>
      <c r="CV11" s="624"/>
      <c r="CW11" s="624"/>
      <c r="CX11" s="624"/>
      <c r="CY11" s="625"/>
      <c r="CZ11" s="626">
        <v>4.0999999999999996</v>
      </c>
      <c r="DA11" s="626"/>
      <c r="DB11" s="626"/>
      <c r="DC11" s="626"/>
      <c r="DD11" s="632">
        <v>42876</v>
      </c>
      <c r="DE11" s="624"/>
      <c r="DF11" s="624"/>
      <c r="DG11" s="624"/>
      <c r="DH11" s="624"/>
      <c r="DI11" s="624"/>
      <c r="DJ11" s="624"/>
      <c r="DK11" s="624"/>
      <c r="DL11" s="624"/>
      <c r="DM11" s="624"/>
      <c r="DN11" s="624"/>
      <c r="DO11" s="624"/>
      <c r="DP11" s="625"/>
      <c r="DQ11" s="632">
        <v>113489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16593</v>
      </c>
      <c r="S12" s="624"/>
      <c r="T12" s="624"/>
      <c r="U12" s="624"/>
      <c r="V12" s="624"/>
      <c r="W12" s="624"/>
      <c r="X12" s="624"/>
      <c r="Y12" s="625"/>
      <c r="Z12" s="626">
        <v>0.3</v>
      </c>
      <c r="AA12" s="626"/>
      <c r="AB12" s="626"/>
      <c r="AC12" s="626"/>
      <c r="AD12" s="627">
        <v>16593</v>
      </c>
      <c r="AE12" s="627"/>
      <c r="AF12" s="627"/>
      <c r="AG12" s="627"/>
      <c r="AH12" s="627"/>
      <c r="AI12" s="627"/>
      <c r="AJ12" s="627"/>
      <c r="AK12" s="627"/>
      <c r="AL12" s="628">
        <v>0.6</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1416807</v>
      </c>
      <c r="BH12" s="624"/>
      <c r="BI12" s="624"/>
      <c r="BJ12" s="624"/>
      <c r="BK12" s="624"/>
      <c r="BL12" s="624"/>
      <c r="BM12" s="624"/>
      <c r="BN12" s="625"/>
      <c r="BO12" s="626">
        <v>76.3</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172490</v>
      </c>
      <c r="CS12" s="624"/>
      <c r="CT12" s="624"/>
      <c r="CU12" s="624"/>
      <c r="CV12" s="624"/>
      <c r="CW12" s="624"/>
      <c r="CX12" s="624"/>
      <c r="CY12" s="625"/>
      <c r="CZ12" s="626">
        <v>3.6</v>
      </c>
      <c r="DA12" s="626"/>
      <c r="DB12" s="626"/>
      <c r="DC12" s="626"/>
      <c r="DD12" s="632" t="s">
        <v>121</v>
      </c>
      <c r="DE12" s="624"/>
      <c r="DF12" s="624"/>
      <c r="DG12" s="624"/>
      <c r="DH12" s="624"/>
      <c r="DI12" s="624"/>
      <c r="DJ12" s="624"/>
      <c r="DK12" s="624"/>
      <c r="DL12" s="624"/>
      <c r="DM12" s="624"/>
      <c r="DN12" s="624"/>
      <c r="DO12" s="624"/>
      <c r="DP12" s="625"/>
      <c r="DQ12" s="632">
        <v>103627</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1416310</v>
      </c>
      <c r="BH13" s="624"/>
      <c r="BI13" s="624"/>
      <c r="BJ13" s="624"/>
      <c r="BK13" s="624"/>
      <c r="BL13" s="624"/>
      <c r="BM13" s="624"/>
      <c r="BN13" s="625"/>
      <c r="BO13" s="626">
        <v>76.3</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941425</v>
      </c>
      <c r="CS13" s="624"/>
      <c r="CT13" s="624"/>
      <c r="CU13" s="624"/>
      <c r="CV13" s="624"/>
      <c r="CW13" s="624"/>
      <c r="CX13" s="624"/>
      <c r="CY13" s="625"/>
      <c r="CZ13" s="626">
        <v>19.8</v>
      </c>
      <c r="DA13" s="626"/>
      <c r="DB13" s="626"/>
      <c r="DC13" s="626"/>
      <c r="DD13" s="632">
        <v>460593</v>
      </c>
      <c r="DE13" s="624"/>
      <c r="DF13" s="624"/>
      <c r="DG13" s="624"/>
      <c r="DH13" s="624"/>
      <c r="DI13" s="624"/>
      <c r="DJ13" s="624"/>
      <c r="DK13" s="624"/>
      <c r="DL13" s="624"/>
      <c r="DM13" s="624"/>
      <c r="DN13" s="624"/>
      <c r="DO13" s="624"/>
      <c r="DP13" s="625"/>
      <c r="DQ13" s="632">
        <v>667744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24277</v>
      </c>
      <c r="BH14" s="624"/>
      <c r="BI14" s="624"/>
      <c r="BJ14" s="624"/>
      <c r="BK14" s="624"/>
      <c r="BL14" s="624"/>
      <c r="BM14" s="624"/>
      <c r="BN14" s="625"/>
      <c r="BO14" s="626">
        <v>1.3</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208588</v>
      </c>
      <c r="CS14" s="624"/>
      <c r="CT14" s="624"/>
      <c r="CU14" s="624"/>
      <c r="CV14" s="624"/>
      <c r="CW14" s="624"/>
      <c r="CX14" s="624"/>
      <c r="CY14" s="625"/>
      <c r="CZ14" s="626">
        <v>4.4000000000000004</v>
      </c>
      <c r="DA14" s="626"/>
      <c r="DB14" s="626"/>
      <c r="DC14" s="626"/>
      <c r="DD14" s="632">
        <v>16501</v>
      </c>
      <c r="DE14" s="624"/>
      <c r="DF14" s="624"/>
      <c r="DG14" s="624"/>
      <c r="DH14" s="624"/>
      <c r="DI14" s="624"/>
      <c r="DJ14" s="624"/>
      <c r="DK14" s="624"/>
      <c r="DL14" s="624"/>
      <c r="DM14" s="624"/>
      <c r="DN14" s="624"/>
      <c r="DO14" s="624"/>
      <c r="DP14" s="625"/>
      <c r="DQ14" s="632">
        <v>208356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6969</v>
      </c>
      <c r="S15" s="624"/>
      <c r="T15" s="624"/>
      <c r="U15" s="624"/>
      <c r="V15" s="624"/>
      <c r="W15" s="624"/>
      <c r="X15" s="624"/>
      <c r="Y15" s="625"/>
      <c r="Z15" s="626">
        <v>0.1</v>
      </c>
      <c r="AA15" s="626"/>
      <c r="AB15" s="626"/>
      <c r="AC15" s="626"/>
      <c r="AD15" s="627">
        <v>6969</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51375</v>
      </c>
      <c r="BH15" s="624"/>
      <c r="BI15" s="624"/>
      <c r="BJ15" s="624"/>
      <c r="BK15" s="624"/>
      <c r="BL15" s="624"/>
      <c r="BM15" s="624"/>
      <c r="BN15" s="625"/>
      <c r="BO15" s="626">
        <v>2.8</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548047</v>
      </c>
      <c r="CS15" s="624"/>
      <c r="CT15" s="624"/>
      <c r="CU15" s="624"/>
      <c r="CV15" s="624"/>
      <c r="CW15" s="624"/>
      <c r="CX15" s="624"/>
      <c r="CY15" s="625"/>
      <c r="CZ15" s="626">
        <v>11.5</v>
      </c>
      <c r="DA15" s="626"/>
      <c r="DB15" s="626"/>
      <c r="DC15" s="626"/>
      <c r="DD15" s="632">
        <v>25806</v>
      </c>
      <c r="DE15" s="624"/>
      <c r="DF15" s="624"/>
      <c r="DG15" s="624"/>
      <c r="DH15" s="624"/>
      <c r="DI15" s="624"/>
      <c r="DJ15" s="624"/>
      <c r="DK15" s="624"/>
      <c r="DL15" s="624"/>
      <c r="DM15" s="624"/>
      <c r="DN15" s="624"/>
      <c r="DO15" s="624"/>
      <c r="DP15" s="625"/>
      <c r="DQ15" s="632">
        <v>520389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51134</v>
      </c>
      <c r="S16" s="624"/>
      <c r="T16" s="624"/>
      <c r="U16" s="624"/>
      <c r="V16" s="624"/>
      <c r="W16" s="624"/>
      <c r="X16" s="624"/>
      <c r="Y16" s="625"/>
      <c r="Z16" s="626">
        <v>1</v>
      </c>
      <c r="AA16" s="626"/>
      <c r="AB16" s="626"/>
      <c r="AC16" s="626"/>
      <c r="AD16" s="627">
        <v>51134</v>
      </c>
      <c r="AE16" s="627"/>
      <c r="AF16" s="627"/>
      <c r="AG16" s="627"/>
      <c r="AH16" s="627"/>
      <c r="AI16" s="627"/>
      <c r="AJ16" s="627"/>
      <c r="AK16" s="627"/>
      <c r="AL16" s="628">
        <v>1.8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40502</v>
      </c>
      <c r="CS16" s="624"/>
      <c r="CT16" s="624"/>
      <c r="CU16" s="624"/>
      <c r="CV16" s="624"/>
      <c r="CW16" s="624"/>
      <c r="CX16" s="624"/>
      <c r="CY16" s="625"/>
      <c r="CZ16" s="626">
        <v>0.9</v>
      </c>
      <c r="DA16" s="626"/>
      <c r="DB16" s="626"/>
      <c r="DC16" s="626"/>
      <c r="DD16" s="632" t="s">
        <v>121</v>
      </c>
      <c r="DE16" s="624"/>
      <c r="DF16" s="624"/>
      <c r="DG16" s="624"/>
      <c r="DH16" s="624"/>
      <c r="DI16" s="624"/>
      <c r="DJ16" s="624"/>
      <c r="DK16" s="624"/>
      <c r="DL16" s="624"/>
      <c r="DM16" s="624"/>
      <c r="DN16" s="624"/>
      <c r="DO16" s="624"/>
      <c r="DP16" s="625"/>
      <c r="DQ16" s="632">
        <v>85</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33372</v>
      </c>
      <c r="S17" s="624"/>
      <c r="T17" s="624"/>
      <c r="U17" s="624"/>
      <c r="V17" s="624"/>
      <c r="W17" s="624"/>
      <c r="X17" s="624"/>
      <c r="Y17" s="625"/>
      <c r="Z17" s="626">
        <v>0.7</v>
      </c>
      <c r="AA17" s="626"/>
      <c r="AB17" s="626"/>
      <c r="AC17" s="626"/>
      <c r="AD17" s="627">
        <v>33372</v>
      </c>
      <c r="AE17" s="627"/>
      <c r="AF17" s="627"/>
      <c r="AG17" s="627"/>
      <c r="AH17" s="627"/>
      <c r="AI17" s="627"/>
      <c r="AJ17" s="627"/>
      <c r="AK17" s="627"/>
      <c r="AL17" s="628">
        <v>1.2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382045</v>
      </c>
      <c r="CS17" s="624"/>
      <c r="CT17" s="624"/>
      <c r="CU17" s="624"/>
      <c r="CV17" s="624"/>
      <c r="CW17" s="624"/>
      <c r="CX17" s="624"/>
      <c r="CY17" s="625"/>
      <c r="CZ17" s="626">
        <v>8</v>
      </c>
      <c r="DA17" s="626"/>
      <c r="DB17" s="626"/>
      <c r="DC17" s="626"/>
      <c r="DD17" s="632" t="s">
        <v>121</v>
      </c>
      <c r="DE17" s="624"/>
      <c r="DF17" s="624"/>
      <c r="DG17" s="624"/>
      <c r="DH17" s="624"/>
      <c r="DI17" s="624"/>
      <c r="DJ17" s="624"/>
      <c r="DK17" s="624"/>
      <c r="DL17" s="624"/>
      <c r="DM17" s="624"/>
      <c r="DN17" s="624"/>
      <c r="DO17" s="624"/>
      <c r="DP17" s="625"/>
      <c r="DQ17" s="632">
        <v>370506</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9236</v>
      </c>
      <c r="S18" s="624"/>
      <c r="T18" s="624"/>
      <c r="U18" s="624"/>
      <c r="V18" s="624"/>
      <c r="W18" s="624"/>
      <c r="X18" s="624"/>
      <c r="Y18" s="625"/>
      <c r="Z18" s="626">
        <v>0.2</v>
      </c>
      <c r="AA18" s="626"/>
      <c r="AB18" s="626"/>
      <c r="AC18" s="626"/>
      <c r="AD18" s="627">
        <v>9236</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24136</v>
      </c>
      <c r="S19" s="624"/>
      <c r="T19" s="624"/>
      <c r="U19" s="624"/>
      <c r="V19" s="624"/>
      <c r="W19" s="624"/>
      <c r="X19" s="624"/>
      <c r="Y19" s="625"/>
      <c r="Z19" s="626">
        <v>0.5</v>
      </c>
      <c r="AA19" s="626"/>
      <c r="AB19" s="626"/>
      <c r="AC19" s="626"/>
      <c r="AD19" s="627">
        <v>24136</v>
      </c>
      <c r="AE19" s="627"/>
      <c r="AF19" s="627"/>
      <c r="AG19" s="627"/>
      <c r="AH19" s="627"/>
      <c r="AI19" s="627"/>
      <c r="AJ19" s="627"/>
      <c r="AK19" s="627"/>
      <c r="AL19" s="628">
        <v>0.8</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4755933</v>
      </c>
      <c r="CS20" s="624"/>
      <c r="CT20" s="624"/>
      <c r="CU20" s="624"/>
      <c r="CV20" s="624"/>
      <c r="CW20" s="624"/>
      <c r="CX20" s="624"/>
      <c r="CY20" s="625"/>
      <c r="CZ20" s="626">
        <v>100</v>
      </c>
      <c r="DA20" s="626"/>
      <c r="DB20" s="626"/>
      <c r="DC20" s="626"/>
      <c r="DD20" s="632">
        <v>589978</v>
      </c>
      <c r="DE20" s="624"/>
      <c r="DF20" s="624"/>
      <c r="DG20" s="624"/>
      <c r="DH20" s="624"/>
      <c r="DI20" s="624"/>
      <c r="DJ20" s="624"/>
      <c r="DK20" s="624"/>
      <c r="DL20" s="624"/>
      <c r="DM20" s="624"/>
      <c r="DN20" s="624"/>
      <c r="DO20" s="624"/>
      <c r="DP20" s="625"/>
      <c r="DQ20" s="632">
        <v>3637303</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774453</v>
      </c>
      <c r="S21" s="624"/>
      <c r="T21" s="624"/>
      <c r="U21" s="624"/>
      <c r="V21" s="624"/>
      <c r="W21" s="624"/>
      <c r="X21" s="624"/>
      <c r="Y21" s="625"/>
      <c r="Z21" s="626">
        <v>15.8</v>
      </c>
      <c r="AA21" s="626"/>
      <c r="AB21" s="626"/>
      <c r="AC21" s="626"/>
      <c r="AD21" s="627">
        <v>586290</v>
      </c>
      <c r="AE21" s="627"/>
      <c r="AF21" s="627"/>
      <c r="AG21" s="627"/>
      <c r="AH21" s="627"/>
      <c r="AI21" s="627"/>
      <c r="AJ21" s="627"/>
      <c r="AK21" s="627"/>
      <c r="AL21" s="628">
        <v>20.2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586290</v>
      </c>
      <c r="S22" s="624"/>
      <c r="T22" s="624"/>
      <c r="U22" s="624"/>
      <c r="V22" s="624"/>
      <c r="W22" s="624"/>
      <c r="X22" s="624"/>
      <c r="Y22" s="625"/>
      <c r="Z22" s="626">
        <v>12</v>
      </c>
      <c r="AA22" s="626"/>
      <c r="AB22" s="626"/>
      <c r="AC22" s="626"/>
      <c r="AD22" s="627">
        <v>586290</v>
      </c>
      <c r="AE22" s="627"/>
      <c r="AF22" s="627"/>
      <c r="AG22" s="627"/>
      <c r="AH22" s="627"/>
      <c r="AI22" s="627"/>
      <c r="AJ22" s="627"/>
      <c r="AK22" s="627"/>
      <c r="AL22" s="628">
        <v>20.2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93518</v>
      </c>
      <c r="S23" s="624"/>
      <c r="T23" s="624"/>
      <c r="U23" s="624"/>
      <c r="V23" s="624"/>
      <c r="W23" s="624"/>
      <c r="X23" s="624"/>
      <c r="Y23" s="625"/>
      <c r="Z23" s="626">
        <v>1.9</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94645</v>
      </c>
      <c r="S24" s="624"/>
      <c r="T24" s="624"/>
      <c r="U24" s="624"/>
      <c r="V24" s="624"/>
      <c r="W24" s="624"/>
      <c r="X24" s="624"/>
      <c r="Y24" s="625"/>
      <c r="Z24" s="626">
        <v>1.9</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1815255</v>
      </c>
      <c r="CS24" s="613"/>
      <c r="CT24" s="613"/>
      <c r="CU24" s="613"/>
      <c r="CV24" s="613"/>
      <c r="CW24" s="613"/>
      <c r="CX24" s="613"/>
      <c r="CY24" s="614"/>
      <c r="CZ24" s="617">
        <v>38.200000000000003</v>
      </c>
      <c r="DA24" s="618"/>
      <c r="DB24" s="618"/>
      <c r="DC24" s="634"/>
      <c r="DD24" s="658">
        <v>1347188</v>
      </c>
      <c r="DE24" s="613"/>
      <c r="DF24" s="613"/>
      <c r="DG24" s="613"/>
      <c r="DH24" s="613"/>
      <c r="DI24" s="613"/>
      <c r="DJ24" s="613"/>
      <c r="DK24" s="614"/>
      <c r="DL24" s="658">
        <v>1225934</v>
      </c>
      <c r="DM24" s="613"/>
      <c r="DN24" s="613"/>
      <c r="DO24" s="613"/>
      <c r="DP24" s="613"/>
      <c r="DQ24" s="613"/>
      <c r="DR24" s="613"/>
      <c r="DS24" s="613"/>
      <c r="DT24" s="613"/>
      <c r="DU24" s="613"/>
      <c r="DV24" s="614"/>
      <c r="DW24" s="617">
        <v>42.1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3029246</v>
      </c>
      <c r="S25" s="624"/>
      <c r="T25" s="624"/>
      <c r="U25" s="624"/>
      <c r="V25" s="624"/>
      <c r="W25" s="624"/>
      <c r="X25" s="624"/>
      <c r="Y25" s="625"/>
      <c r="Z25" s="626">
        <v>61.8</v>
      </c>
      <c r="AA25" s="626"/>
      <c r="AB25" s="626"/>
      <c r="AC25" s="626"/>
      <c r="AD25" s="627">
        <v>2841083</v>
      </c>
      <c r="AE25" s="627"/>
      <c r="AF25" s="627"/>
      <c r="AG25" s="627"/>
      <c r="AH25" s="627"/>
      <c r="AI25" s="627"/>
      <c r="AJ25" s="627"/>
      <c r="AK25" s="627"/>
      <c r="AL25" s="628">
        <v>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805099</v>
      </c>
      <c r="CS25" s="655"/>
      <c r="CT25" s="655"/>
      <c r="CU25" s="655"/>
      <c r="CV25" s="655"/>
      <c r="CW25" s="655"/>
      <c r="CX25" s="655"/>
      <c r="CY25" s="656"/>
      <c r="CZ25" s="628">
        <v>16.899999999999999</v>
      </c>
      <c r="DA25" s="653"/>
      <c r="DB25" s="653"/>
      <c r="DC25" s="657"/>
      <c r="DD25" s="632">
        <v>763589</v>
      </c>
      <c r="DE25" s="655"/>
      <c r="DF25" s="655"/>
      <c r="DG25" s="655"/>
      <c r="DH25" s="655"/>
      <c r="DI25" s="655"/>
      <c r="DJ25" s="655"/>
      <c r="DK25" s="656"/>
      <c r="DL25" s="632">
        <v>726536</v>
      </c>
      <c r="DM25" s="655"/>
      <c r="DN25" s="655"/>
      <c r="DO25" s="655"/>
      <c r="DP25" s="655"/>
      <c r="DQ25" s="655"/>
      <c r="DR25" s="655"/>
      <c r="DS25" s="655"/>
      <c r="DT25" s="655"/>
      <c r="DU25" s="655"/>
      <c r="DV25" s="656"/>
      <c r="DW25" s="628">
        <v>24.9</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794</v>
      </c>
      <c r="S26" s="624"/>
      <c r="T26" s="624"/>
      <c r="U26" s="624"/>
      <c r="V26" s="624"/>
      <c r="W26" s="624"/>
      <c r="X26" s="624"/>
      <c r="Y26" s="625"/>
      <c r="Z26" s="626">
        <v>0</v>
      </c>
      <c r="AA26" s="626"/>
      <c r="AB26" s="626"/>
      <c r="AC26" s="626"/>
      <c r="AD26" s="627">
        <v>794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474710</v>
      </c>
      <c r="CS26" s="624"/>
      <c r="CT26" s="624"/>
      <c r="CU26" s="624"/>
      <c r="CV26" s="624"/>
      <c r="CW26" s="624"/>
      <c r="CX26" s="624"/>
      <c r="CY26" s="625"/>
      <c r="CZ26" s="628">
        <v>10</v>
      </c>
      <c r="DA26" s="653"/>
      <c r="DB26" s="653"/>
      <c r="DC26" s="657"/>
      <c r="DD26" s="632">
        <v>448516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2951</v>
      </c>
      <c r="S27" s="624"/>
      <c r="T27" s="624"/>
      <c r="U27" s="624"/>
      <c r="V27" s="624"/>
      <c r="W27" s="624"/>
      <c r="X27" s="624"/>
      <c r="Y27" s="625"/>
      <c r="Z27" s="626">
        <v>0.1</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1856592</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628111</v>
      </c>
      <c r="CS27" s="655"/>
      <c r="CT27" s="655"/>
      <c r="CU27" s="655"/>
      <c r="CV27" s="655"/>
      <c r="CW27" s="655"/>
      <c r="CX27" s="655"/>
      <c r="CY27" s="656"/>
      <c r="CZ27" s="628">
        <v>13.2</v>
      </c>
      <c r="DA27" s="653"/>
      <c r="DB27" s="653"/>
      <c r="DC27" s="657"/>
      <c r="DD27" s="632">
        <v>213093</v>
      </c>
      <c r="DE27" s="655"/>
      <c r="DF27" s="655"/>
      <c r="DG27" s="655"/>
      <c r="DH27" s="655"/>
      <c r="DI27" s="655"/>
      <c r="DJ27" s="655"/>
      <c r="DK27" s="656"/>
      <c r="DL27" s="632">
        <v>128892</v>
      </c>
      <c r="DM27" s="655"/>
      <c r="DN27" s="655"/>
      <c r="DO27" s="655"/>
      <c r="DP27" s="655"/>
      <c r="DQ27" s="655"/>
      <c r="DR27" s="655"/>
      <c r="DS27" s="655"/>
      <c r="DT27" s="655"/>
      <c r="DU27" s="655"/>
      <c r="DV27" s="656"/>
      <c r="DW27" s="628">
        <v>4.4000000000000004</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75658</v>
      </c>
      <c r="S28" s="624"/>
      <c r="T28" s="624"/>
      <c r="U28" s="624"/>
      <c r="V28" s="624"/>
      <c r="W28" s="624"/>
      <c r="X28" s="624"/>
      <c r="Y28" s="625"/>
      <c r="Z28" s="626">
        <v>1.5</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382045</v>
      </c>
      <c r="CS28" s="624"/>
      <c r="CT28" s="624"/>
      <c r="CU28" s="624"/>
      <c r="CV28" s="624"/>
      <c r="CW28" s="624"/>
      <c r="CX28" s="624"/>
      <c r="CY28" s="625"/>
      <c r="CZ28" s="628">
        <v>8</v>
      </c>
      <c r="DA28" s="653"/>
      <c r="DB28" s="653"/>
      <c r="DC28" s="657"/>
      <c r="DD28" s="632">
        <v>370506</v>
      </c>
      <c r="DE28" s="624"/>
      <c r="DF28" s="624"/>
      <c r="DG28" s="624"/>
      <c r="DH28" s="624"/>
      <c r="DI28" s="624"/>
      <c r="DJ28" s="624"/>
      <c r="DK28" s="625"/>
      <c r="DL28" s="632">
        <v>370506</v>
      </c>
      <c r="DM28" s="624"/>
      <c r="DN28" s="624"/>
      <c r="DO28" s="624"/>
      <c r="DP28" s="624"/>
      <c r="DQ28" s="624"/>
      <c r="DR28" s="624"/>
      <c r="DS28" s="624"/>
      <c r="DT28" s="624"/>
      <c r="DU28" s="624"/>
      <c r="DV28" s="625"/>
      <c r="DW28" s="628">
        <v>12.7</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19840</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382045</v>
      </c>
      <c r="CS29" s="655"/>
      <c r="CT29" s="655"/>
      <c r="CU29" s="655"/>
      <c r="CV29" s="655"/>
      <c r="CW29" s="655"/>
      <c r="CX29" s="655"/>
      <c r="CY29" s="656"/>
      <c r="CZ29" s="628">
        <v>8</v>
      </c>
      <c r="DA29" s="653"/>
      <c r="DB29" s="653"/>
      <c r="DC29" s="657"/>
      <c r="DD29" s="632">
        <v>370506</v>
      </c>
      <c r="DE29" s="655"/>
      <c r="DF29" s="655"/>
      <c r="DG29" s="655"/>
      <c r="DH29" s="655"/>
      <c r="DI29" s="655"/>
      <c r="DJ29" s="655"/>
      <c r="DK29" s="656"/>
      <c r="DL29" s="632">
        <v>370506</v>
      </c>
      <c r="DM29" s="655"/>
      <c r="DN29" s="655"/>
      <c r="DO29" s="655"/>
      <c r="DP29" s="655"/>
      <c r="DQ29" s="655"/>
      <c r="DR29" s="655"/>
      <c r="DS29" s="655"/>
      <c r="DT29" s="655"/>
      <c r="DU29" s="655"/>
      <c r="DV29" s="656"/>
      <c r="DW29" s="628">
        <v>12.7</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724139</v>
      </c>
      <c r="S30" s="624"/>
      <c r="T30" s="624"/>
      <c r="U30" s="624"/>
      <c r="V30" s="624"/>
      <c r="W30" s="624"/>
      <c r="X30" s="624"/>
      <c r="Y30" s="625"/>
      <c r="Z30" s="626">
        <v>14.8</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369720</v>
      </c>
      <c r="CS30" s="624"/>
      <c r="CT30" s="624"/>
      <c r="CU30" s="624"/>
      <c r="CV30" s="624"/>
      <c r="CW30" s="624"/>
      <c r="CX30" s="624"/>
      <c r="CY30" s="625"/>
      <c r="CZ30" s="628">
        <v>7.8</v>
      </c>
      <c r="DA30" s="653"/>
      <c r="DB30" s="653"/>
      <c r="DC30" s="657"/>
      <c r="DD30" s="632">
        <v>358971</v>
      </c>
      <c r="DE30" s="624"/>
      <c r="DF30" s="624"/>
      <c r="DG30" s="624"/>
      <c r="DH30" s="624"/>
      <c r="DI30" s="624"/>
      <c r="DJ30" s="624"/>
      <c r="DK30" s="625"/>
      <c r="DL30" s="632">
        <v>358971</v>
      </c>
      <c r="DM30" s="624"/>
      <c r="DN30" s="624"/>
      <c r="DO30" s="624"/>
      <c r="DP30" s="624"/>
      <c r="DQ30" s="624"/>
      <c r="DR30" s="624"/>
      <c r="DS30" s="624"/>
      <c r="DT30" s="624"/>
      <c r="DU30" s="624"/>
      <c r="DV30" s="625"/>
      <c r="DW30" s="628">
        <v>12.3</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v>27118</v>
      </c>
      <c r="S31" s="624"/>
      <c r="T31" s="624"/>
      <c r="U31" s="624"/>
      <c r="V31" s="624"/>
      <c r="W31" s="624"/>
      <c r="X31" s="624"/>
      <c r="Y31" s="625"/>
      <c r="Z31" s="626">
        <v>0.6</v>
      </c>
      <c r="AA31" s="626"/>
      <c r="AB31" s="626"/>
      <c r="AC31" s="626"/>
      <c r="AD31" s="627">
        <v>27118</v>
      </c>
      <c r="AE31" s="627"/>
      <c r="AF31" s="627"/>
      <c r="AG31" s="627"/>
      <c r="AH31" s="627"/>
      <c r="AI31" s="627"/>
      <c r="AJ31" s="627"/>
      <c r="AK31" s="627"/>
      <c r="AL31" s="628">
        <v>0.9</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98.2</v>
      </c>
      <c r="BN31" s="667"/>
      <c r="BO31" s="667"/>
      <c r="BP31" s="667"/>
      <c r="BQ31" s="668"/>
      <c r="BR31" s="679">
        <v>99.6</v>
      </c>
      <c r="BS31" s="667"/>
      <c r="BT31" s="667"/>
      <c r="BU31" s="667"/>
      <c r="BV31" s="667"/>
      <c r="BW31" s="667"/>
      <c r="BX31" s="618">
        <v>97.9</v>
      </c>
      <c r="BY31" s="667"/>
      <c r="BZ31" s="667"/>
      <c r="CA31" s="667"/>
      <c r="CB31" s="668"/>
      <c r="CD31" s="661"/>
      <c r="CE31" s="662"/>
      <c r="CF31" s="620" t="s">
        <v>301</v>
      </c>
      <c r="CG31" s="621"/>
      <c r="CH31" s="621"/>
      <c r="CI31" s="621"/>
      <c r="CJ31" s="621"/>
      <c r="CK31" s="621"/>
      <c r="CL31" s="621"/>
      <c r="CM31" s="621"/>
      <c r="CN31" s="621"/>
      <c r="CO31" s="621"/>
      <c r="CP31" s="621"/>
      <c r="CQ31" s="622"/>
      <c r="CR31" s="623">
        <v>12325</v>
      </c>
      <c r="CS31" s="655"/>
      <c r="CT31" s="655"/>
      <c r="CU31" s="655"/>
      <c r="CV31" s="655"/>
      <c r="CW31" s="655"/>
      <c r="CX31" s="655"/>
      <c r="CY31" s="656"/>
      <c r="CZ31" s="628">
        <v>0.3</v>
      </c>
      <c r="DA31" s="653"/>
      <c r="DB31" s="653"/>
      <c r="DC31" s="657"/>
      <c r="DD31" s="632">
        <v>11535</v>
      </c>
      <c r="DE31" s="655"/>
      <c r="DF31" s="655"/>
      <c r="DG31" s="655"/>
      <c r="DH31" s="655"/>
      <c r="DI31" s="655"/>
      <c r="DJ31" s="655"/>
      <c r="DK31" s="656"/>
      <c r="DL31" s="632">
        <v>11535</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234010</v>
      </c>
      <c r="S32" s="624"/>
      <c r="T32" s="624"/>
      <c r="U32" s="624"/>
      <c r="V32" s="624"/>
      <c r="W32" s="624"/>
      <c r="X32" s="624"/>
      <c r="Y32" s="625"/>
      <c r="Z32" s="626">
        <v>4.8</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303</v>
      </c>
      <c r="AX32" s="620" t="s">
        <v>304</v>
      </c>
      <c r="AY32" s="621"/>
      <c r="AZ32" s="621"/>
      <c r="BA32" s="621"/>
      <c r="BB32" s="621"/>
      <c r="BC32" s="621"/>
      <c r="BD32" s="621"/>
      <c r="BE32" s="621"/>
      <c r="BF32" s="622"/>
      <c r="BG32" s="680">
        <v>99.5</v>
      </c>
      <c r="BH32" s="655"/>
      <c r="BI32" s="655"/>
      <c r="BJ32" s="655"/>
      <c r="BK32" s="655"/>
      <c r="BL32" s="655"/>
      <c r="BM32" s="629">
        <v>98</v>
      </c>
      <c r="BN32" s="655"/>
      <c r="BO32" s="655"/>
      <c r="BP32" s="655"/>
      <c r="BQ32" s="678"/>
      <c r="BR32" s="680">
        <v>99.3</v>
      </c>
      <c r="BS32" s="655"/>
      <c r="BT32" s="655"/>
      <c r="BU32" s="655"/>
      <c r="BV32" s="655"/>
      <c r="BW32" s="655"/>
      <c r="BX32" s="629">
        <v>98</v>
      </c>
      <c r="BY32" s="655"/>
      <c r="BZ32" s="655"/>
      <c r="CA32" s="655"/>
      <c r="CB32" s="678"/>
      <c r="CD32" s="663"/>
      <c r="CE32" s="664"/>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78041</v>
      </c>
      <c r="S33" s="624"/>
      <c r="T33" s="624"/>
      <c r="U33" s="624"/>
      <c r="V33" s="624"/>
      <c r="W33" s="624"/>
      <c r="X33" s="624"/>
      <c r="Y33" s="625"/>
      <c r="Z33" s="626">
        <v>1.6</v>
      </c>
      <c r="AA33" s="626"/>
      <c r="AB33" s="626"/>
      <c r="AC33" s="626"/>
      <c r="AD33" s="627">
        <v>29780</v>
      </c>
      <c r="AE33" s="627"/>
      <c r="AF33" s="627"/>
      <c r="AG33" s="627"/>
      <c r="AH33" s="627"/>
      <c r="AI33" s="627"/>
      <c r="AJ33" s="627"/>
      <c r="AK33" s="627"/>
      <c r="AL33" s="628">
        <v>1</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99.6</v>
      </c>
      <c r="BH33" s="682"/>
      <c r="BI33" s="682"/>
      <c r="BJ33" s="682"/>
      <c r="BK33" s="682"/>
      <c r="BL33" s="682"/>
      <c r="BM33" s="683">
        <v>98.2</v>
      </c>
      <c r="BN33" s="682"/>
      <c r="BO33" s="682"/>
      <c r="BP33" s="682"/>
      <c r="BQ33" s="684"/>
      <c r="BR33" s="681">
        <v>99.7</v>
      </c>
      <c r="BS33" s="682"/>
      <c r="BT33" s="682"/>
      <c r="BU33" s="682"/>
      <c r="BV33" s="682"/>
      <c r="BW33" s="682"/>
      <c r="BX33" s="683">
        <v>97.8</v>
      </c>
      <c r="BY33" s="682"/>
      <c r="BZ33" s="682"/>
      <c r="CA33" s="682"/>
      <c r="CB33" s="684"/>
      <c r="CD33" s="620" t="s">
        <v>308</v>
      </c>
      <c r="CE33" s="621"/>
      <c r="CF33" s="621"/>
      <c r="CG33" s="621"/>
      <c r="CH33" s="621"/>
      <c r="CI33" s="621"/>
      <c r="CJ33" s="621"/>
      <c r="CK33" s="621"/>
      <c r="CL33" s="621"/>
      <c r="CM33" s="621"/>
      <c r="CN33" s="621"/>
      <c r="CO33" s="621"/>
      <c r="CP33" s="621"/>
      <c r="CQ33" s="622"/>
      <c r="CR33" s="623">
        <v>2310198</v>
      </c>
      <c r="CS33" s="655"/>
      <c r="CT33" s="655"/>
      <c r="CU33" s="655"/>
      <c r="CV33" s="655"/>
      <c r="CW33" s="655"/>
      <c r="CX33" s="655"/>
      <c r="CY33" s="656"/>
      <c r="CZ33" s="628">
        <v>48.6</v>
      </c>
      <c r="DA33" s="653"/>
      <c r="DB33" s="653"/>
      <c r="DC33" s="657"/>
      <c r="DD33" s="632">
        <v>1993228</v>
      </c>
      <c r="DE33" s="655"/>
      <c r="DF33" s="655"/>
      <c r="DG33" s="655"/>
      <c r="DH33" s="655"/>
      <c r="DI33" s="655"/>
      <c r="DJ33" s="655"/>
      <c r="DK33" s="656"/>
      <c r="DL33" s="632">
        <v>1520436</v>
      </c>
      <c r="DM33" s="655"/>
      <c r="DN33" s="655"/>
      <c r="DO33" s="655"/>
      <c r="DP33" s="655"/>
      <c r="DQ33" s="655"/>
      <c r="DR33" s="655"/>
      <c r="DS33" s="655"/>
      <c r="DT33" s="655"/>
      <c r="DU33" s="655"/>
      <c r="DV33" s="656"/>
      <c r="DW33" s="628">
        <v>52.2</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14053</v>
      </c>
      <c r="S34" s="624"/>
      <c r="T34" s="624"/>
      <c r="U34" s="624"/>
      <c r="V34" s="624"/>
      <c r="W34" s="624"/>
      <c r="X34" s="624"/>
      <c r="Y34" s="625"/>
      <c r="Z34" s="626">
        <v>0.3</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805511</v>
      </c>
      <c r="CS34" s="624"/>
      <c r="CT34" s="624"/>
      <c r="CU34" s="624"/>
      <c r="CV34" s="624"/>
      <c r="CW34" s="624"/>
      <c r="CX34" s="624"/>
      <c r="CY34" s="625"/>
      <c r="CZ34" s="628">
        <v>16.899999999999999</v>
      </c>
      <c r="DA34" s="653"/>
      <c r="DB34" s="653"/>
      <c r="DC34" s="657"/>
      <c r="DD34" s="632">
        <v>709473</v>
      </c>
      <c r="DE34" s="624"/>
      <c r="DF34" s="624"/>
      <c r="DG34" s="624"/>
      <c r="DH34" s="624"/>
      <c r="DI34" s="624"/>
      <c r="DJ34" s="624"/>
      <c r="DK34" s="625"/>
      <c r="DL34" s="632">
        <v>565336</v>
      </c>
      <c r="DM34" s="624"/>
      <c r="DN34" s="624"/>
      <c r="DO34" s="624"/>
      <c r="DP34" s="624"/>
      <c r="DQ34" s="624"/>
      <c r="DR34" s="624"/>
      <c r="DS34" s="624"/>
      <c r="DT34" s="624"/>
      <c r="DU34" s="624"/>
      <c r="DV34" s="625"/>
      <c r="DW34" s="628">
        <v>19.399999999999999</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296052</v>
      </c>
      <c r="S35" s="624"/>
      <c r="T35" s="624"/>
      <c r="U35" s="624"/>
      <c r="V35" s="624"/>
      <c r="W35" s="624"/>
      <c r="X35" s="624"/>
      <c r="Y35" s="625"/>
      <c r="Z35" s="626">
        <v>6</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105135</v>
      </c>
      <c r="CS35" s="655"/>
      <c r="CT35" s="655"/>
      <c r="CU35" s="655"/>
      <c r="CV35" s="655"/>
      <c r="CW35" s="655"/>
      <c r="CX35" s="655"/>
      <c r="CY35" s="656"/>
      <c r="CZ35" s="628">
        <v>2.2000000000000002</v>
      </c>
      <c r="DA35" s="653"/>
      <c r="DB35" s="653"/>
      <c r="DC35" s="657"/>
      <c r="DD35" s="632">
        <v>93489</v>
      </c>
      <c r="DE35" s="655"/>
      <c r="DF35" s="655"/>
      <c r="DG35" s="655"/>
      <c r="DH35" s="655"/>
      <c r="DI35" s="655"/>
      <c r="DJ35" s="655"/>
      <c r="DK35" s="656"/>
      <c r="DL35" s="632">
        <v>93489</v>
      </c>
      <c r="DM35" s="655"/>
      <c r="DN35" s="655"/>
      <c r="DO35" s="655"/>
      <c r="DP35" s="655"/>
      <c r="DQ35" s="655"/>
      <c r="DR35" s="655"/>
      <c r="DS35" s="655"/>
      <c r="DT35" s="655"/>
      <c r="DU35" s="655"/>
      <c r="DV35" s="656"/>
      <c r="DW35" s="628">
        <v>3.2</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79520</v>
      </c>
      <c r="S36" s="624"/>
      <c r="T36" s="624"/>
      <c r="U36" s="624"/>
      <c r="V36" s="624"/>
      <c r="W36" s="624"/>
      <c r="X36" s="624"/>
      <c r="Y36" s="625"/>
      <c r="Z36" s="626">
        <v>1.6</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523011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37914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940280</v>
      </c>
      <c r="CS36" s="624"/>
      <c r="CT36" s="624"/>
      <c r="CU36" s="624"/>
      <c r="CV36" s="624"/>
      <c r="CW36" s="624"/>
      <c r="CX36" s="624"/>
      <c r="CY36" s="625"/>
      <c r="CZ36" s="628">
        <v>19.8</v>
      </c>
      <c r="DA36" s="653"/>
      <c r="DB36" s="653"/>
      <c r="DC36" s="657"/>
      <c r="DD36" s="632">
        <v>831200</v>
      </c>
      <c r="DE36" s="624"/>
      <c r="DF36" s="624"/>
      <c r="DG36" s="624"/>
      <c r="DH36" s="624"/>
      <c r="DI36" s="624"/>
      <c r="DJ36" s="624"/>
      <c r="DK36" s="625"/>
      <c r="DL36" s="632">
        <v>665209</v>
      </c>
      <c r="DM36" s="624"/>
      <c r="DN36" s="624"/>
      <c r="DO36" s="624"/>
      <c r="DP36" s="624"/>
      <c r="DQ36" s="624"/>
      <c r="DR36" s="624"/>
      <c r="DS36" s="624"/>
      <c r="DT36" s="624"/>
      <c r="DU36" s="624"/>
      <c r="DV36" s="625"/>
      <c r="DW36" s="628">
        <v>22.8</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66175</v>
      </c>
      <c r="S37" s="624"/>
      <c r="T37" s="624"/>
      <c r="U37" s="624"/>
      <c r="V37" s="624"/>
      <c r="W37" s="624"/>
      <c r="X37" s="624"/>
      <c r="Y37" s="625"/>
      <c r="Z37" s="626">
        <v>1.3</v>
      </c>
      <c r="AA37" s="626"/>
      <c r="AB37" s="626"/>
      <c r="AC37" s="626"/>
      <c r="AD37" s="627">
        <v>320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203285</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37914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364690</v>
      </c>
      <c r="CS37" s="655"/>
      <c r="CT37" s="655"/>
      <c r="CU37" s="655"/>
      <c r="CV37" s="655"/>
      <c r="CW37" s="655"/>
      <c r="CX37" s="655"/>
      <c r="CY37" s="656"/>
      <c r="CZ37" s="628">
        <v>7.7</v>
      </c>
      <c r="DA37" s="653"/>
      <c r="DB37" s="653"/>
      <c r="DC37" s="657"/>
      <c r="DD37" s="632">
        <v>347283</v>
      </c>
      <c r="DE37" s="655"/>
      <c r="DF37" s="655"/>
      <c r="DG37" s="655"/>
      <c r="DH37" s="655"/>
      <c r="DI37" s="655"/>
      <c r="DJ37" s="655"/>
      <c r="DK37" s="656"/>
      <c r="DL37" s="632">
        <v>252811</v>
      </c>
      <c r="DM37" s="655"/>
      <c r="DN37" s="655"/>
      <c r="DO37" s="655"/>
      <c r="DP37" s="655"/>
      <c r="DQ37" s="655"/>
      <c r="DR37" s="655"/>
      <c r="DS37" s="655"/>
      <c r="DT37" s="655"/>
      <c r="DU37" s="655"/>
      <c r="DV37" s="656"/>
      <c r="DW37" s="628">
        <v>8.6999999999999993</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256700</v>
      </c>
      <c r="S38" s="624"/>
      <c r="T38" s="624"/>
      <c r="U38" s="624"/>
      <c r="V38" s="624"/>
      <c r="W38" s="624"/>
      <c r="X38" s="624"/>
      <c r="Y38" s="625"/>
      <c r="Z38" s="626">
        <v>5.2</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64813</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612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251400</v>
      </c>
      <c r="CS38" s="624"/>
      <c r="CT38" s="624"/>
      <c r="CU38" s="624"/>
      <c r="CV38" s="624"/>
      <c r="CW38" s="624"/>
      <c r="CX38" s="624"/>
      <c r="CY38" s="625"/>
      <c r="CZ38" s="628">
        <v>5.3</v>
      </c>
      <c r="DA38" s="653"/>
      <c r="DB38" s="653"/>
      <c r="DC38" s="657"/>
      <c r="DD38" s="632">
        <v>196783</v>
      </c>
      <c r="DE38" s="624"/>
      <c r="DF38" s="624"/>
      <c r="DG38" s="624"/>
      <c r="DH38" s="624"/>
      <c r="DI38" s="624"/>
      <c r="DJ38" s="624"/>
      <c r="DK38" s="625"/>
      <c r="DL38" s="632">
        <v>196402</v>
      </c>
      <c r="DM38" s="624"/>
      <c r="DN38" s="624"/>
      <c r="DO38" s="624"/>
      <c r="DP38" s="624"/>
      <c r="DQ38" s="624"/>
      <c r="DR38" s="624"/>
      <c r="DS38" s="624"/>
      <c r="DT38" s="624"/>
      <c r="DU38" s="624"/>
      <c r="DV38" s="625"/>
      <c r="DW38" s="628">
        <v>6.7</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v>3513</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942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138853</v>
      </c>
      <c r="CS39" s="655"/>
      <c r="CT39" s="655"/>
      <c r="CU39" s="655"/>
      <c r="CV39" s="655"/>
      <c r="CW39" s="655"/>
      <c r="CX39" s="655"/>
      <c r="CY39" s="656"/>
      <c r="CZ39" s="628">
        <v>2.9</v>
      </c>
      <c r="DA39" s="653"/>
      <c r="DB39" s="653"/>
      <c r="DC39" s="657"/>
      <c r="DD39" s="632">
        <v>120951</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12900</v>
      </c>
      <c r="S40" s="624"/>
      <c r="T40" s="624"/>
      <c r="U40" s="624"/>
      <c r="V40" s="624"/>
      <c r="W40" s="624"/>
      <c r="X40" s="624"/>
      <c r="Y40" s="625"/>
      <c r="Z40" s="626">
        <v>0.3</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79</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69019</v>
      </c>
      <c r="CS40" s="624"/>
      <c r="CT40" s="624"/>
      <c r="CU40" s="624"/>
      <c r="CV40" s="624"/>
      <c r="CW40" s="624"/>
      <c r="CX40" s="624"/>
      <c r="CY40" s="625"/>
      <c r="CZ40" s="628">
        <v>1.5</v>
      </c>
      <c r="DA40" s="653"/>
      <c r="DB40" s="653"/>
      <c r="DC40" s="657"/>
      <c r="DD40" s="632">
        <v>41332</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4904297</v>
      </c>
      <c r="S41" s="696"/>
      <c r="T41" s="696"/>
      <c r="U41" s="696"/>
      <c r="V41" s="696"/>
      <c r="W41" s="696"/>
      <c r="X41" s="696"/>
      <c r="Y41" s="700"/>
      <c r="Z41" s="701">
        <v>100</v>
      </c>
      <c r="AA41" s="701"/>
      <c r="AB41" s="701"/>
      <c r="AC41" s="701"/>
      <c r="AD41" s="702">
        <v>2899095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46055</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205345</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430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630480</v>
      </c>
      <c r="CS42" s="655"/>
      <c r="CT42" s="655"/>
      <c r="CU42" s="655"/>
      <c r="CV42" s="655"/>
      <c r="CW42" s="655"/>
      <c r="CX42" s="655"/>
      <c r="CY42" s="656"/>
      <c r="CZ42" s="628">
        <v>13.3</v>
      </c>
      <c r="DA42" s="653"/>
      <c r="DB42" s="653"/>
      <c r="DC42" s="657"/>
      <c r="DD42" s="632">
        <v>296887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1911</v>
      </c>
      <c r="CS43" s="655"/>
      <c r="CT43" s="655"/>
      <c r="CU43" s="655"/>
      <c r="CV43" s="655"/>
      <c r="CW43" s="655"/>
      <c r="CX43" s="655"/>
      <c r="CY43" s="656"/>
      <c r="CZ43" s="628">
        <v>0</v>
      </c>
      <c r="DA43" s="653"/>
      <c r="DB43" s="653"/>
      <c r="DC43" s="657"/>
      <c r="DD43" s="632">
        <v>1911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589978</v>
      </c>
      <c r="CS44" s="624"/>
      <c r="CT44" s="624"/>
      <c r="CU44" s="624"/>
      <c r="CV44" s="624"/>
      <c r="CW44" s="624"/>
      <c r="CX44" s="624"/>
      <c r="CY44" s="625"/>
      <c r="CZ44" s="628">
        <v>12.4</v>
      </c>
      <c r="DA44" s="629"/>
      <c r="DB44" s="629"/>
      <c r="DC44" s="635"/>
      <c r="DD44" s="632">
        <v>296802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89534</v>
      </c>
      <c r="CS45" s="655"/>
      <c r="CT45" s="655"/>
      <c r="CU45" s="655"/>
      <c r="CV45" s="655"/>
      <c r="CW45" s="655"/>
      <c r="CX45" s="655"/>
      <c r="CY45" s="656"/>
      <c r="CZ45" s="628">
        <v>1.9</v>
      </c>
      <c r="DA45" s="653"/>
      <c r="DB45" s="653"/>
      <c r="DC45" s="657"/>
      <c r="DD45" s="632">
        <v>18576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500444</v>
      </c>
      <c r="CS46" s="624"/>
      <c r="CT46" s="624"/>
      <c r="CU46" s="624"/>
      <c r="CV46" s="624"/>
      <c r="CW46" s="624"/>
      <c r="CX46" s="624"/>
      <c r="CY46" s="625"/>
      <c r="CZ46" s="628">
        <v>10.5</v>
      </c>
      <c r="DA46" s="629"/>
      <c r="DB46" s="629"/>
      <c r="DC46" s="635"/>
      <c r="DD46" s="632">
        <v>278226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40502</v>
      </c>
      <c r="CS47" s="655"/>
      <c r="CT47" s="655"/>
      <c r="CU47" s="655"/>
      <c r="CV47" s="655"/>
      <c r="CW47" s="655"/>
      <c r="CX47" s="655"/>
      <c r="CY47" s="656"/>
      <c r="CZ47" s="628">
        <v>0.9</v>
      </c>
      <c r="DA47" s="653"/>
      <c r="DB47" s="653"/>
      <c r="DC47" s="657"/>
      <c r="DD47" s="632">
        <v>85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4755933</v>
      </c>
      <c r="CS49" s="682"/>
      <c r="CT49" s="682"/>
      <c r="CU49" s="682"/>
      <c r="CV49" s="682"/>
      <c r="CW49" s="682"/>
      <c r="CX49" s="682"/>
      <c r="CY49" s="711"/>
      <c r="CZ49" s="703">
        <v>100</v>
      </c>
      <c r="DA49" s="712"/>
      <c r="DB49" s="712"/>
      <c r="DC49" s="713"/>
      <c r="DD49" s="714">
        <v>3637303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Ig8UKH9GGk7iVoY7JuKrP13hp8LrqLFQitDTlf9Vutu0t/487MeufStRh11ByYIeMT+LQOsqOrT/e2iG081Kw==" saltValue="lXqlh3NegoU0XG8XJW/B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4904</v>
      </c>
      <c r="R7" s="753"/>
      <c r="S7" s="753"/>
      <c r="T7" s="753"/>
      <c r="U7" s="753"/>
      <c r="V7" s="753">
        <v>4756</v>
      </c>
      <c r="W7" s="753"/>
      <c r="X7" s="753"/>
      <c r="Y7" s="753"/>
      <c r="Z7" s="753"/>
      <c r="AA7" s="753">
        <v>148</v>
      </c>
      <c r="AB7" s="753"/>
      <c r="AC7" s="753"/>
      <c r="AD7" s="753"/>
      <c r="AE7" s="754"/>
      <c r="AF7" s="755">
        <v>133</v>
      </c>
      <c r="AG7" s="756"/>
      <c r="AH7" s="756"/>
      <c r="AI7" s="756"/>
      <c r="AJ7" s="757"/>
      <c r="AK7" s="758">
        <v>296</v>
      </c>
      <c r="AL7" s="759"/>
      <c r="AM7" s="759"/>
      <c r="AN7" s="759"/>
      <c r="AO7" s="759"/>
      <c r="AP7" s="759">
        <v>3591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13</v>
      </c>
      <c r="CI7" s="744"/>
      <c r="CJ7" s="744"/>
      <c r="CK7" s="744"/>
      <c r="CL7" s="745"/>
      <c r="CM7" s="743">
        <v>70</v>
      </c>
      <c r="CN7" s="744"/>
      <c r="CO7" s="744"/>
      <c r="CP7" s="744"/>
      <c r="CQ7" s="745"/>
      <c r="CR7" s="743">
        <v>7</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4904</v>
      </c>
      <c r="R23" s="793"/>
      <c r="S23" s="793"/>
      <c r="T23" s="793"/>
      <c r="U23" s="793"/>
      <c r="V23" s="793">
        <v>4756</v>
      </c>
      <c r="W23" s="793"/>
      <c r="X23" s="793"/>
      <c r="Y23" s="793"/>
      <c r="Z23" s="793"/>
      <c r="AA23" s="793">
        <v>148</v>
      </c>
      <c r="AB23" s="793"/>
      <c r="AC23" s="793"/>
      <c r="AD23" s="793"/>
      <c r="AE23" s="794"/>
      <c r="AF23" s="795">
        <v>133</v>
      </c>
      <c r="AG23" s="793"/>
      <c r="AH23" s="793"/>
      <c r="AI23" s="793"/>
      <c r="AJ23" s="796"/>
      <c r="AK23" s="797"/>
      <c r="AL23" s="798"/>
      <c r="AM23" s="798"/>
      <c r="AN23" s="798"/>
      <c r="AO23" s="798"/>
      <c r="AP23" s="793">
        <v>3591</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601</v>
      </c>
      <c r="R28" s="823"/>
      <c r="S28" s="823"/>
      <c r="T28" s="823"/>
      <c r="U28" s="823"/>
      <c r="V28" s="823">
        <v>563</v>
      </c>
      <c r="W28" s="823"/>
      <c r="X28" s="823"/>
      <c r="Y28" s="823"/>
      <c r="Z28" s="823"/>
      <c r="AA28" s="823">
        <v>38</v>
      </c>
      <c r="AB28" s="823"/>
      <c r="AC28" s="823"/>
      <c r="AD28" s="823"/>
      <c r="AE28" s="824"/>
      <c r="AF28" s="825">
        <v>38</v>
      </c>
      <c r="AG28" s="823"/>
      <c r="AH28" s="823"/>
      <c r="AI28" s="823"/>
      <c r="AJ28" s="826"/>
      <c r="AK28" s="827">
        <v>72</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654</v>
      </c>
      <c r="R29" s="784"/>
      <c r="S29" s="784"/>
      <c r="T29" s="784"/>
      <c r="U29" s="784"/>
      <c r="V29" s="784">
        <v>639</v>
      </c>
      <c r="W29" s="784"/>
      <c r="X29" s="784"/>
      <c r="Y29" s="784"/>
      <c r="Z29" s="784"/>
      <c r="AA29" s="784">
        <v>15</v>
      </c>
      <c r="AB29" s="784"/>
      <c r="AC29" s="784"/>
      <c r="AD29" s="784"/>
      <c r="AE29" s="785"/>
      <c r="AF29" s="786">
        <v>15</v>
      </c>
      <c r="AG29" s="787"/>
      <c r="AH29" s="787"/>
      <c r="AI29" s="787"/>
      <c r="AJ29" s="788"/>
      <c r="AK29" s="834">
        <v>113</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72</v>
      </c>
      <c r="R30" s="784"/>
      <c r="S30" s="784"/>
      <c r="T30" s="784"/>
      <c r="U30" s="784"/>
      <c r="V30" s="784">
        <v>70</v>
      </c>
      <c r="W30" s="784"/>
      <c r="X30" s="784"/>
      <c r="Y30" s="784"/>
      <c r="Z30" s="784"/>
      <c r="AA30" s="784">
        <v>2</v>
      </c>
      <c r="AB30" s="784"/>
      <c r="AC30" s="784"/>
      <c r="AD30" s="784"/>
      <c r="AE30" s="785"/>
      <c r="AF30" s="786">
        <v>2</v>
      </c>
      <c r="AG30" s="787"/>
      <c r="AH30" s="787"/>
      <c r="AI30" s="787"/>
      <c r="AJ30" s="788"/>
      <c r="AK30" s="834">
        <v>24</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242</v>
      </c>
      <c r="R31" s="784"/>
      <c r="S31" s="784"/>
      <c r="T31" s="784"/>
      <c r="U31" s="784"/>
      <c r="V31" s="784">
        <v>212</v>
      </c>
      <c r="W31" s="784"/>
      <c r="X31" s="784"/>
      <c r="Y31" s="784"/>
      <c r="Z31" s="784"/>
      <c r="AA31" s="784">
        <v>30</v>
      </c>
      <c r="AB31" s="784"/>
      <c r="AC31" s="784"/>
      <c r="AD31" s="784"/>
      <c r="AE31" s="785"/>
      <c r="AF31" s="786">
        <v>551</v>
      </c>
      <c r="AG31" s="787"/>
      <c r="AH31" s="787"/>
      <c r="AI31" s="787"/>
      <c r="AJ31" s="788"/>
      <c r="AK31" s="834">
        <v>4</v>
      </c>
      <c r="AL31" s="830"/>
      <c r="AM31" s="830"/>
      <c r="AN31" s="830"/>
      <c r="AO31" s="830"/>
      <c r="AP31" s="830">
        <v>119</v>
      </c>
      <c r="AQ31" s="830"/>
      <c r="AR31" s="830"/>
      <c r="AS31" s="830"/>
      <c r="AT31" s="830"/>
      <c r="AU31" s="830">
        <v>2</v>
      </c>
      <c r="AV31" s="830"/>
      <c r="AW31" s="830"/>
      <c r="AX31" s="830"/>
      <c r="AY31" s="830"/>
      <c r="AZ31" s="831" t="s">
        <v>556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366</v>
      </c>
      <c r="R32" s="784"/>
      <c r="S32" s="784"/>
      <c r="T32" s="784"/>
      <c r="U32" s="784"/>
      <c r="V32" s="784">
        <v>332</v>
      </c>
      <c r="W32" s="784"/>
      <c r="X32" s="784"/>
      <c r="Y32" s="784"/>
      <c r="Z32" s="784"/>
      <c r="AA32" s="784">
        <v>34</v>
      </c>
      <c r="AB32" s="784"/>
      <c r="AC32" s="784"/>
      <c r="AD32" s="784"/>
      <c r="AE32" s="785"/>
      <c r="AF32" s="786">
        <v>44</v>
      </c>
      <c r="AG32" s="787"/>
      <c r="AH32" s="787"/>
      <c r="AI32" s="787"/>
      <c r="AJ32" s="788"/>
      <c r="AK32" s="834">
        <v>173</v>
      </c>
      <c r="AL32" s="830"/>
      <c r="AM32" s="830"/>
      <c r="AN32" s="830"/>
      <c r="AO32" s="830"/>
      <c r="AP32" s="830">
        <v>807</v>
      </c>
      <c r="AQ32" s="830"/>
      <c r="AR32" s="830"/>
      <c r="AS32" s="830"/>
      <c r="AT32" s="830"/>
      <c r="AU32" s="830">
        <v>639</v>
      </c>
      <c r="AV32" s="830"/>
      <c r="AW32" s="830"/>
      <c r="AX32" s="830"/>
      <c r="AY32" s="830"/>
      <c r="AZ32" s="831" t="s">
        <v>556</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650</v>
      </c>
      <c r="AG63" s="844"/>
      <c r="AH63" s="844"/>
      <c r="AI63" s="844"/>
      <c r="AJ63" s="845"/>
      <c r="AK63" s="846"/>
      <c r="AL63" s="841"/>
      <c r="AM63" s="841"/>
      <c r="AN63" s="841"/>
      <c r="AO63" s="841"/>
      <c r="AP63" s="844">
        <v>926</v>
      </c>
      <c r="AQ63" s="844"/>
      <c r="AR63" s="844"/>
      <c r="AS63" s="844"/>
      <c r="AT63" s="844"/>
      <c r="AU63" s="844">
        <v>641</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3302</v>
      </c>
      <c r="R68" s="866"/>
      <c r="S68" s="866"/>
      <c r="T68" s="866"/>
      <c r="U68" s="866"/>
      <c r="V68" s="866">
        <v>3214</v>
      </c>
      <c r="W68" s="866"/>
      <c r="X68" s="866"/>
      <c r="Y68" s="866"/>
      <c r="Z68" s="866"/>
      <c r="AA68" s="866">
        <v>88</v>
      </c>
      <c r="AB68" s="866"/>
      <c r="AC68" s="866"/>
      <c r="AD68" s="866"/>
      <c r="AE68" s="866"/>
      <c r="AF68" s="866">
        <v>54</v>
      </c>
      <c r="AG68" s="866"/>
      <c r="AH68" s="866"/>
      <c r="AI68" s="866"/>
      <c r="AJ68" s="866"/>
      <c r="AK68" s="866">
        <v>61</v>
      </c>
      <c r="AL68" s="866"/>
      <c r="AM68" s="866"/>
      <c r="AN68" s="866"/>
      <c r="AO68" s="866"/>
      <c r="AP68" s="866">
        <v>1730</v>
      </c>
      <c r="AQ68" s="866"/>
      <c r="AR68" s="866"/>
      <c r="AS68" s="866"/>
      <c r="AT68" s="866"/>
      <c r="AU68" s="866">
        <v>258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0</v>
      </c>
      <c r="R69" s="830"/>
      <c r="S69" s="830"/>
      <c r="T69" s="830"/>
      <c r="U69" s="830"/>
      <c r="V69" s="830">
        <v>0</v>
      </c>
      <c r="W69" s="830"/>
      <c r="X69" s="830"/>
      <c r="Y69" s="830"/>
      <c r="Z69" s="830"/>
      <c r="AA69" s="830">
        <v>0</v>
      </c>
      <c r="AB69" s="830"/>
      <c r="AC69" s="830"/>
      <c r="AD69" s="830"/>
      <c r="AE69" s="830"/>
      <c r="AF69" s="830">
        <v>9</v>
      </c>
      <c r="AG69" s="830"/>
      <c r="AH69" s="830"/>
      <c r="AI69" s="830"/>
      <c r="AJ69" s="830"/>
      <c r="AK69" s="830" t="s">
        <v>556</v>
      </c>
      <c r="AL69" s="830"/>
      <c r="AM69" s="830"/>
      <c r="AN69" s="830"/>
      <c r="AO69" s="830"/>
      <c r="AP69" s="830" t="s">
        <v>556</v>
      </c>
      <c r="AQ69" s="830"/>
      <c r="AR69" s="830"/>
      <c r="AS69" s="830"/>
      <c r="AT69" s="830"/>
      <c r="AU69" s="830" t="s">
        <v>556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198</v>
      </c>
      <c r="R70" s="830"/>
      <c r="S70" s="830"/>
      <c r="T70" s="830"/>
      <c r="U70" s="830"/>
      <c r="V70" s="830">
        <v>351</v>
      </c>
      <c r="W70" s="830"/>
      <c r="X70" s="830"/>
      <c r="Y70" s="830"/>
      <c r="Z70" s="830"/>
      <c r="AA70" s="830">
        <v>-153</v>
      </c>
      <c r="AB70" s="830"/>
      <c r="AC70" s="830"/>
      <c r="AD70" s="830"/>
      <c r="AE70" s="830"/>
      <c r="AF70" s="830" t="s">
        <v>556</v>
      </c>
      <c r="AG70" s="830"/>
      <c r="AH70" s="830"/>
      <c r="AI70" s="830"/>
      <c r="AJ70" s="830"/>
      <c r="AK70" s="830">
        <v>444</v>
      </c>
      <c r="AL70" s="830"/>
      <c r="AM70" s="830"/>
      <c r="AN70" s="830"/>
      <c r="AO70" s="830"/>
      <c r="AP70" s="830">
        <v>729</v>
      </c>
      <c r="AQ70" s="830"/>
      <c r="AR70" s="830"/>
      <c r="AS70" s="830"/>
      <c r="AT70" s="830"/>
      <c r="AU70" s="830">
        <v>106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2</v>
      </c>
      <c r="R71" s="830"/>
      <c r="S71" s="830"/>
      <c r="T71" s="830"/>
      <c r="U71" s="830"/>
      <c r="V71" s="830">
        <v>1</v>
      </c>
      <c r="W71" s="830"/>
      <c r="X71" s="830"/>
      <c r="Y71" s="830"/>
      <c r="Z71" s="830"/>
      <c r="AA71" s="830">
        <v>0</v>
      </c>
      <c r="AB71" s="830"/>
      <c r="AC71" s="830"/>
      <c r="AD71" s="830"/>
      <c r="AE71" s="830"/>
      <c r="AF71" s="830">
        <v>0</v>
      </c>
      <c r="AG71" s="830"/>
      <c r="AH71" s="830"/>
      <c r="AI71" s="830"/>
      <c r="AJ71" s="830"/>
      <c r="AK71" s="830" t="s">
        <v>556</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566</v>
      </c>
      <c r="C72" s="874"/>
      <c r="D72" s="874"/>
      <c r="E72" s="874"/>
      <c r="F72" s="874"/>
      <c r="G72" s="874"/>
      <c r="H72" s="874"/>
      <c r="I72" s="874"/>
      <c r="J72" s="874"/>
      <c r="K72" s="874"/>
      <c r="L72" s="874"/>
      <c r="M72" s="874"/>
      <c r="N72" s="874"/>
      <c r="O72" s="874"/>
      <c r="P72" s="875"/>
      <c r="Q72" s="876">
        <v>2</v>
      </c>
      <c r="R72" s="830"/>
      <c r="S72" s="830"/>
      <c r="T72" s="830"/>
      <c r="U72" s="830"/>
      <c r="V72" s="830">
        <v>1</v>
      </c>
      <c r="W72" s="830"/>
      <c r="X72" s="830"/>
      <c r="Y72" s="830"/>
      <c r="Z72" s="830"/>
      <c r="AA72" s="830">
        <v>0</v>
      </c>
      <c r="AB72" s="830"/>
      <c r="AC72" s="830"/>
      <c r="AD72" s="830"/>
      <c r="AE72" s="830"/>
      <c r="AF72" s="830">
        <v>0</v>
      </c>
      <c r="AG72" s="830"/>
      <c r="AH72" s="830"/>
      <c r="AI72" s="830"/>
      <c r="AJ72" s="830"/>
      <c r="AK72" s="830" t="s">
        <v>556</v>
      </c>
      <c r="AL72" s="830"/>
      <c r="AM72" s="830"/>
      <c r="AN72" s="830"/>
      <c r="AO72" s="830"/>
      <c r="AP72" s="830" t="s">
        <v>556</v>
      </c>
      <c r="AQ72" s="830"/>
      <c r="AR72" s="830"/>
      <c r="AS72" s="830"/>
      <c r="AT72" s="830"/>
      <c r="AU72" s="830" t="s">
        <v>556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563</v>
      </c>
      <c r="C73" s="874"/>
      <c r="D73" s="874"/>
      <c r="E73" s="874"/>
      <c r="F73" s="874"/>
      <c r="G73" s="874"/>
      <c r="H73" s="874"/>
      <c r="I73" s="874"/>
      <c r="J73" s="874"/>
      <c r="K73" s="874"/>
      <c r="L73" s="874"/>
      <c r="M73" s="874"/>
      <c r="N73" s="874"/>
      <c r="O73" s="874"/>
      <c r="P73" s="875"/>
      <c r="Q73" s="876">
        <v>3</v>
      </c>
      <c r="R73" s="830"/>
      <c r="S73" s="830"/>
      <c r="T73" s="830"/>
      <c r="U73" s="830"/>
      <c r="V73" s="830">
        <v>3</v>
      </c>
      <c r="W73" s="830"/>
      <c r="X73" s="830"/>
      <c r="Y73" s="830"/>
      <c r="Z73" s="830"/>
      <c r="AA73" s="830">
        <v>1</v>
      </c>
      <c r="AB73" s="830"/>
      <c r="AC73" s="830"/>
      <c r="AD73" s="830"/>
      <c r="AE73" s="830"/>
      <c r="AF73" s="830">
        <v>1</v>
      </c>
      <c r="AG73" s="830"/>
      <c r="AH73" s="830"/>
      <c r="AI73" s="830"/>
      <c r="AJ73" s="830"/>
      <c r="AK73" s="830">
        <v>0</v>
      </c>
      <c r="AL73" s="830"/>
      <c r="AM73" s="830"/>
      <c r="AN73" s="830"/>
      <c r="AO73" s="830"/>
      <c r="AP73" s="830" t="s">
        <v>556</v>
      </c>
      <c r="AQ73" s="830"/>
      <c r="AR73" s="830"/>
      <c r="AS73" s="830"/>
      <c r="AT73" s="830"/>
      <c r="AU73" s="830" t="s">
        <v>556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10670</v>
      </c>
      <c r="R74" s="830"/>
      <c r="S74" s="830"/>
      <c r="T74" s="830"/>
      <c r="U74" s="830"/>
      <c r="V74" s="830">
        <v>10603</v>
      </c>
      <c r="W74" s="830"/>
      <c r="X74" s="830"/>
      <c r="Y74" s="830"/>
      <c r="Z74" s="830"/>
      <c r="AA74" s="830">
        <v>67</v>
      </c>
      <c r="AB74" s="830"/>
      <c r="AC74" s="830"/>
      <c r="AD74" s="830"/>
      <c r="AE74" s="830"/>
      <c r="AF74" s="830">
        <v>67</v>
      </c>
      <c r="AG74" s="830"/>
      <c r="AH74" s="830"/>
      <c r="AI74" s="830"/>
      <c r="AJ74" s="830"/>
      <c r="AK74" s="830" t="s">
        <v>556</v>
      </c>
      <c r="AL74" s="830"/>
      <c r="AM74" s="830"/>
      <c r="AN74" s="830"/>
      <c r="AO74" s="830"/>
      <c r="AP74" s="830" t="s">
        <v>556</v>
      </c>
      <c r="AQ74" s="830"/>
      <c r="AR74" s="830"/>
      <c r="AS74" s="830"/>
      <c r="AT74" s="830"/>
      <c r="AU74" s="830" t="s">
        <v>556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7">
        <v>860</v>
      </c>
      <c r="R75" s="878"/>
      <c r="S75" s="878"/>
      <c r="T75" s="878"/>
      <c r="U75" s="834"/>
      <c r="V75" s="879">
        <v>858</v>
      </c>
      <c r="W75" s="878"/>
      <c r="X75" s="878"/>
      <c r="Y75" s="878"/>
      <c r="Z75" s="834"/>
      <c r="AA75" s="879">
        <v>2</v>
      </c>
      <c r="AB75" s="878"/>
      <c r="AC75" s="878"/>
      <c r="AD75" s="878"/>
      <c r="AE75" s="834"/>
      <c r="AF75" s="879">
        <v>2</v>
      </c>
      <c r="AG75" s="878"/>
      <c r="AH75" s="878"/>
      <c r="AI75" s="878"/>
      <c r="AJ75" s="834"/>
      <c r="AK75" s="879">
        <v>2</v>
      </c>
      <c r="AL75" s="878"/>
      <c r="AM75" s="878"/>
      <c r="AN75" s="878"/>
      <c r="AO75" s="834"/>
      <c r="AP75" s="830" t="s">
        <v>556</v>
      </c>
      <c r="AQ75" s="830"/>
      <c r="AR75" s="830"/>
      <c r="AS75" s="830"/>
      <c r="AT75" s="830"/>
      <c r="AU75" s="830" t="s">
        <v>556</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554</v>
      </c>
      <c r="C76" s="874"/>
      <c r="D76" s="874"/>
      <c r="E76" s="874"/>
      <c r="F76" s="874"/>
      <c r="G76" s="874"/>
      <c r="H76" s="874"/>
      <c r="I76" s="874"/>
      <c r="J76" s="874"/>
      <c r="K76" s="874"/>
      <c r="L76" s="874"/>
      <c r="M76" s="874"/>
      <c r="N76" s="874"/>
      <c r="O76" s="874"/>
      <c r="P76" s="875"/>
      <c r="Q76" s="877">
        <v>243</v>
      </c>
      <c r="R76" s="878"/>
      <c r="S76" s="878"/>
      <c r="T76" s="878"/>
      <c r="U76" s="834"/>
      <c r="V76" s="879">
        <v>238</v>
      </c>
      <c r="W76" s="878"/>
      <c r="X76" s="878"/>
      <c r="Y76" s="878"/>
      <c r="Z76" s="834"/>
      <c r="AA76" s="879">
        <v>5</v>
      </c>
      <c r="AB76" s="878"/>
      <c r="AC76" s="878"/>
      <c r="AD76" s="878"/>
      <c r="AE76" s="834"/>
      <c r="AF76" s="879">
        <v>5</v>
      </c>
      <c r="AG76" s="878"/>
      <c r="AH76" s="878"/>
      <c r="AI76" s="878"/>
      <c r="AJ76" s="834"/>
      <c r="AK76" s="879">
        <v>3</v>
      </c>
      <c r="AL76" s="878"/>
      <c r="AM76" s="878"/>
      <c r="AN76" s="878"/>
      <c r="AO76" s="834"/>
      <c r="AP76" s="830" t="s">
        <v>556</v>
      </c>
      <c r="AQ76" s="830"/>
      <c r="AR76" s="830"/>
      <c r="AS76" s="830"/>
      <c r="AT76" s="830"/>
      <c r="AU76" s="830" t="s">
        <v>556</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555</v>
      </c>
      <c r="C77" s="874"/>
      <c r="D77" s="874"/>
      <c r="E77" s="874"/>
      <c r="F77" s="874"/>
      <c r="G77" s="874"/>
      <c r="H77" s="874"/>
      <c r="I77" s="874"/>
      <c r="J77" s="874"/>
      <c r="K77" s="874"/>
      <c r="L77" s="874"/>
      <c r="M77" s="874"/>
      <c r="N77" s="874"/>
      <c r="O77" s="874"/>
      <c r="P77" s="875"/>
      <c r="Q77" s="877">
        <v>967</v>
      </c>
      <c r="R77" s="878"/>
      <c r="S77" s="878"/>
      <c r="T77" s="878"/>
      <c r="U77" s="834"/>
      <c r="V77" s="879">
        <v>732</v>
      </c>
      <c r="W77" s="878"/>
      <c r="X77" s="878"/>
      <c r="Y77" s="878"/>
      <c r="Z77" s="834"/>
      <c r="AA77" s="879">
        <v>236</v>
      </c>
      <c r="AB77" s="878"/>
      <c r="AC77" s="878"/>
      <c r="AD77" s="878"/>
      <c r="AE77" s="834"/>
      <c r="AF77" s="879">
        <v>236</v>
      </c>
      <c r="AG77" s="878"/>
      <c r="AH77" s="878"/>
      <c r="AI77" s="878"/>
      <c r="AJ77" s="834"/>
      <c r="AK77" s="879">
        <v>510</v>
      </c>
      <c r="AL77" s="878"/>
      <c r="AM77" s="878"/>
      <c r="AN77" s="878"/>
      <c r="AO77" s="834"/>
      <c r="AP77" s="830" t="s">
        <v>556</v>
      </c>
      <c r="AQ77" s="830"/>
      <c r="AR77" s="830"/>
      <c r="AS77" s="830"/>
      <c r="AT77" s="830"/>
      <c r="AU77" s="830" t="s">
        <v>556</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564</v>
      </c>
      <c r="C78" s="874"/>
      <c r="D78" s="874"/>
      <c r="E78" s="874"/>
      <c r="F78" s="874"/>
      <c r="G78" s="874"/>
      <c r="H78" s="874"/>
      <c r="I78" s="874"/>
      <c r="J78" s="874"/>
      <c r="K78" s="874"/>
      <c r="L78" s="874"/>
      <c r="M78" s="874"/>
      <c r="N78" s="874"/>
      <c r="O78" s="874"/>
      <c r="P78" s="875"/>
      <c r="Q78" s="876">
        <v>294625</v>
      </c>
      <c r="R78" s="830"/>
      <c r="S78" s="830"/>
      <c r="T78" s="830"/>
      <c r="U78" s="830"/>
      <c r="V78" s="830">
        <v>290389</v>
      </c>
      <c r="W78" s="830"/>
      <c r="X78" s="830"/>
      <c r="Y78" s="830"/>
      <c r="Z78" s="830"/>
      <c r="AA78" s="830">
        <v>4236</v>
      </c>
      <c r="AB78" s="830"/>
      <c r="AC78" s="830"/>
      <c r="AD78" s="830"/>
      <c r="AE78" s="830"/>
      <c r="AF78" s="830">
        <v>4236</v>
      </c>
      <c r="AG78" s="830"/>
      <c r="AH78" s="830"/>
      <c r="AI78" s="830"/>
      <c r="AJ78" s="830"/>
      <c r="AK78" s="830">
        <v>5909</v>
      </c>
      <c r="AL78" s="830"/>
      <c r="AM78" s="830"/>
      <c r="AN78" s="830"/>
      <c r="AO78" s="830"/>
      <c r="AP78" s="830" t="s">
        <v>565</v>
      </c>
      <c r="AQ78" s="830"/>
      <c r="AR78" s="830"/>
      <c r="AS78" s="830"/>
      <c r="AT78" s="830"/>
      <c r="AU78" s="830" t="s">
        <v>565</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4610</v>
      </c>
      <c r="AG88" s="844"/>
      <c r="AH88" s="844"/>
      <c r="AI88" s="844"/>
      <c r="AJ88" s="844"/>
      <c r="AK88" s="841"/>
      <c r="AL88" s="841"/>
      <c r="AM88" s="841"/>
      <c r="AN88" s="841"/>
      <c r="AO88" s="841"/>
      <c r="AP88" s="844">
        <v>2459</v>
      </c>
      <c r="AQ88" s="844"/>
      <c r="AR88" s="844"/>
      <c r="AS88" s="844"/>
      <c r="AT88" s="844"/>
      <c r="AU88" s="844">
        <v>364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376153</v>
      </c>
      <c r="AB110" s="900"/>
      <c r="AC110" s="900"/>
      <c r="AD110" s="900"/>
      <c r="AE110" s="901"/>
      <c r="AF110" s="902">
        <v>385399</v>
      </c>
      <c r="AG110" s="900"/>
      <c r="AH110" s="900"/>
      <c r="AI110" s="900"/>
      <c r="AJ110" s="901"/>
      <c r="AK110" s="902">
        <v>382045</v>
      </c>
      <c r="AL110" s="900"/>
      <c r="AM110" s="900"/>
      <c r="AN110" s="900"/>
      <c r="AO110" s="901"/>
      <c r="AP110" s="903">
        <v>14.5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3700628</v>
      </c>
      <c r="BR110" s="931"/>
      <c r="BS110" s="931"/>
      <c r="BT110" s="931"/>
      <c r="BU110" s="931"/>
      <c r="BV110" s="931">
        <v>3703811</v>
      </c>
      <c r="BW110" s="931"/>
      <c r="BX110" s="931"/>
      <c r="BY110" s="931"/>
      <c r="BZ110" s="931"/>
      <c r="CA110" s="931">
        <v>3590791</v>
      </c>
      <c r="CB110" s="931"/>
      <c r="CC110" s="931"/>
      <c r="CD110" s="931"/>
      <c r="CE110" s="931"/>
      <c r="CF110" s="944">
        <v>136.19999999999999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671652</v>
      </c>
      <c r="BR112" s="926"/>
      <c r="BS112" s="926"/>
      <c r="BT112" s="926"/>
      <c r="BU112" s="926"/>
      <c r="BV112" s="926">
        <v>607948</v>
      </c>
      <c r="BW112" s="926"/>
      <c r="BX112" s="926"/>
      <c r="BY112" s="926"/>
      <c r="BZ112" s="926"/>
      <c r="CA112" s="926">
        <v>640925</v>
      </c>
      <c r="CB112" s="926"/>
      <c r="CC112" s="926"/>
      <c r="CD112" s="926"/>
      <c r="CE112" s="926"/>
      <c r="CF112" s="920">
        <v>24.3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94045</v>
      </c>
      <c r="AB113" s="938"/>
      <c r="AC113" s="938"/>
      <c r="AD113" s="938"/>
      <c r="AE113" s="939"/>
      <c r="AF113" s="940">
        <v>85648</v>
      </c>
      <c r="AG113" s="938"/>
      <c r="AH113" s="938"/>
      <c r="AI113" s="938"/>
      <c r="AJ113" s="939"/>
      <c r="AK113" s="940">
        <v>108729</v>
      </c>
      <c r="AL113" s="938"/>
      <c r="AM113" s="938"/>
      <c r="AN113" s="938"/>
      <c r="AO113" s="939"/>
      <c r="AP113" s="941">
        <v>4.0999999999999996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381056</v>
      </c>
      <c r="BR113" s="926"/>
      <c r="BS113" s="926"/>
      <c r="BT113" s="926"/>
      <c r="BU113" s="926"/>
      <c r="BV113" s="926">
        <v>339512</v>
      </c>
      <c r="BW113" s="926"/>
      <c r="BX113" s="926"/>
      <c r="BY113" s="926"/>
      <c r="BZ113" s="926"/>
      <c r="CA113" s="926">
        <v>364201</v>
      </c>
      <c r="CB113" s="926"/>
      <c r="CC113" s="926"/>
      <c r="CD113" s="926"/>
      <c r="CE113" s="926"/>
      <c r="CF113" s="920">
        <v>13.8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42540</v>
      </c>
      <c r="AB114" s="959"/>
      <c r="AC114" s="959"/>
      <c r="AD114" s="959"/>
      <c r="AE114" s="960"/>
      <c r="AF114" s="961">
        <v>49455</v>
      </c>
      <c r="AG114" s="959"/>
      <c r="AH114" s="959"/>
      <c r="AI114" s="959"/>
      <c r="AJ114" s="960"/>
      <c r="AK114" s="961">
        <v>51409</v>
      </c>
      <c r="AL114" s="959"/>
      <c r="AM114" s="959"/>
      <c r="AN114" s="959"/>
      <c r="AO114" s="960"/>
      <c r="AP114" s="962">
        <v>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340419</v>
      </c>
      <c r="BR114" s="926"/>
      <c r="BS114" s="926"/>
      <c r="BT114" s="926"/>
      <c r="BU114" s="926"/>
      <c r="BV114" s="926">
        <v>361432</v>
      </c>
      <c r="BW114" s="926"/>
      <c r="BX114" s="926"/>
      <c r="BY114" s="926"/>
      <c r="BZ114" s="926"/>
      <c r="CA114" s="926">
        <v>354443</v>
      </c>
      <c r="CB114" s="926"/>
      <c r="CC114" s="926"/>
      <c r="CD114" s="926"/>
      <c r="CE114" s="926"/>
      <c r="CF114" s="920">
        <v>13.4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1154</v>
      </c>
      <c r="AB115" s="938"/>
      <c r="AC115" s="938"/>
      <c r="AD115" s="938"/>
      <c r="AE115" s="939"/>
      <c r="AF115" s="940">
        <v>1566</v>
      </c>
      <c r="AG115" s="938"/>
      <c r="AH115" s="938"/>
      <c r="AI115" s="938"/>
      <c r="AJ115" s="939"/>
      <c r="AK115" s="940">
        <v>1552</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9</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513901</v>
      </c>
      <c r="AB117" s="979"/>
      <c r="AC117" s="979"/>
      <c r="AD117" s="979"/>
      <c r="AE117" s="980"/>
      <c r="AF117" s="981">
        <v>522068</v>
      </c>
      <c r="AG117" s="979"/>
      <c r="AH117" s="979"/>
      <c r="AI117" s="979"/>
      <c r="AJ117" s="980"/>
      <c r="AK117" s="981">
        <v>543735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5093755</v>
      </c>
      <c r="BR119" s="1000"/>
      <c r="BS119" s="1000"/>
      <c r="BT119" s="1000"/>
      <c r="BU119" s="1000"/>
      <c r="BV119" s="1000">
        <v>5012703</v>
      </c>
      <c r="BW119" s="1000"/>
      <c r="BX119" s="1000"/>
      <c r="BY119" s="1000"/>
      <c r="BZ119" s="1000"/>
      <c r="CA119" s="1000">
        <v>4950360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2667942</v>
      </c>
      <c r="BR120" s="931"/>
      <c r="BS120" s="931"/>
      <c r="BT120" s="931"/>
      <c r="BU120" s="931"/>
      <c r="BV120" s="931">
        <v>2650797</v>
      </c>
      <c r="BW120" s="931"/>
      <c r="BX120" s="931"/>
      <c r="BY120" s="931"/>
      <c r="BZ120" s="931"/>
      <c r="CA120" s="931">
        <v>2524255</v>
      </c>
      <c r="CB120" s="931"/>
      <c r="CC120" s="931"/>
      <c r="CD120" s="931"/>
      <c r="CE120" s="931"/>
      <c r="CF120" s="944">
        <v>95.8</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639024</v>
      </c>
      <c r="DR120" s="931"/>
      <c r="DS120" s="931"/>
      <c r="DT120" s="931"/>
      <c r="DU120" s="931"/>
      <c r="DV120" s="932">
        <v>24.2</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237928</v>
      </c>
      <c r="BR121" s="926"/>
      <c r="BS121" s="926"/>
      <c r="BT121" s="926"/>
      <c r="BU121" s="926"/>
      <c r="BV121" s="926">
        <v>230853</v>
      </c>
      <c r="BW121" s="926"/>
      <c r="BX121" s="926"/>
      <c r="BY121" s="926"/>
      <c r="BZ121" s="926"/>
      <c r="CA121" s="926">
        <v>220104</v>
      </c>
      <c r="CB121" s="926"/>
      <c r="CC121" s="926"/>
      <c r="CD121" s="926"/>
      <c r="CE121" s="926"/>
      <c r="CF121" s="920">
        <v>8.4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33525</v>
      </c>
      <c r="DH121" s="926"/>
      <c r="DI121" s="926"/>
      <c r="DJ121" s="926"/>
      <c r="DK121" s="926"/>
      <c r="DL121" s="926">
        <v>19159</v>
      </c>
      <c r="DM121" s="926"/>
      <c r="DN121" s="926"/>
      <c r="DO121" s="926"/>
      <c r="DP121" s="926"/>
      <c r="DQ121" s="926">
        <v>1901</v>
      </c>
      <c r="DR121" s="926"/>
      <c r="DS121" s="926"/>
      <c r="DT121" s="926"/>
      <c r="DU121" s="926"/>
      <c r="DV121" s="927">
        <v>0.1</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2639513</v>
      </c>
      <c r="BR122" s="1000"/>
      <c r="BS122" s="1000"/>
      <c r="BT122" s="1000"/>
      <c r="BU122" s="1000"/>
      <c r="BV122" s="1000">
        <v>3232603</v>
      </c>
      <c r="BW122" s="1000"/>
      <c r="BX122" s="1000"/>
      <c r="BY122" s="1000"/>
      <c r="BZ122" s="1000"/>
      <c r="CA122" s="1000">
        <v>2998094</v>
      </c>
      <c r="CB122" s="1000"/>
      <c r="CC122" s="1000"/>
      <c r="CD122" s="1000"/>
      <c r="CE122" s="1000"/>
      <c r="CF122" s="1017">
        <v>113.8</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5545383</v>
      </c>
      <c r="BR123" s="1064"/>
      <c r="BS123" s="1064"/>
      <c r="BT123" s="1064"/>
      <c r="BU123" s="1064"/>
      <c r="BV123" s="1064">
        <v>6114253</v>
      </c>
      <c r="BW123" s="1064"/>
      <c r="BX123" s="1064"/>
      <c r="BY123" s="1064"/>
      <c r="BZ123" s="1064"/>
      <c r="CA123" s="1064">
        <v>5742453</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638127</v>
      </c>
      <c r="DH124" s="986"/>
      <c r="DI124" s="986"/>
      <c r="DJ124" s="986"/>
      <c r="DK124" s="987"/>
      <c r="DL124" s="985">
        <v>588789</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1154</v>
      </c>
      <c r="AB127" s="959"/>
      <c r="AC127" s="959"/>
      <c r="AD127" s="959"/>
      <c r="AE127" s="960"/>
      <c r="AF127" s="961">
        <v>1566</v>
      </c>
      <c r="AG127" s="959"/>
      <c r="AH127" s="959"/>
      <c r="AI127" s="959"/>
      <c r="AJ127" s="960"/>
      <c r="AK127" s="961">
        <v>1552</v>
      </c>
      <c r="AL127" s="959"/>
      <c r="AM127" s="959"/>
      <c r="AN127" s="959"/>
      <c r="AO127" s="960"/>
      <c r="AP127" s="962">
        <v>0.1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5723</v>
      </c>
      <c r="AB128" s="1046"/>
      <c r="AC128" s="1046"/>
      <c r="AD128" s="1046"/>
      <c r="AE128" s="1047"/>
      <c r="AF128" s="1048">
        <v>8055</v>
      </c>
      <c r="AG128" s="1046"/>
      <c r="AH128" s="1046"/>
      <c r="AI128" s="1046"/>
      <c r="AJ128" s="1047"/>
      <c r="AK128" s="1048">
        <v>11703</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2837757</v>
      </c>
      <c r="AB129" s="959"/>
      <c r="AC129" s="959"/>
      <c r="AD129" s="959"/>
      <c r="AE129" s="960"/>
      <c r="AF129" s="961">
        <v>2912791</v>
      </c>
      <c r="AG129" s="959"/>
      <c r="AH129" s="959"/>
      <c r="AI129" s="959"/>
      <c r="AJ129" s="960"/>
      <c r="AK129" s="961">
        <v>2978595</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356529</v>
      </c>
      <c r="AB130" s="959"/>
      <c r="AC130" s="959"/>
      <c r="AD130" s="959"/>
      <c r="AE130" s="960"/>
      <c r="AF130" s="961">
        <v>358382</v>
      </c>
      <c r="AG130" s="959"/>
      <c r="AH130" s="959"/>
      <c r="AI130" s="959"/>
      <c r="AJ130" s="960"/>
      <c r="AK130" s="961">
        <v>343092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2481228</v>
      </c>
      <c r="AB131" s="986"/>
      <c r="AC131" s="986"/>
      <c r="AD131" s="986"/>
      <c r="AE131" s="987"/>
      <c r="AF131" s="985">
        <v>2554409</v>
      </c>
      <c r="AG131" s="986"/>
      <c r="AH131" s="986"/>
      <c r="AI131" s="986"/>
      <c r="AJ131" s="987"/>
      <c r="AK131" s="985">
        <v>2635503</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6.1118526790000001</v>
      </c>
      <c r="AB132" s="1097"/>
      <c r="AC132" s="1097"/>
      <c r="AD132" s="1097"/>
      <c r="AE132" s="1098"/>
      <c r="AF132" s="1099">
        <v>6.0926421729999998</v>
      </c>
      <c r="AG132" s="1097"/>
      <c r="AH132" s="1097"/>
      <c r="AI132" s="1097"/>
      <c r="AJ132" s="1098"/>
      <c r="AK132" s="1099">
        <v>7.1690299729999998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5.9</v>
      </c>
      <c r="AB133" s="1080"/>
      <c r="AC133" s="1080"/>
      <c r="AD133" s="1080"/>
      <c r="AE133" s="1081"/>
      <c r="AF133" s="1079">
        <v>5.9</v>
      </c>
      <c r="AG133" s="1080"/>
      <c r="AH133" s="1080"/>
      <c r="AI133" s="1080"/>
      <c r="AJ133" s="1081"/>
      <c r="AK133" s="1079">
        <v>6.4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90dWvBejfcI4tKXaJmresx99Wn2E0fmXqVubS8eX/Cmo+nouhTyNPKyqVLfY1BVJfyNSE0bACB0ItiCAe/ihw==" saltValue="bbFB4Qlp36Sm5pFOMPBt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q5qMzScpN1El5exPCZx3EmCjTxN6IIm0SPgfK/jQSpvNQnHZ4LHKDxQRfAJtOUroML5CPYjIlnUdcpza1YzRw==" saltValue="sBmbjxXJBFfkFx4cw2E8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mIiWz1jAEbCfeECME5xDcfQQg80gJIg0SN/0eTV+ZuMtMvF4af0ByDM3PcfEQoGfOt9LbCqnUj+YYZOcsULQ==" saltValue="fN2TwT2m3RYIbPRsx4g3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805099</v>
      </c>
      <c r="AP9" s="269">
        <v>145351</v>
      </c>
      <c r="AQ9" s="270">
        <v>154424</v>
      </c>
      <c r="AR9" s="271">
        <v>-5.9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180823</v>
      </c>
      <c r="AP10" s="272">
        <v>32645</v>
      </c>
      <c r="AQ10" s="273">
        <v>18194</v>
      </c>
      <c r="AR10" s="274">
        <v>79.400000000000006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807</v>
      </c>
      <c r="AP11" s="272">
        <v>146</v>
      </c>
      <c r="AQ11" s="273">
        <v>1285</v>
      </c>
      <c r="AR11" s="274">
        <v>-88.6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30192</v>
      </c>
      <c r="AP13" s="272">
        <v>5451</v>
      </c>
      <c r="AQ13" s="273">
        <v>5735</v>
      </c>
      <c r="AR13" s="274">
        <v>-5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1911</v>
      </c>
      <c r="AP14" s="272">
        <v>345</v>
      </c>
      <c r="AQ14" s="273">
        <v>2950</v>
      </c>
      <c r="AR14" s="274">
        <v>-88.3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-57364</v>
      </c>
      <c r="AP15" s="272">
        <v>-10356</v>
      </c>
      <c r="AQ15" s="273">
        <v>-9110</v>
      </c>
      <c r="AR15" s="274">
        <v>13.7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961468</v>
      </c>
      <c r="AP16" s="272">
        <v>173582</v>
      </c>
      <c r="AQ16" s="273">
        <v>173477</v>
      </c>
      <c r="AR16" s="274">
        <v>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15.71</v>
      </c>
      <c r="AP21" s="286">
        <v>14.28</v>
      </c>
      <c r="AQ21" s="287">
        <v>1.43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94.8</v>
      </c>
      <c r="AP22" s="291">
        <v>96</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382045</v>
      </c>
      <c r="AP32" s="300">
        <v>68974</v>
      </c>
      <c r="AQ32" s="301">
        <v>83140</v>
      </c>
      <c r="AR32" s="302">
        <v>-17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108729</v>
      </c>
      <c r="AP35" s="300">
        <v>19630</v>
      </c>
      <c r="AQ35" s="301">
        <v>26106</v>
      </c>
      <c r="AR35" s="302">
        <v>-24.8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51409</v>
      </c>
      <c r="AP36" s="300">
        <v>9281</v>
      </c>
      <c r="AQ36" s="301">
        <v>4689</v>
      </c>
      <c r="AR36" s="302">
        <v>97.9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1552</v>
      </c>
      <c r="AP37" s="300">
        <v>280</v>
      </c>
      <c r="AQ37" s="301">
        <v>554</v>
      </c>
      <c r="AR37" s="302">
        <v>-49.5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-11703</v>
      </c>
      <c r="AP39" s="300">
        <v>-2113</v>
      </c>
      <c r="AQ39" s="301">
        <v>-2038</v>
      </c>
      <c r="AR39" s="302">
        <v>3.7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-343092</v>
      </c>
      <c r="AP40" s="300">
        <v>-61941</v>
      </c>
      <c r="AQ40" s="301">
        <v>-74354</v>
      </c>
      <c r="AR40" s="302">
        <v>-16.7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188940</v>
      </c>
      <c r="AP41" s="300">
        <v>34111</v>
      </c>
      <c r="AQ41" s="301">
        <v>38106</v>
      </c>
      <c r="AR41" s="302">
        <v>-10.5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720979</v>
      </c>
      <c r="AN51" s="322">
        <v>122824</v>
      </c>
      <c r="AO51" s="323">
        <v>37.4</v>
      </c>
      <c r="AP51" s="324">
        <v>126525</v>
      </c>
      <c r="AQ51" s="325">
        <v>0.2</v>
      </c>
      <c r="AR51" s="326">
        <v>37.200000000000003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390852</v>
      </c>
      <c r="AN52" s="330">
        <v>66585</v>
      </c>
      <c r="AO52" s="331">
        <v>53.1</v>
      </c>
      <c r="AP52" s="332">
        <v>67052</v>
      </c>
      <c r="AQ52" s="333">
        <v>18.100000000000001</v>
      </c>
      <c r="AR52" s="334">
        <v>35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803310</v>
      </c>
      <c r="AN53" s="322">
        <v>139222</v>
      </c>
      <c r="AO53" s="323">
        <v>13.4</v>
      </c>
      <c r="AP53" s="324">
        <v>122054</v>
      </c>
      <c r="AQ53" s="325">
        <v>-3.5</v>
      </c>
      <c r="AR53" s="326">
        <v>16.899999999999999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354703</v>
      </c>
      <c r="AN54" s="330">
        <v>61474</v>
      </c>
      <c r="AO54" s="331">
        <v>-7.7</v>
      </c>
      <c r="AP54" s="332">
        <v>68298</v>
      </c>
      <c r="AQ54" s="333">
        <v>1.9</v>
      </c>
      <c r="AR54" s="334">
        <v>-9.6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710941</v>
      </c>
      <c r="AN55" s="322">
        <v>125830</v>
      </c>
      <c r="AO55" s="323">
        <v>-9.6</v>
      </c>
      <c r="AP55" s="324">
        <v>111644</v>
      </c>
      <c r="AQ55" s="325">
        <v>-8.5</v>
      </c>
      <c r="AR55" s="326">
        <v>-1.1000000000000001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174820</v>
      </c>
      <c r="AN56" s="330">
        <v>30942</v>
      </c>
      <c r="AO56" s="331">
        <v>-49.7</v>
      </c>
      <c r="AP56" s="332">
        <v>66606</v>
      </c>
      <c r="AQ56" s="333">
        <v>-2.5</v>
      </c>
      <c r="AR56" s="334">
        <v>-47.2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1098846</v>
      </c>
      <c r="AN57" s="322">
        <v>197315</v>
      </c>
      <c r="AO57" s="323">
        <v>56.8</v>
      </c>
      <c r="AP57" s="324">
        <v>127917</v>
      </c>
      <c r="AQ57" s="325">
        <v>14.6</v>
      </c>
      <c r="AR57" s="326">
        <v>42.2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298457</v>
      </c>
      <c r="AN58" s="330">
        <v>53593</v>
      </c>
      <c r="AO58" s="331">
        <v>73.2</v>
      </c>
      <c r="AP58" s="332">
        <v>69746</v>
      </c>
      <c r="AQ58" s="333">
        <v>4.7</v>
      </c>
      <c r="AR58" s="334">
        <v>68.5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589978</v>
      </c>
      <c r="AN59" s="322">
        <v>106513</v>
      </c>
      <c r="AO59" s="323">
        <v>-46</v>
      </c>
      <c r="AP59" s="324">
        <v>135931</v>
      </c>
      <c r="AQ59" s="325">
        <v>6.3</v>
      </c>
      <c r="AR59" s="326">
        <v>-52.3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500444</v>
      </c>
      <c r="AN60" s="330">
        <v>90349</v>
      </c>
      <c r="AO60" s="331">
        <v>68.599999999999994</v>
      </c>
      <c r="AP60" s="332">
        <v>75320</v>
      </c>
      <c r="AQ60" s="333">
        <v>8</v>
      </c>
      <c r="AR60" s="334">
        <v>60.6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784811</v>
      </c>
      <c r="AN61" s="337">
        <v>138341</v>
      </c>
      <c r="AO61" s="338">
        <v>10.4</v>
      </c>
      <c r="AP61" s="339">
        <v>124814</v>
      </c>
      <c r="AQ61" s="340">
        <v>1.8</v>
      </c>
      <c r="AR61" s="326">
        <v>8.6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343855</v>
      </c>
      <c r="AN62" s="330">
        <v>60589</v>
      </c>
      <c r="AO62" s="331">
        <v>27.5</v>
      </c>
      <c r="AP62" s="332">
        <v>69404</v>
      </c>
      <c r="AQ62" s="333">
        <v>6</v>
      </c>
      <c r="AR62" s="334">
        <v>21.5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35jValfK+f8lrq6+d/5A0IxHD1zmsRjdGUcwyZUZjhB2nAlwhwZh1yb0zAIMKuod+hRpXeIussB+yn2Kdh2WJA==" saltValue="dS3sJ+fjHaxopjMpi9zs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PlHRMe+MZPQEixC60JrdG/S82icuFygM+sGTThovzuReTUbjod7hpuW081uEiiyHLUhM14l4V9ZtEYH0hDNYNA==" saltValue="HHW+XUm/DkxOp+IPuunT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0i3149AwNPGYIRs1HoyWZxgcGDypUsPhDVH/7/mVIxJyK72qgQMWQp9Z4bHYNa9imGPDYOmjOCPQC63lZOH6tQ==" saltValue="p0Kq/v0ZuYjxLMRu8/WP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37.11</v>
      </c>
      <c r="G47" s="12">
        <v>50.04</v>
      </c>
      <c r="H47" s="12">
        <v>48.12</v>
      </c>
      <c r="I47" s="12">
        <v>45.43</v>
      </c>
      <c r="J47" s="13">
        <v>41.2</v>
      </c>
    </row>
    <row r="48" spans="2:10" ht="57.75" customHeight="1" x14ac:dyDescent="0.15">
      <c r="B48" s="14"/>
      <c r="C48" s="1141" t="s">
        <v>4</v>
      </c>
      <c r="D48" s="1141"/>
      <c r="E48" s="1142"/>
      <c r="F48" s="15">
        <v>4.1100000000000003</v>
      </c>
      <c r="G48" s="16">
        <v>2.93</v>
      </c>
      <c r="H48" s="16">
        <v>6.23</v>
      </c>
      <c r="I48" s="16">
        <v>4.68</v>
      </c>
      <c r="J48" s="17">
        <v>4.46</v>
      </c>
    </row>
    <row r="49" spans="2:10" ht="57.75" customHeight="1" thickBot="1" x14ac:dyDescent="0.2">
      <c r="B49" s="18"/>
      <c r="C49" s="1143" t="s">
        <v>5</v>
      </c>
      <c r="D49" s="1143"/>
      <c r="E49" s="1144"/>
      <c r="F49" s="19" t="s">
        <v>530</v>
      </c>
      <c r="G49" s="20">
        <v>13.35</v>
      </c>
      <c r="H49" s="20" t="s">
        <v>531</v>
      </c>
      <c r="I49" s="20" t="s">
        <v>532</v>
      </c>
      <c r="J49" s="21" t="s">
        <v>533</v>
      </c>
    </row>
    <row r="50" spans="2:10" x14ac:dyDescent="0.15"/>
  </sheetData>
  <sheetProtection algorithmName="SHA-512" hashValue="87yWEUIWF6ypSWPFOH6XZYvYLdZPvHxx5A43kcrz9OZGHPV7SzA6OluMR6xSKVvIxmEnmVlks6xmraj0LWvPxA==" saltValue="ietieKk1LQDTDAOfq4w9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cp:lastPrinted>2026-03-11T07:28:23Z</cp:lastPrinted>
  <dcterms:created xsi:type="dcterms:W3CDTF">2026-02-26T09:23:00Z</dcterms:created>
  <dcterms:modified xsi:type="dcterms:W3CDTF">2026-03-19T00:50:37Z</dcterms:modified>
  <cp:category/>
</cp:coreProperties>
</file>