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4_【作業用】県HP掲載用\"/>
    </mc:Choice>
  </mc:AlternateContent>
  <bookViews>
    <workbookView xWindow="0" yWindow="0" windowWidth="20700" windowHeight="7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<sst xmlns="http://schemas.openxmlformats.org/spreadsheetml/2006/main" count="1104" uniqueCount="606">
  <si>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</si>
  <si>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</si>
  <si>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</si>
  <si>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</si>
  <si>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</si>
  <si>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</si>
  <si>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</si>
  <si>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</si>
  <si>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</si>
  <si>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</si>
  <si>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</si>
  <si>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</si>
  <si>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</si>
  <si>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</si>
  <si>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</si>
  <si>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</si>
  <si>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</si>
  <si>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</si>
  <si>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</si>
  <si>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</si>
  <si>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</si>
  <si>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</si>
  <si>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</si>
  <si>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</si>
  <si>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</si>
  <si>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</si>
  <si>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</si>
  <si>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</si>
  <si>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</si>
  <si>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</si>
  <si>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</si>
  <si>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</si>
  <si>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</si>
  <si>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</si>
  <si>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</si>
  <si>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</si>
  <si>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</si>
  <si>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</si>
  <si>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</si>
  <si>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</si>
  <si>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</si>
  <si>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</si>
  <si>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</si>
  <si>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</si>
  <si>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</si>
  <si>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</si>
  <si>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</si>
  <si>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</si>
  <si>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</si>
  <si>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</si>
  <si>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</si>
  <si>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</si>
  <si>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</si>
  <si>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</si>
  <si>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</si>
  <si>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</si>
  <si>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</si>
  <si>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</si>
  <si>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</si>
  <si>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</si>
  <si>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</si>
  <si>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</si>
  <si>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</si>
  <si>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</si>
  <si>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</si>
  <si>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</si>
  <si>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</si>
  <si>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</si>
  <si>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</si>
  <si>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</si>
  <si>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</si>
  <si>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</si>
  <si>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</si>
  <si>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</si>
  <si>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</si>
  <si>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</si>
  <si>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</si>
  <si>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</si>
  <si>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</si>
  <si>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</si>
  <si>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</si>
  <si>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</si>
  <si>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</si>
  <si>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</si>
  <si>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</si>
  <si>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</si>
  <si>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</si>
  <si>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</si>
  <si>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</si>
  <si>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</si>
  <si>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</si>
  <si>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</si>
  <si>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</si>
  <si>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</si>
  <si>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</si>
  <si>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</si>
  <si>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</si>
  <si>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</si>
  <si>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</si>
  <si>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</si>
  <si>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</si>
  <si>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</si>
  <si>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</si>
  <si>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</si>
  <si>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</si>
  <si>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</si>
  <si>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</si>
  <si>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</si>
  <si>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</si>
  <si>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</si>
  <si>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</si>
  <si>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</si>
  <si>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</si>
  <si>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</si>
  <si>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</si>
  <si>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</si>
  <si>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</si>
  <si>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</si>
  <si>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</si>
  <si>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</si>
  <si>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</si>
  <si>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</si>
  <si>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</si>
  <si>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</si>
  <si>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</si>
  <si>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</si>
  <si>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</si>
  <si>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</si>
  <si>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</si>
  <si>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</si>
  <si>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</si>
  <si>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</si>
  <si>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</si>
  <si>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</si>
  <si>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</si>
  <si>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</si>
  <si>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</si>
  <si>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</si>
  <si>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</si>
  <si>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</si>
  <si>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</si>
  <si>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</si>
  <si>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</si>
  <si>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</si>
  <si>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</si>
  <si>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</si>
  <si>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</si>
  <si>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</si>
  <si>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</si>
  <si>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</si>
  <si>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</si>
  <si>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</si>
  <si>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</si>
  <si>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</si>
  <si>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</si>
  <si>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</si>
  <si>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</si>
  <si>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</si>
  <si>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</si>
  <si>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</si>
  <si>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</si>
  <si>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</si>
  <si>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</si>
  <si>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</si>
  <si>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</si>
  <si>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</si>
  <si>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</si>
  <si>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</si>
  <si>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</si>
  <si>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</si>
  <si>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</si>
  <si>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</si>
  <si>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</si>
  <si>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</si>
  <si>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</si>
  <si>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</si>
  <si>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</si>
  <si>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</si>
  <si>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</si>
  <si>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</si>
  <si>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</si>
  <si>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</si>
  <si>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</si>
  <si>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</si>
  <si>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</si>
  <si>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</si>
  <si>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</si>
  <si>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</si>
  <si>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</si>
  <si>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</si>
  <si>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</si>
  <si>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</si>
  <si>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</si>
  <si>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</si>
  <si>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</si>
  <si>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</si>
  <si>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</si>
  <si>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</si>
  <si>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</si>
  <si>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</si>
  <si>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</si>
  <si>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</si>
  <si>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</si>
  <si>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</si>
  <si>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</si>
  <si>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</si>
  <si>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</si>
  <si>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</si>
  <si>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</si>
  <si>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</si>
  <si>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</si>
  <si>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</si>
  <si>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宮城県大郷町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</si>
  <si>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</si>
  <si>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</si>
  <si>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</si>
  <si>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</si>
  <si>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</si>
  <si>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</si>
  <si>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</si>
  <si>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</si>
  <si>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</si>
  <si>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</si>
  <si>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</si>
  <si>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</si>
  <si>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</si>
  <si>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</si>
  <si>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</si>
  <si>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</si>
  <si>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</si>
  <si>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</si>
  <si>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</si>
  <si>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</si>
  <si>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</si>
  <si>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</si>
  <si>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</si>
  <si>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</si>
  <si>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</si>
  <si>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</si>
  <si>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</si>
  <si>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</si>
  <si>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</si>
  <si>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</si>
  <si>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</si>
  <si>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</si>
  <si>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</si>
  <si>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</si>
  <si>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</si>
  <si>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</si>
  <si>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</si>
  <si>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</si>
  <si>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</si>
  <si>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</si>
  <si>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</si>
  <si>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</si>
  <si>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</si>
  <si>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</si>
  <si>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</si>
  <si>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</si>
  <si>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</si>
  <si>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</si>
  <si>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</si>
  <si>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</si>
  <si>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</si>
  <si>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</si>
  <si>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</si>
  <si>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</si>
  <si>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</si>
  <si>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</si>
  <si>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</si>
  <si>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</si>
  <si>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</si>
  <si>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</si>
  <si>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</si>
  <si>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</si>
  <si>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</si>
  <si>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</si>
  <si>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</si>
  <si>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</si>
  <si>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</si>
  <si>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</si>
  <si>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</si>
  <si>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</si>
  <si>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</si>
  <si>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</si>
  <si>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</si>
  <si>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</si>
  <si>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</si>
  <si>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</si>
  <si>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</si>
  <si>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</si>
  <si>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</si>
  <si>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</si>
  <si>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</si>
  <si>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</si>
  <si>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</si>
  <si>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</si>
  <si>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</si>
  <si>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</si>
  <si>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</si>
  <si>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</si>
  <si>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</si>
  <si>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</si>
  <si>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</si>
  <si>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</si>
  <si>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</si>
  <si>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</si>
  <si>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</si>
  <si>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</si>
  <si>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</si>
  <si>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</si>
  <si>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</si>
  <si>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</si>
  <si>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</si>
  <si>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</si>
  <si>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</si>
  <si>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</si>
  <si>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</si>
  <si>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</si>
  <si>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</si>
  <si>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</si>
  <si>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</si>
  <si>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</si>
  <si>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</si>
  <si>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</si>
  <si>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</si>
  <si>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</si>
  <si>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</si>
  <si>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</si>
  <si>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</si>
  <si>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</si>
  <si>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</si>
  <si>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</si>
  <si>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</si>
  <si>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</si>
  <si>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</si>
  <si>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</si>
  <si>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</si>
  <si>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</si>
  <si>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</si>
  <si>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</si>
  <si>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</si>
  <si>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</si>
  <si>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</si>
  <si>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</si>
  <si>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</si>
  <si>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</si>
  <si>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</si>
  <si>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</si>
  <si>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</si>
  <si>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</si>
  <si>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</si>
  <si>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</si>
  <si>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</si>
  <si>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</si>
  <si>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</si>
  <si>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</si>
  <si>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</si>
  <si>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</si>
  <si>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</si>
  <si>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</si>
  <si>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</si>
  <si>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</si>
  <si>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</si>
  <si>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</si>
  <si>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</si>
  <si>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宮城県大郷町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</si>
  <si>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</si>
  <si>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</si>
  <si>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</si>
  <si>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</si>
  <si>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</si>
  <si>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</si>
  <si>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</si>
  <si>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</si>
  <si>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</si>
  <si>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</si>
  <si>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</si>
  <si>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</si>
  <si>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</si>
  <si>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</si>
  <si>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</si>
  <si>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</si>
  <si>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</si>
  <si>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</si>
  <si>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</si>
  <si>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</si>
  <si>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</si>
  <si>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</si>
  <si>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</si>
  <si>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</si>
  <si>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</si>
  <si>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</si>
  <si>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</si>
  <si>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</si>
  <si>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</si>
  <si>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</si>
  <si>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</si>
  <si>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</si>
  <si>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</si>
  <si>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</si>
  <si>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</si>
  <si>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</si>
  <si>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</si>
  <si>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</si>
  <si>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</si>
  <si>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</si>
  <si>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</si>
  <si>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</si>
  <si>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戸別合併処理浄化槽特別会計</t>
    <phoneticPr fontId="5"/>
  </si>
  <si>
    <t>宅地分譲事業特別会計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</si>
  <si>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</si>
  <si>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</si>
  <si>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</si>
  <si>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</si>
  <si>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</si>
  <si>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</si>
  <si>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</si>
  <si>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</si>
  <si>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</si>
  <si>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</si>
  <si>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</si>
  <si>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</si>
  <si>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</si>
  <si>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</si>
  <si>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</si>
  <si>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</si>
  <si>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</si>
  <si>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</si>
  <si>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</si>
  <si>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</si>
  <si>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</si>
  <si>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</si>
  <si>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</si>
  <si>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</si>
  <si>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</si>
  <si>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</si>
  <si>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</si>
  <si>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</si>
  <si>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</si>
  <si>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</si>
  <si>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</si>
  <si>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</si>
  <si>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</si>
  <si>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</si>
  <si>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</si>
  <si>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</si>
  <si>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</si>
  <si>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</si>
  <si>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</si>
  <si>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</si>
  <si>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</si>
  <si>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</si>
  <si>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</si>
  <si>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</si>
  <si>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</si>
  <si>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</si>
  <si>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</si>
  <si>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</si>
  <si>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</si>
  <si>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</si>
  <si>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</si>
  <si>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</si>
  <si>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</si>
  <si>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</si>
  <si>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</si>
  <si>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</si>
  <si>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</si>
  <si>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</si>
  <si>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</si>
  <si>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</si>
  <si>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</si>
  <si>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</si>
  <si>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</si>
  <si>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</si>
  <si>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</si>
  <si>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</si>
  <si>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</si>
  <si>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</si>
  <si>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</si>
  <si>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宅地分譲事業特別会計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</si>
  <si>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</si>
  <si>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</si>
  <si>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</si>
  <si>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戸別合併処理浄化槽特別会計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</si>
  <si>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</si>
  <si>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</si>
  <si>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</si>
  <si>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</si>
  <si>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</si>
  <si>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</si>
  <si>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</si>
  <si>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</si>
  <si>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</si>
  <si>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</si>
  <si>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</si>
  <si>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</si>
  <si>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</si>
  <si>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</si>
  <si>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</si>
  <si>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</si>
  <si>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</si>
  <si>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</si>
  <si>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</si>
  <si>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</si>
  <si>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</si>
  <si>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</si>
  <si>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</si>
  <si>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</si>
  <si>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</si>
  <si>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</si>
  <si>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</si>
  <si>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</si>
  <si>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</si>
  <si>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</si>
  <si>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</si>
  <si>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</si>
  <si>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</si>
  <si>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</si>
  <si>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</si>
  <si>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</si>
  <si>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</si>
  <si>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</si>
  <si>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</si>
  <si>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</si>
  <si>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</si>
  <si>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</si>
  <si>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</si>
  <si>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</si>
  <si>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</si>
  <si>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</si>
  <si>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</si>
  <si>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</si>
  <si>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</si>
  <si>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</si>
  <si>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</si>
  <si>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</si>
  <si>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</si>
  <si>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</si>
  <si>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</si>
  <si>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</si>
  <si>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</si>
  <si>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</si>
  <si>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</si>
  <si>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</si>
  <si>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</si>
  <si>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</si>
  <si>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</si>
  <si>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</si>
  <si>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</si>
  <si>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</si>
  <si>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</si>
  <si>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</si>
  <si>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</si>
  <si>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</si>
  <si>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</si>
  <si>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</si>
  <si>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</si>
  <si>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</si>
  <si>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</si>
  <si>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</si>
  <si>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</si>
  <si>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</si>
  <si>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</si>
  <si>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</si>
  <si>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</si>
  <si>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</si>
  <si>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</si>
  <si>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</si>
  <si>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</si>
  <si>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5.77</t>
  </si>
  <si>
    <t>▲ 14.27</t>
  </si>
  <si>
    <t>▲ 2.55</t>
  </si>
  <si>
    <t>▲ 6.41</t>
  </si>
  <si>
    <t>一般会計</t>
  </si>
  <si>
    <t>水道事業会計</t>
  </si>
  <si>
    <t>介護保険特別会計</t>
  </si>
  <si>
    <t>国民健康保険特別会計</t>
  </si>
  <si>
    <t>戸別合併処理浄化槽特別会計</t>
  </si>
  <si>
    <t>下水道事業特別会計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</si>
  <si>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</si>
  <si>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</si>
  <si>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</si>
  <si>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</si>
  <si>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</si>
  <si>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</si>
  <si>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</si>
  <si>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</si>
  <si>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</si>
  <si>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</si>
  <si>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</si>
  <si>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吉田川流域溜池大和町他3市3ヶ町村組合</t>
    <rPh sb="0" eb="3">
      <t>ヨシダカワ</t>
    </rPh>
    <rPh sb="3" eb="5">
      <t>リュウイキ</t>
    </rPh>
    <rPh sb="5" eb="7">
      <t>タメイケ</t>
    </rPh>
    <rPh sb="7" eb="10">
      <t>タイワチョウ</t>
    </rPh>
    <rPh sb="10" eb="11">
      <t>ホカ</t>
    </rPh>
    <rPh sb="12" eb="13">
      <t>シ</t>
    </rPh>
    <rPh sb="15" eb="17">
      <t>チョウソン</t>
    </rPh>
    <rPh sb="17" eb="19">
      <t>クミアイ</t>
    </rPh>
    <phoneticPr fontId="2"/>
  </si>
  <si>
    <t>黒川地域行政事務組合</t>
    <rPh sb="0" eb="4">
      <t>クロカワチイキ</t>
    </rPh>
    <rPh sb="4" eb="6">
      <t>ギョウセイ</t>
    </rPh>
    <rPh sb="6" eb="10">
      <t>ジムクミアイ</t>
    </rPh>
    <phoneticPr fontId="2"/>
  </si>
  <si>
    <t>黒川地域行政事務組合：病院事業会計</t>
    <rPh sb="0" eb="4">
      <t>クロカワチイキ</t>
    </rPh>
    <rPh sb="4" eb="6">
      <t>ギョウセイ</t>
    </rPh>
    <rPh sb="6" eb="10">
      <t>ジムクミアイ</t>
    </rPh>
    <rPh sb="11" eb="15">
      <t>ビョウインジギョウ</t>
    </rPh>
    <rPh sb="15" eb="17">
      <t>カイケイ</t>
    </rPh>
    <phoneticPr fontId="2"/>
  </si>
  <si>
    <t>黒川地域行政事務組合：介護事業会計</t>
    <rPh sb="0" eb="4">
      <t>クロカワチイキ</t>
    </rPh>
    <rPh sb="4" eb="6">
      <t>ギョウセイ</t>
    </rPh>
    <rPh sb="6" eb="10">
      <t>ジムクミアイ</t>
    </rPh>
    <rPh sb="11" eb="13">
      <t>カイゴ</t>
    </rPh>
    <rPh sb="13" eb="15">
      <t>ジギョウ</t>
    </rPh>
    <rPh sb="15" eb="17">
      <t>カイケイ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</si>
  <si>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</si>
  <si>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</si>
  <si>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</si>
  <si>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</si>
  <si>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8">
      <t>コウキコウレイシャ</t>
    </rPh>
    <rPh sb="8" eb="10">
      <t>イリョウ</t>
    </rPh>
    <rPh sb="10" eb="12">
      <t>ジギョウ</t>
    </rPh>
    <rPh sb="12" eb="14">
      <t>カイケイ</t>
    </rPh>
    <phoneticPr fontId="2"/>
  </si>
  <si>
    <t>㈱おおさと地域振興公社</t>
    <phoneticPr fontId="2"/>
  </si>
  <si>
    <t>公共施設整備基金</t>
    <phoneticPr fontId="5"/>
  </si>
  <si>
    <t>庁舎建替基金</t>
    <phoneticPr fontId="5"/>
  </si>
  <si>
    <t>未来づくり基金</t>
    <phoneticPr fontId="5"/>
  </si>
  <si>
    <t>長寿社会対策基金</t>
    <phoneticPr fontId="5"/>
  </si>
  <si>
    <t>森林環境整備基金</t>
    <rPh sb="0" eb="6">
      <t>シンリンカンキョウセイビ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</si>
</sst>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122054</c:v>
                </c:pt>
                <c:pt idx="4">
                  <c:v>111644</c:v>
                </c:pt>
              </c:numCache>
            </c:numRef>
          </c:val>
          <c:smooth val="0"/>
          <c:extLst>
            <c:ext xmlns:c16="http://schemas.microsoft.com/office/drawing/2014/chart" uri="{C3380CC4-5D6E-409C-BE32-E72D297353CC}">
              <c16:uniqueId val="{00000000-AF72-4FA3-BD31-19A95A7CB5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65516</c:v>
                </c:pt>
                <c:pt idx="1">
                  <c:v>74498</c:v>
                </c:pt>
                <c:pt idx="2">
                  <c:v>115803</c:v>
                </c:pt>
                <c:pt idx="3">
                  <c:v>147685</c:v>
                </c:pt>
                <c:pt idx="4">
                  <c:v>68092</c:v>
                </c:pt>
              </c:numCache>
            </c:numRef>
          </c:val>
          <c:smooth val="0"/>
          <c:extLst>
            <c:ext xmlns:c16="http://schemas.microsoft.com/office/drawing/2014/chart" uri="{C3380CC4-5D6E-409C-BE32-E72D297353CC}">
              <c16:uniqueId val="{00000001-AF72-4FA3-BD31-19A95A7CB5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8.31</c:v>
                </c:pt>
                <c:pt idx="1">
                  <c:v>23.54</c:v>
                </c:pt>
                <c:pt idx="2">
                  <c:v>14.22</c:v>
                </c:pt>
                <c:pt idx="3">
                  <c:v>16.489999999999998</c:v>
                </c:pt>
                <c:pt idx="4">
                  <c:v>16.61</c:v>
                </c:pt>
              </c:numCache>
            </c:numRef>
          </c:val>
          <c:extLst>
            <c:ext xmlns:c16="http://schemas.microsoft.com/office/drawing/2014/chart" uri="{C3380CC4-5D6E-409C-BE32-E72D297353CC}">
              <c16:uniqueId val="{00000000-FA51-4B6A-BAB4-040D3F5C53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31.25</c:v>
                </c:pt>
                <c:pt idx="1">
                  <c:v>27.27</c:v>
                </c:pt>
                <c:pt idx="2">
                  <c:v>30.66</c:v>
                </c:pt>
                <c:pt idx="3">
                  <c:v>30.87</c:v>
                </c:pt>
                <c:pt idx="4">
                  <c:v>31.17</c:v>
                </c:pt>
              </c:numCache>
            </c:numRef>
          </c:val>
          <c:extLst>
            <c:ext xmlns:c16="http://schemas.microsoft.com/office/drawing/2014/chart" uri="{C3380CC4-5D6E-409C-BE32-E72D297353CC}">
              <c16:uniqueId val="{00000001-FA51-4B6A-BAB4-040D3F5C53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-5.77</c:v>
                </c:pt>
                <c:pt idx="1">
                  <c:v>4.7699999999999996</c:v>
                </c:pt>
                <c:pt idx="2">
                  <c:v>-14.27</c:v>
                </c:pt>
                <c:pt idx="3">
                  <c:v>-2.5499999999999998</c:v>
                </c:pt>
                <c:pt idx="4">
                  <c:v>-6.41</c:v>
                </c:pt>
              </c:numCache>
            </c:numRef>
          </c:val>
          <c:smooth val="0"/>
          <c:extLst>
            <c:ext xmlns:c16="http://schemas.microsoft.com/office/drawing/2014/chart" uri="{C3380CC4-5D6E-409C-BE32-E72D297353CC}">
              <c16:uniqueId val="{00000002-FA51-4B6A-BAB4-040D3F5C53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0.46</c:v>
                </c:pt>
                <c:pt idx="6">
                  <c:v>#N/A</c:v>
                </c:pt>
                <c:pt idx="7">
                  <c:v>0</c:v>
                </c:pt>
                <c:pt idx="8">
                  <c:v>#N/A</c:v>
                </c:pt>
                <c:pt idx="9">
                  <c:v>0</c:v>
                </c:pt>
              </c:numCache>
            </c:numRef>
          </c:val>
          <c:extLst>
            <c:ext xmlns:c16="http://schemas.microsoft.com/office/drawing/2014/chart" uri="{C3380CC4-5D6E-409C-BE32-E72D297353CC}">
              <c16:uniqueId val="{00000000-A1D2-4249-A477-5E69C7DD35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D2-4249-A477-5E69C7DD354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2-A1D2-4249-A477-5E69C7DD354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0.34</c:v>
                </c:pt>
                <c:pt idx="4">
                  <c:v>#N/A</c:v>
                </c:pt>
                <c:pt idx="5">
                  <c:v>0.2</c:v>
                </c:pt>
                <c:pt idx="6">
                  <c:v>#N/A</c:v>
                </c:pt>
                <c:pt idx="7">
                  <c:v>0.09</c:v>
                </c:pt>
                <c:pt idx="8">
                  <c:v>#N/A</c:v>
                </c:pt>
                <c:pt idx="9">
                  <c:v>0.1</c:v>
                </c:pt>
              </c:numCache>
            </c:numRef>
          </c:val>
          <c:extLst>
            <c:ext xmlns:c16="http://schemas.microsoft.com/office/drawing/2014/chart" uri="{C3380CC4-5D6E-409C-BE32-E72D297353CC}">
              <c16:uniqueId val="{00000003-A1D2-4249-A477-5E69C7DD354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0.32</c:v>
                </c:pt>
                <c:pt idx="4">
                  <c:v>#N/A</c:v>
                </c:pt>
                <c:pt idx="5">
                  <c:v>0.28000000000000003</c:v>
                </c:pt>
                <c:pt idx="6">
                  <c:v>#N/A</c:v>
                </c:pt>
                <c:pt idx="7">
                  <c:v>0.19</c:v>
                </c:pt>
                <c:pt idx="8">
                  <c:v>#N/A</c:v>
                </c:pt>
                <c:pt idx="9">
                  <c:v>0.21</c:v>
                </c:pt>
              </c:numCache>
            </c:numRef>
          </c:val>
          <c:extLst>
            <c:ext xmlns:c16="http://schemas.microsoft.com/office/drawing/2014/chart" uri="{C3380CC4-5D6E-409C-BE32-E72D297353CC}">
              <c16:uniqueId val="{00000004-A1D2-4249-A477-5E69C7DD3545}"/>
            </c:ext>
          </c:extLst>
        </c:ser>
        <c:ser>
          <c:idx val="5"/>
          <c:order val="5"/>
          <c:tx>
            <c:strRef>
              <c:f>データシート!$A$32</c:f>
              <c:strCache>
                <c:ptCount val="1"/>
                <c:pt idx="0">
                  <c:v>戸別合併処理浄化槽特別会計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0.14000000000000001</c:v>
                </c:pt>
                <c:pt idx="4">
                  <c:v>#N/A</c:v>
                </c:pt>
                <c:pt idx="5">
                  <c:v>0.2</c:v>
                </c:pt>
                <c:pt idx="6">
                  <c:v>#N/A</c:v>
                </c:pt>
                <c:pt idx="7">
                  <c:v>0.31</c:v>
                </c:pt>
                <c:pt idx="8">
                  <c:v>#N/A</c:v>
                </c:pt>
                <c:pt idx="9">
                  <c:v>0.32</c:v>
                </c:pt>
              </c:numCache>
            </c:numRef>
          </c:val>
          <c:extLst>
            <c:ext xmlns:c16="http://schemas.microsoft.com/office/drawing/2014/chart" uri="{C3380CC4-5D6E-409C-BE32-E72D297353CC}">
              <c16:uniqueId val="{00000005-A1D2-4249-A477-5E69C7DD354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0.45</c:v>
                </c:pt>
                <c:pt idx="2">
                  <c:v>#N/A</c:v>
                </c:pt>
                <c:pt idx="3">
                  <c:v>0.62</c:v>
                </c:pt>
                <c:pt idx="4">
                  <c:v>#N/A</c:v>
                </c:pt>
                <c:pt idx="5">
                  <c:v>0.91</c:v>
                </c:pt>
                <c:pt idx="6">
                  <c:v>#N/A</c:v>
                </c:pt>
                <c:pt idx="7">
                  <c:v>1.24</c:v>
                </c:pt>
                <c:pt idx="8">
                  <c:v>#N/A</c:v>
                </c:pt>
                <c:pt idx="9">
                  <c:v>0.98</c:v>
                </c:pt>
              </c:numCache>
            </c:numRef>
          </c:val>
          <c:extLst>
            <c:ext xmlns:c16="http://schemas.microsoft.com/office/drawing/2014/chart" uri="{C3380CC4-5D6E-409C-BE32-E72D297353CC}">
              <c16:uniqueId val="{00000006-A1D2-4249-A477-5E69C7DD354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1.21</c:v>
                </c:pt>
                <c:pt idx="2">
                  <c:v>#N/A</c:v>
                </c:pt>
                <c:pt idx="3">
                  <c:v>0.43</c:v>
                </c:pt>
                <c:pt idx="4">
                  <c:v>#N/A</c:v>
                </c:pt>
                <c:pt idx="5">
                  <c:v>1.19</c:v>
                </c:pt>
                <c:pt idx="6">
                  <c:v>#N/A</c:v>
                </c:pt>
                <c:pt idx="7">
                  <c:v>0.74</c:v>
                </c:pt>
                <c:pt idx="8">
                  <c:v>#N/A</c:v>
                </c:pt>
                <c:pt idx="9">
                  <c:v>1.69</c:v>
                </c:pt>
              </c:numCache>
            </c:numRef>
          </c:val>
          <c:extLst>
            <c:ext xmlns:c16="http://schemas.microsoft.com/office/drawing/2014/chart" uri="{C3380CC4-5D6E-409C-BE32-E72D297353CC}">
              <c16:uniqueId val="{00000007-A1D2-4249-A477-5E69C7DD354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10.83</c:v>
                </c:pt>
                <c:pt idx="2">
                  <c:v>#N/A</c:v>
                </c:pt>
                <c:pt idx="3">
                  <c:v>11.54</c:v>
                </c:pt>
                <c:pt idx="4">
                  <c:v>#N/A</c:v>
                </c:pt>
                <c:pt idx="5">
                  <c:v>10.26</c:v>
                </c:pt>
                <c:pt idx="6">
                  <c:v>#N/A</c:v>
                </c:pt>
                <c:pt idx="7">
                  <c:v>9.08</c:v>
                </c:pt>
                <c:pt idx="8">
                  <c:v>#N/A</c:v>
                </c:pt>
                <c:pt idx="9">
                  <c:v>9.09</c:v>
                </c:pt>
              </c:numCache>
            </c:numRef>
          </c:val>
          <c:extLst>
            <c:ext xmlns:c16="http://schemas.microsoft.com/office/drawing/2014/chart" uri="{C3380CC4-5D6E-409C-BE32-E72D297353CC}">
              <c16:uniqueId val="{00000008-A1D2-4249-A477-5E69C7DD35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8.3000000000000007</c:v>
                </c:pt>
                <c:pt idx="2">
                  <c:v>#N/A</c:v>
                </c:pt>
                <c:pt idx="3">
                  <c:v>23.54</c:v>
                </c:pt>
                <c:pt idx="4">
                  <c:v>#N/A</c:v>
                </c:pt>
                <c:pt idx="5">
                  <c:v>14.22</c:v>
                </c:pt>
                <c:pt idx="6">
                  <c:v>#N/A</c:v>
                </c:pt>
                <c:pt idx="7">
                  <c:v>16.48</c:v>
                </c:pt>
                <c:pt idx="8">
                  <c:v>#N/A</c:v>
                </c:pt>
                <c:pt idx="9">
                  <c:v>16.600000000000001</c:v>
                </c:pt>
              </c:numCache>
            </c:numRef>
          </c:val>
          <c:extLst>
            <c:ext xmlns:c16="http://schemas.microsoft.com/office/drawing/2014/chart" uri="{C3380CC4-5D6E-409C-BE32-E72D297353CC}">
              <c16:uniqueId val="{00000009-A1D2-4249-A477-5E69C7DD35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402</c:v>
                </c:pt>
                <c:pt idx="5">
                  <c:v>387</c:v>
                </c:pt>
                <c:pt idx="8">
                  <c:v>379</c:v>
                </c:pt>
                <c:pt idx="11">
                  <c:v>383</c:v>
                </c:pt>
                <c:pt idx="14">
                  <c:v>381</c:v>
                </c:pt>
              </c:numCache>
            </c:numRef>
          </c:val>
          <c:extLst>
            <c:ext xmlns:c16="http://schemas.microsoft.com/office/drawing/2014/chart" uri="{C3380CC4-5D6E-409C-BE32-E72D297353CC}">
              <c16:uniqueId val="{00000000-B8B4-43D2-BD13-C5DA5E1BDC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B4-43D2-BD13-C5DA5E1BDC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2-B8B4-43D2-BD13-C5DA5E1BDC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50</c:v>
                </c:pt>
                <c:pt idx="6">
                  <c:v>48</c:v>
                </c:pt>
                <c:pt idx="9">
                  <c:v>44</c:v>
                </c:pt>
                <c:pt idx="12">
                  <c:v>46</c:v>
                </c:pt>
              </c:numCache>
            </c:numRef>
          </c:val>
          <c:extLst>
            <c:ext xmlns:c16="http://schemas.microsoft.com/office/drawing/2014/chart" uri="{C3380CC4-5D6E-409C-BE32-E72D297353CC}">
              <c16:uniqueId val="{00000003-B8B4-43D2-BD13-C5DA5E1BDC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177</c:v>
                </c:pt>
                <c:pt idx="3">
                  <c:v>172</c:v>
                </c:pt>
                <c:pt idx="6">
                  <c:v>168</c:v>
                </c:pt>
                <c:pt idx="9">
                  <c:v>166</c:v>
                </c:pt>
                <c:pt idx="12">
                  <c:v>149</c:v>
                </c:pt>
              </c:numCache>
            </c:numRef>
          </c:val>
          <c:extLst>
            <c:ext xmlns:c16="http://schemas.microsoft.com/office/drawing/2014/chart" uri="{C3380CC4-5D6E-409C-BE32-E72D297353CC}">
              <c16:uniqueId val="{00000004-B8B4-43D2-BD13-C5DA5E1BDC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B4-43D2-BD13-C5DA5E1BDC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B4-43D2-BD13-C5DA5E1BDC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421</c:v>
                </c:pt>
                <c:pt idx="3">
                  <c:v>383</c:v>
                </c:pt>
                <c:pt idx="6">
                  <c:v>380</c:v>
                </c:pt>
                <c:pt idx="9">
                  <c:v>412</c:v>
                </c:pt>
                <c:pt idx="12">
                  <c:v>422</c:v>
                </c:pt>
              </c:numCache>
            </c:numRef>
          </c:val>
          <c:extLst>
            <c:ext xmlns:c16="http://schemas.microsoft.com/office/drawing/2014/chart" uri="{C3380CC4-5D6E-409C-BE32-E72D297353CC}">
              <c16:uniqueId val="{00000007-B8B4-43D2-BD13-C5DA5E1BDC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243</c:v>
                </c:pt>
                <c:pt idx="2">
                  <c:v>#N/A</c:v>
                </c:pt>
                <c:pt idx="3">
                  <c:v>#N/A</c:v>
                </c:pt>
                <c:pt idx="4">
                  <c:v>219</c:v>
                </c:pt>
                <c:pt idx="5">
                  <c:v>#N/A</c:v>
                </c:pt>
                <c:pt idx="6">
                  <c:v>#N/A</c:v>
                </c:pt>
                <c:pt idx="7">
                  <c:v>218</c:v>
                </c:pt>
                <c:pt idx="8">
                  <c:v>#N/A</c:v>
                </c:pt>
                <c:pt idx="9">
                  <c:v>#N/A</c:v>
                </c:pt>
                <c:pt idx="10">
                  <c:v>240</c:v>
                </c:pt>
                <c:pt idx="11">
                  <c:v>#N/A</c:v>
                </c:pt>
                <c:pt idx="12">
                  <c:v>#N/A</c:v>
                </c:pt>
                <c:pt idx="13">
                  <c:v>236</c:v>
                </c:pt>
                <c:pt idx="14">
                  <c:v>#N/A</c:v>
                </c:pt>
              </c:numCache>
            </c:numRef>
          </c:val>
          <c:smooth val="0"/>
          <c:extLst>
            <c:ext xmlns:c16="http://schemas.microsoft.com/office/drawing/2014/chart" uri="{C3380CC4-5D6E-409C-BE32-E72D297353CC}">
              <c16:uniqueId val="{00000008-B8B4-43D2-BD13-C5DA5E1BDC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3531</c:v>
                </c:pt>
                <c:pt idx="5">
                  <c:v>3466</c:v>
                </c:pt>
                <c:pt idx="8">
                  <c:v>4001</c:v>
                </c:pt>
                <c:pt idx="11">
                  <c:v>4162</c:v>
                </c:pt>
                <c:pt idx="14">
                  <c:v>4188</c:v>
                </c:pt>
              </c:numCache>
            </c:numRef>
          </c:val>
          <c:extLst>
            <c:ext xmlns:c16="http://schemas.microsoft.com/office/drawing/2014/chart" uri="{C3380CC4-5D6E-409C-BE32-E72D297353CC}">
              <c16:uniqueId val="{00000000-B7EA-4B1A-A559-06EBF52FA4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428</c:v>
                </c:pt>
                <c:pt idx="5">
                  <c:v>486</c:v>
                </c:pt>
                <c:pt idx="8">
                  <c:v>520</c:v>
                </c:pt>
                <c:pt idx="11">
                  <c:v>501</c:v>
                </c:pt>
                <c:pt idx="14">
                  <c:v>542</c:v>
                </c:pt>
              </c:numCache>
            </c:numRef>
          </c:val>
          <c:extLst>
            <c:ext xmlns:c16="http://schemas.microsoft.com/office/drawing/2014/chart" uri="{C3380CC4-5D6E-409C-BE32-E72D297353CC}">
              <c16:uniqueId val="{00000001-B7EA-4B1A-A559-06EBF52FA4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2692</c:v>
                </c:pt>
                <c:pt idx="5">
                  <c:v>2391</c:v>
                </c:pt>
                <c:pt idx="8">
                  <c:v>3018</c:v>
                </c:pt>
                <c:pt idx="11">
                  <c:v>3236</c:v>
                </c:pt>
                <c:pt idx="14">
                  <c:v>3736</c:v>
                </c:pt>
              </c:numCache>
            </c:numRef>
          </c:val>
          <c:extLst>
            <c:ext xmlns:c16="http://schemas.microsoft.com/office/drawing/2014/chart" uri="{C3380CC4-5D6E-409C-BE32-E72D297353CC}">
              <c16:uniqueId val="{00000002-B7EA-4B1A-A559-06EBF52FA4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EA-4B1A-A559-06EBF52FA4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EA-4B1A-A559-06EBF52FA4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EA-4B1A-A559-06EBF52FA4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648</c:v>
                </c:pt>
                <c:pt idx="3">
                  <c:v>627</c:v>
                </c:pt>
                <c:pt idx="6">
                  <c:v>662</c:v>
                </c:pt>
                <c:pt idx="9">
                  <c:v>605</c:v>
                </c:pt>
                <c:pt idx="12">
                  <c:v>540</c:v>
                </c:pt>
              </c:numCache>
            </c:numRef>
          </c:val>
          <c:extLst>
            <c:ext xmlns:c16="http://schemas.microsoft.com/office/drawing/2014/chart" uri="{C3380CC4-5D6E-409C-BE32-E72D297353CC}">
              <c16:uniqueId val="{00000006-B7EA-4B1A-A559-06EBF52FA4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537</c:v>
                </c:pt>
                <c:pt idx="3">
                  <c:v>461</c:v>
                </c:pt>
                <c:pt idx="6">
                  <c:v>405</c:v>
                </c:pt>
                <c:pt idx="9">
                  <c:v>406</c:v>
                </c:pt>
                <c:pt idx="12">
                  <c:v>402</c:v>
                </c:pt>
              </c:numCache>
            </c:numRef>
          </c:val>
          <c:extLst>
            <c:ext xmlns:c16="http://schemas.microsoft.com/office/drawing/2014/chart" uri="{C3380CC4-5D6E-409C-BE32-E72D297353CC}">
              <c16:uniqueId val="{00000007-B7EA-4B1A-A559-06EBF52FA4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1293</c:v>
                </c:pt>
                <c:pt idx="3">
                  <c:v>1165</c:v>
                </c:pt>
                <c:pt idx="6">
                  <c:v>1041</c:v>
                </c:pt>
                <c:pt idx="9">
                  <c:v>965</c:v>
                </c:pt>
                <c:pt idx="12">
                  <c:v>939</c:v>
                </c:pt>
              </c:numCache>
            </c:numRef>
          </c:val>
          <c:extLst>
            <c:ext xmlns:c16="http://schemas.microsoft.com/office/drawing/2014/chart" uri="{C3380CC4-5D6E-409C-BE32-E72D297353CC}">
              <c16:uniqueId val="{00000008-B7EA-4B1A-A559-06EBF52FA4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EA-4B1A-A559-06EBF52FA4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4382</c:v>
                </c:pt>
                <c:pt idx="3">
                  <c:v>4493</c:v>
                </c:pt>
                <c:pt idx="6">
                  <c:v>5201</c:v>
                </c:pt>
                <c:pt idx="9">
                  <c:v>5532</c:v>
                </c:pt>
                <c:pt idx="12">
                  <c:v>5344</c:v>
                </c:pt>
              </c:numCache>
            </c:numRef>
          </c:val>
          <c:extLst>
            <c:ext xmlns:c16="http://schemas.microsoft.com/office/drawing/2014/chart" uri="{C3380CC4-5D6E-409C-BE32-E72D297353CC}">
              <c16:uniqueId val="{0000000A-B7EA-4B1A-A559-06EBF52FA4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208</c:v>
                </c:pt>
                <c:pt idx="2">
                  <c:v>#N/A</c:v>
                </c:pt>
                <c:pt idx="3">
                  <c:v>#N/A</c:v>
                </c:pt>
                <c:pt idx="4">
                  <c:v>402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EA-4B1A-A559-06EBF52FA4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912</c:v>
                </c:pt>
                <c:pt idx="1">
                  <c:v>987</c:v>
                </c:pt>
                <c:pt idx="2">
                  <c:v>992</c:v>
                </c:pt>
              </c:numCache>
            </c:numRef>
          </c:val>
          <c:extLst>
            <c:ext xmlns:c16="http://schemas.microsoft.com/office/drawing/2014/chart" uri="{C3380CC4-5D6E-409C-BE32-E72D297353CC}">
              <c16:uniqueId val="{00000000-A1AC-455A-94D1-7E02F6B6A4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312</c:v>
                </c:pt>
                <c:pt idx="1">
                  <c:v>362</c:v>
                </c:pt>
                <c:pt idx="2">
                  <c:v>502</c:v>
                </c:pt>
              </c:numCache>
            </c:numRef>
          </c:val>
          <c:extLst>
            <c:ext xmlns:c16="http://schemas.microsoft.com/office/drawing/2014/chart" uri="{C3380CC4-5D6E-409C-BE32-E72D297353CC}">
              <c16:uniqueId val="{00000001-A1AC-455A-94D1-7E02F6B6A4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1475</c:v>
                </c:pt>
                <c:pt idx="1">
                  <c:v>1574</c:v>
                </c:pt>
                <c:pt idx="2">
                  <c:v>1913</c:v>
                </c:pt>
              </c:numCache>
            </c:numRef>
          </c:val>
          <c:extLst>
            <c:ext xmlns:c16="http://schemas.microsoft.com/office/drawing/2014/chart" uri="{C3380CC4-5D6E-409C-BE32-E72D297353CC}">
              <c16:uniqueId val="{00000002-A1AC-455A-94D1-7E02F6B6A4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実質公債比率は年々減少してきており、令和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年度は前年度より</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ポイント減少しており</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元利償還金については、前年度より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百万円増加しており、災害復旧に係る新規の償還が生じたためであり、今後も増加することが見込まれる。 </a:t>
          </a:r>
        </a:p>
        <a:p>
          <a:r>
            <a:rPr kumimoji="1" lang="ja-JP" altLang="en-US" sz="1400">
              <a:latin typeface="ＭＳ ゴシック" pitchFamily="49" charset="-128"/>
              <a:ea typeface="ＭＳ ゴシック" pitchFamily="49" charset="-128"/>
            </a:rPr>
            <a:t>　また、公営企業債の元利償還金に対する繰入金は、前年度より</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百万円減額となっているが、今後は据置期間が経過するため増加傾向となる見込みである。</a:t>
          </a:r>
        </a:p>
        <a:p>
          <a:r>
            <a:rPr kumimoji="1" lang="ja-JP" altLang="en-US" sz="1400">
              <a:latin typeface="ＭＳ ゴシック" pitchFamily="49" charset="-128"/>
              <a:ea typeface="ＭＳ ゴシック" pitchFamily="49" charset="-128"/>
            </a:rPr>
            <a:t>　引き続き、地方債の新規発行抑制等健全化の維持に努める。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将来負担比率においては、義務的経費の削減等に努めていたが、地方債は前年</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百万円の減となったが、災害に対する復旧事業の発行に伴い、地方債の現在高が増加傾向にある。</a:t>
          </a:r>
        </a:p>
        <a:p>
          <a:r>
            <a:rPr kumimoji="1" lang="ja-JP" altLang="en-US" sz="1400">
              <a:latin typeface="ＭＳ ゴシック" pitchFamily="49" charset="-128"/>
              <a:ea typeface="ＭＳ ゴシック" pitchFamily="49" charset="-128"/>
            </a:rPr>
            <a:t>　剰余金積立等により、充当可能基金は前年度比</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百万円増加（</a:t>
          </a:r>
          <a:r>
            <a:rPr kumimoji="1" lang="en-US" altLang="ja-JP" sz="1400">
              <a:latin typeface="ＭＳ ゴシック" pitchFamily="49" charset="-128"/>
              <a:ea typeface="ＭＳ ゴシック" pitchFamily="49" charset="-128"/>
            </a:rPr>
            <a:t>15.45</a:t>
          </a:r>
          <a:r>
            <a:rPr kumimoji="1" lang="ja-JP" altLang="en-US" sz="1400">
              <a:latin typeface="ＭＳ ゴシック" pitchFamily="49" charset="-128"/>
              <a:ea typeface="ＭＳ ゴシック" pitchFamily="49" charset="-128"/>
            </a:rPr>
            <a:t>％増）したが、地方債の現在高も増加傾向が見込まれるので引き続き財政健全化に努める必要がある。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％）増となり前年に引き続き基金残高は増加傾向にある。収入不足を補うため、それぞれの基金設置目的に応じて取り崩し、剰余金や利子等を予算化して積み立てしている。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多発する災害や、新型コロナの影響による税収減等、不測の事態や庁舎建設をはじめとした公共施設の老朽化対策等の新たな財政需要に備えるため、引き続き必要に応じた各種基金の積立を行い、健全な財政運営を確保していく方針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庁舎建設基金･････････････････････庁舎の建て替えの費用としての積立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未来づくり基金･･･････････････････国際交流、まち・ひと・しごと創生総合戦略事業、独創的なまちづくり事業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長寿社会対策基金･････････････････地域の振興と住民福祉の向上に係る事業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森林環境整備基金･････････････････森林環境にかかる整備事業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％増加）となり令和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年度末としては増加となった。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主なものとして公共施設整備基金は、公共施設や公園整備等に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百万円を取り崩し、公営競技からの環境整備協力費等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庁舎建替基金は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未来づくり基金は、国際交流事業やまち・ひと・しごと創生総合戦略事業である子育て支援事業、移住定住促進事業に取り崩し、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ふるさと応援寄附金や財産貸付収入等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長寿社会対策基金は、取り崩しをせず利子のみを積み立てた。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森林環境整備基金は、森林情報管理システム等に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基金については、条例等に基づき適切に運用し、今後も財源不足を補うため使途に見合った事業に活用する。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％増加）となっている。これは、令和元年東日本台風の復興事業や新型コロナウイルス感染症の影響による税収減等の収入不足を補うため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年度剰余金及び積立利子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大部分を占める財政調整基金については、今後耐用年数を迎える公共施設の更新等による減少等も見込まれている。このため、公共施設等総合管理計画に基づく施設等の集約・複合化や長寿命化対策等を行い、財政調整基金からの繰出しを抑制するとともに、税収の確保等の歳入確保策も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を確保し、将来の歳入減少や歳出増加への備えや災害等より生じる予期せぬ支出・減収を埋めるため適切に運用する方針であり、財政運営上の数値目標としている財政調整基金及び減債基金の合計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％以上を維持することを目標としていく。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％）増額になっている。令和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年度は公債費の償還に充当するため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も必要とされる額を適時適切に積み立てしてきたところ。今後も，経済変動等に起因する財源不足に備えるとともに、健全な財政運営を確保し、公債費の償還に充てるため必要な額を積み立てし、条例等に基づき適正に運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7,728
7,596
82.01
6,256,343
5,449,017
528,485
3,181,729
5,513,360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前年に比べ固定資産税の増加（</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百万円増）もあり、前年比は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ポイントの増加となったが、全国平均・宮城県平均を下回る結果となった。</a:t>
          </a:r>
        </a:p>
        <a:p>
          <a:r>
            <a:rPr kumimoji="1" lang="ja-JP" altLang="en-US" sz="1300">
              <a:latin typeface="ＭＳ Ｐゴシック" panose="020B0600070205080204" pitchFamily="50" charset="-128"/>
              <a:ea typeface="ＭＳ Ｐゴシック" panose="020B0600070205080204" pitchFamily="50" charset="-128"/>
            </a:rPr>
            <a:t>　人口減少や高齢化等により、経常的な一般財源が減少が見込まれるため、 積極的な企業誘致等による新たな自主財源の確保や移住定住の促進による人口の増加など歳入の確保に努めるとともに、業務委託や会計年度任用職員などの導入を通じて歳出の見直しも行い、財政基盤を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143228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1458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ポイント下回り、前年度比については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ポイント減少した。主な要因としては、前年度比で支出額が物件費は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百万円増加し、人件費は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百万円増加、公債費は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百万円増加したものの、地方税の増加などの経常経費にかかる歳入の増加が考えられる。</a:t>
          </a:r>
        </a:p>
        <a:p>
          <a:r>
            <a:rPr kumimoji="1" lang="ja-JP" altLang="en-US" sz="1300">
              <a:latin typeface="ＭＳ Ｐゴシック" panose="020B0600070205080204" pitchFamily="50" charset="-128"/>
              <a:ea typeface="ＭＳ Ｐゴシック" panose="020B0600070205080204" pitchFamily="50" charset="-128"/>
            </a:rPr>
            <a:t>　 一次的な歳入の増加であるため引き続き、企業誘致や移住定住の促進等を図り、自主財源の確保に努めるとともに、事務事業の見直し等により経常経費の削減に努める。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112141</xdr:rowOff>
    </xdr:from>
    <xdr:to>
      <xdr:col>23</xdr:col>
      <xdr:colOff>133350</xdr:colOff>
      <xdr:row>61</xdr:row>
      <xdr:rowOff>148336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7059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63</xdr:row>
      <xdr:rowOff>15367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06786"/>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15367</xdr:rowOff>
    </xdr:from>
    <xdr:to>
      <xdr:col>15</xdr:col>
      <xdr:colOff>82550</xdr:colOff>
      <xdr:row>63</xdr:row>
      <xdr:rowOff>58801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1671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119126</xdr:rowOff>
    </xdr:from>
    <xdr:to>
      <xdr:col>15</xdr:col>
      <xdr:colOff>133350</xdr:colOff>
      <xdr:row>63</xdr:row>
      <xdr:rowOff>49276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4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59453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53975</xdr:rowOff>
    </xdr:from>
    <xdr:to>
      <xdr:col>11</xdr:col>
      <xdr:colOff>31750</xdr:colOff>
      <xdr:row>63</xdr:row>
      <xdr:rowOff>58801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5532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73931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61341</xdr:rowOff>
    </xdr:from>
    <xdr:to>
      <xdr:col>23</xdr:col>
      <xdr:colOff>184150</xdr:colOff>
      <xdr:row>61</xdr:row>
      <xdr:rowOff>162941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77868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136017</xdr:rowOff>
    </xdr:from>
    <xdr:to>
      <xdr:col>15</xdr:col>
      <xdr:colOff>133350</xdr:colOff>
      <xdr:row>63</xdr:row>
      <xdr:rowOff>66167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50944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8001</xdr:rowOff>
    </xdr:from>
    <xdr:to>
      <xdr:col>11</xdr:col>
      <xdr:colOff>82550</xdr:colOff>
      <xdr:row>63</xdr:row>
      <xdr:rowOff>109601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94378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9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8,447</a:t>
          </a:r>
          <a:r>
            <a:rPr kumimoji="1" lang="ja-JP" altLang="en-US" sz="1300">
              <a:latin typeface="ＭＳ Ｐゴシック" panose="020B0600070205080204" pitchFamily="50" charset="-128"/>
              <a:ea typeface="ＭＳ Ｐゴシック" panose="020B0600070205080204" pitchFamily="50" charset="-128"/>
            </a:rPr>
            <a:t>円の増加となった。人件費（</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百万円増）と物件費（</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百万円増）の増加が主な要因と考えられる。人件費については前年比約</a:t>
          </a:r>
          <a:r>
            <a:rPr kumimoji="1" lang="en-US" altLang="ja-JP" sz="1300">
              <a:latin typeface="ＭＳ Ｐゴシック" panose="020B0600070205080204" pitchFamily="50" charset="-128"/>
              <a:ea typeface="ＭＳ Ｐゴシック" panose="020B0600070205080204" pitchFamily="50" charset="-128"/>
            </a:rPr>
            <a:t>1.016</a:t>
          </a:r>
          <a:r>
            <a:rPr kumimoji="1" lang="ja-JP" altLang="en-US" sz="1300">
              <a:latin typeface="ＭＳ Ｐゴシック" panose="020B0600070205080204" pitchFamily="50" charset="-128"/>
              <a:ea typeface="ＭＳ Ｐゴシック" panose="020B0600070205080204" pitchFamily="50" charset="-128"/>
            </a:rPr>
            <a:t>％の増加、物件費については前年比約</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％の増加となり、ともに微増の結果であった。本町では、給与水準が低いことから類似団体と比較して下回っている状況ではあるが、公共施設の適正な維持管理等に努め、引き続き物件費の減少を図りたい。　</a:t>
          </a:r>
        </a:p>
        <a:p>
          <a:r>
            <a:rPr kumimoji="1" lang="ja-JP" altLang="en-US" sz="1300">
              <a:latin typeface="ＭＳ Ｐゴシック" panose="020B0600070205080204" pitchFamily="50" charset="-128"/>
              <a:ea typeface="ＭＳ Ｐゴシック" panose="020B0600070205080204" pitchFamily="50" charset="-128"/>
            </a:rPr>
            <a:t>　 また、指定管理者制度の導入検討や、新たな定員適正化計画策定等によって適正な定員管理に基づく人件費の抑制に努める。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104014</xdr:rowOff>
    </xdr:from>
    <xdr:to>
      <xdr:col>23</xdr:col>
      <xdr:colOff>133350</xdr:colOff>
      <xdr:row>81</xdr:row>
      <xdr:rowOff>113720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91464"/>
          <a:ext cx="8382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99969</xdr:rowOff>
    </xdr:from>
    <xdr:to>
      <xdr:col>19</xdr:col>
      <xdr:colOff>133350</xdr:colOff>
      <xdr:row>81</xdr:row>
      <xdr:rowOff>104014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87419"/>
          <a:ext cx="8890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99089</xdr:rowOff>
    </xdr:from>
    <xdr:to>
      <xdr:col>15</xdr:col>
      <xdr:colOff>82550</xdr:colOff>
      <xdr:row>81</xdr:row>
      <xdr:rowOff>99969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6539"/>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108600</xdr:rowOff>
    </xdr:from>
    <xdr:to>
      <xdr:col>15</xdr:col>
      <xdr:colOff>133350</xdr:colOff>
      <xdr:row>82</xdr:row>
      <xdr:rowOff>38750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23527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99089</xdr:rowOff>
    </xdr:from>
    <xdr:to>
      <xdr:col>11</xdr:col>
      <xdr:colOff>31750</xdr:colOff>
      <xdr:row>81</xdr:row>
      <xdr:rowOff>100800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86539"/>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88911</xdr:rowOff>
    </xdr:from>
    <xdr:to>
      <xdr:col>11</xdr:col>
      <xdr:colOff>82550</xdr:colOff>
      <xdr:row>82</xdr:row>
      <xdr:rowOff>19061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7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3838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80364</xdr:rowOff>
    </xdr:from>
    <xdr:to>
      <xdr:col>7</xdr:col>
      <xdr:colOff>31750</xdr:colOff>
      <xdr:row>82</xdr:row>
      <xdr:rowOff>10514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166741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62920</xdr:rowOff>
    </xdr:from>
    <xdr:to>
      <xdr:col>23</xdr:col>
      <xdr:colOff>184150</xdr:colOff>
      <xdr:row>81</xdr:row>
      <xdr:rowOff>164520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155647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7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53214</xdr:rowOff>
    </xdr:from>
    <xdr:to>
      <xdr:col>19</xdr:col>
      <xdr:colOff>184150</xdr:colOff>
      <xdr:row>81</xdr:row>
      <xdr:rowOff>154814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164991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09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49169</xdr:rowOff>
    </xdr:from>
    <xdr:to>
      <xdr:col>15</xdr:col>
      <xdr:colOff>133350</xdr:colOff>
      <xdr:row>81</xdr:row>
      <xdr:rowOff>150769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160946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48289</xdr:rowOff>
    </xdr:from>
    <xdr:to>
      <xdr:col>11</xdr:col>
      <xdr:colOff>82550</xdr:colOff>
      <xdr:row>81</xdr:row>
      <xdr:rowOff>149889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160066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50000</xdr:rowOff>
    </xdr:from>
    <xdr:to>
      <xdr:col>7</xdr:col>
      <xdr:colOff>31750</xdr:colOff>
      <xdr:row>81</xdr:row>
      <xdr:rowOff>151600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161777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令和２年度までは、増加傾向となっていたが、令和４年度に</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ポイントと減少に至った。前年比は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ポイント増加する結果となったが、類似団体や県平均と比べても低い水準となっているため、引き続き給与水準の適正な維持に努める。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5029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84</xdr:row>
      <xdr:rowOff>162984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50295"/>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84</xdr:row>
      <xdr:rowOff>162984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10078"/>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45155</xdr:rowOff>
    </xdr:from>
    <xdr:to>
      <xdr:col>73</xdr:col>
      <xdr:colOff>44450</xdr:colOff>
      <xdr:row>84</xdr:row>
      <xdr:rowOff>146755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157339</xdr:rowOff>
    </xdr:from>
    <xdr:to>
      <xdr:col>68</xdr:col>
      <xdr:colOff>152400</xdr:colOff>
      <xdr:row>83</xdr:row>
      <xdr:rowOff>79728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2162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職員数は適正数の確保に努めてきたが、定年退職者以外の退職などもあり、前年比</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ポイントの減少となった。類似団体と比べると、</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引き続き、民間委託を活用するなど、適正な定数となるよう管理に努める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148808</xdr:rowOff>
    </xdr:from>
    <xdr:to>
      <xdr:col>81</xdr:col>
      <xdr:colOff>44450</xdr:colOff>
      <xdr:row>60</xdr:row>
      <xdr:rowOff>155702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3580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144671</xdr:rowOff>
    </xdr:from>
    <xdr:to>
      <xdr:col>77</xdr:col>
      <xdr:colOff>44450</xdr:colOff>
      <xdr:row>60</xdr:row>
      <xdr:rowOff>155702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31671"/>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121231</xdr:rowOff>
    </xdr:from>
    <xdr:to>
      <xdr:col>72</xdr:col>
      <xdr:colOff>203200</xdr:colOff>
      <xdr:row>60</xdr:row>
      <xdr:rowOff>144671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08231"/>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27904</xdr:rowOff>
    </xdr:from>
    <xdr:to>
      <xdr:col>73</xdr:col>
      <xdr:colOff>44450</xdr:colOff>
      <xdr:row>61</xdr:row>
      <xdr:rowOff>129504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114281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7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121231</xdr:rowOff>
    </xdr:from>
    <xdr:to>
      <xdr:col>68</xdr:col>
      <xdr:colOff>152400</xdr:colOff>
      <xdr:row>60</xdr:row>
      <xdr:rowOff>158460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08231"/>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29972</xdr:rowOff>
    </xdr:from>
    <xdr:to>
      <xdr:col>68</xdr:col>
      <xdr:colOff>203200</xdr:colOff>
      <xdr:row>61</xdr:row>
      <xdr:rowOff>131572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116349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27904</xdr:rowOff>
    </xdr:from>
    <xdr:to>
      <xdr:col>64</xdr:col>
      <xdr:colOff>152400</xdr:colOff>
      <xdr:row>61</xdr:row>
      <xdr:rowOff>129504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8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114281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7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98008</xdr:rowOff>
    </xdr:from>
    <xdr:to>
      <xdr:col>81</xdr:col>
      <xdr:colOff>95250</xdr:colOff>
      <xdr:row>61</xdr:row>
      <xdr:rowOff>28158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114535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3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104902</xdr:rowOff>
    </xdr:from>
    <xdr:to>
      <xdr:col>77</xdr:col>
      <xdr:colOff>95250</xdr:colOff>
      <xdr:row>61</xdr:row>
      <xdr:rowOff>35052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45229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93871</xdr:rowOff>
    </xdr:from>
    <xdr:to>
      <xdr:col>73</xdr:col>
      <xdr:colOff>44450</xdr:colOff>
      <xdr:row>61</xdr:row>
      <xdr:rowOff>24021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34198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4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70431</xdr:rowOff>
    </xdr:from>
    <xdr:to>
      <xdr:col>68</xdr:col>
      <xdr:colOff>203200</xdr:colOff>
      <xdr:row>61</xdr:row>
      <xdr:rowOff>581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5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2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前年と比較すると、地方税が増加したことにより、単年度実質公債比率が減少し、過去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ヵ年平均と比べても減少するものであった。</a:t>
          </a:r>
        </a:p>
        <a:p>
          <a:r>
            <a:rPr kumimoji="1" lang="ja-JP" altLang="en-US" sz="1300">
              <a:latin typeface="ＭＳ Ｐゴシック" panose="020B0600070205080204" pitchFamily="50" charset="-128"/>
              <a:ea typeface="ＭＳ Ｐゴシック" panose="020B0600070205080204" pitchFamily="50" charset="-128"/>
            </a:rPr>
            <a:t>　税等は流動的な一面もあることや、宮城県平均より高い推移であることを考慮し、地方債の新規発行抑制など財政健全化に努める必要がある。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114808</xdr:rowOff>
    </xdr:from>
    <xdr:to>
      <xdr:col>81</xdr:col>
      <xdr:colOff>44450</xdr:colOff>
      <xdr:row>41</xdr:row>
      <xdr:rowOff>119634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4425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138938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158242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683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88138</xdr:rowOff>
    </xdr:from>
    <xdr:to>
      <xdr:col>73</xdr:col>
      <xdr:colOff>44450</xdr:colOff>
      <xdr:row>42</xdr:row>
      <xdr:rowOff>18288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28465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6096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88138</xdr:rowOff>
    </xdr:from>
    <xdr:to>
      <xdr:col>68</xdr:col>
      <xdr:colOff>203200</xdr:colOff>
      <xdr:row>42</xdr:row>
      <xdr:rowOff>18288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28465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36085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6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前年に比べ、地方債残高が減少傾向にあり、公共施設整備基金残高の増加等により充当可能財源が増加し、充当可能財源等が将来負担額を上回った結果により前年に続き将来負担比率は発生しなかった。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7136</xdr:rowOff>
    </xdr:from>
    <xdr:to>
      <xdr:col>68</xdr:col>
      <xdr:colOff>152400</xdr:colOff>
      <xdr:row>14</xdr:row>
      <xdr:rowOff>95613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40743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72632</xdr:rowOff>
    </xdr:from>
    <xdr:to>
      <xdr:col>73</xdr:col>
      <xdr:colOff>44450</xdr:colOff>
      <xdr:row>14</xdr:row>
      <xdr:rowOff>2782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12959</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7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68036</xdr:rowOff>
    </xdr:from>
    <xdr:to>
      <xdr:col>68</xdr:col>
      <xdr:colOff>203200</xdr:colOff>
      <xdr:row>13</xdr:row>
      <xdr:rowOff>169636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9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8363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120892</xdr:rowOff>
    </xdr:from>
    <xdr:to>
      <xdr:col>64</xdr:col>
      <xdr:colOff>152400</xdr:colOff>
      <xdr:row>14</xdr:row>
      <xdr:rowOff>51042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4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61219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1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44813</xdr:rowOff>
    </xdr:from>
    <xdr:to>
      <xdr:col>68</xdr:col>
      <xdr:colOff>203200</xdr:colOff>
      <xdr:row>14</xdr:row>
      <xdr:rowOff>146413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4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131190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127786</xdr:rowOff>
    </xdr:from>
    <xdr:to>
      <xdr:col>64</xdr:col>
      <xdr:colOff>152400</xdr:colOff>
      <xdr:row>14</xdr:row>
      <xdr:rowOff>57936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3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42713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7,728
7,596
82.01
6,256,343
5,449,017
528,485
3,181,729
5,513,360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ポイント下回っている。比率として見ると微増にあるが、人件費は前年より約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百万円の増加となっている。主な要因としては、選挙対応等によるものと考えられる。</a:t>
          </a:r>
        </a:p>
        <a:p>
          <a:r>
            <a:rPr kumimoji="1" lang="ja-JP" altLang="en-US" sz="1300">
              <a:latin typeface="ＭＳ Ｐゴシック" panose="020B0600070205080204" pitchFamily="50" charset="-128"/>
              <a:ea typeface="ＭＳ Ｐゴシック" panose="020B0600070205080204" pitchFamily="50" charset="-128"/>
            </a:rPr>
            <a:t>　引き続き適切な人件費の管理に努める必要がある。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09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09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101346</xdr:rowOff>
    </xdr:from>
    <xdr:to>
      <xdr:col>15</xdr:col>
      <xdr:colOff>149225</xdr:colOff>
      <xdr:row>38</xdr:row>
      <xdr:rowOff>31496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ポイントの増加となり、類似団体と比較すると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ポイント上回っている。比率で見た場合、前年までは減少の傾向にあったが、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年度においては増加となった。コロナ禍により停止していた事務事業の再開等も物件費増加の要因と考えられる。</a:t>
          </a:r>
        </a:p>
        <a:p>
          <a:r>
            <a:rPr kumimoji="1" lang="ja-JP" altLang="en-US" sz="1300">
              <a:latin typeface="ＭＳ Ｐゴシック" panose="020B0600070205080204" pitchFamily="50" charset="-128"/>
              <a:ea typeface="ＭＳ Ｐゴシック" panose="020B0600070205080204" pitchFamily="50" charset="-128"/>
            </a:rPr>
            <a:t>　引き続き事務事業の見直し等により経費縮減に努める必要がある。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3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3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83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85090</xdr:rowOff>
    </xdr:from>
    <xdr:to>
      <xdr:col>69</xdr:col>
      <xdr:colOff>92075</xdr:colOff>
      <xdr:row>18</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9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扶助費における経常経費率は前年度比で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減少の要因としては、自立支援給付費や児童手当の減少したためと考えられる。</a:t>
          </a:r>
        </a:p>
        <a:p>
          <a:r>
            <a:rPr kumimoji="1" lang="ja-JP" altLang="en-US" sz="1300">
              <a:latin typeface="ＭＳ Ｐゴシック" panose="020B0600070205080204" pitchFamily="50" charset="-128"/>
              <a:ea typeface="ＭＳ Ｐゴシック" panose="020B0600070205080204" pitchFamily="50" charset="-128"/>
            </a:rPr>
            <a:t>　今後も、高齢化による医療給付費等の増加や障害者自立支援給付費の増加が見込まれるので、給付の適正化や保健指導の充実など行い、上昇傾向に歯止めをかけれるよう努める。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66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59</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75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59</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24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ポイント上回ったが、前年度比は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ポイント減少する結果であった。</a:t>
          </a:r>
        </a:p>
        <a:p>
          <a:r>
            <a:rPr kumimoji="1" lang="ja-JP" altLang="en-US" sz="1300">
              <a:latin typeface="ＭＳ Ｐゴシック" panose="020B0600070205080204" pitchFamily="50" charset="-128"/>
              <a:ea typeface="ＭＳ Ｐゴシック" panose="020B0600070205080204" pitchFamily="50" charset="-128"/>
            </a:rPr>
            <a:t>　特別会計への繰出金が減少傾向にあり、基金の積立金において前年度に比べて多くなったものが主な要因と考えられる。</a:t>
          </a:r>
        </a:p>
        <a:p>
          <a:r>
            <a:rPr kumimoji="1" lang="ja-JP" altLang="en-US" sz="1300">
              <a:latin typeface="ＭＳ Ｐゴシック" panose="020B0600070205080204" pitchFamily="50" charset="-128"/>
              <a:ea typeface="ＭＳ Ｐゴシック" panose="020B0600070205080204" pitchFamily="50" charset="-128"/>
            </a:rPr>
            <a:t>　引き続き、給付費等の抑制に努める。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96520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903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96520</xdr:rowOff>
    </xdr:from>
    <xdr:to>
      <xdr:col>78</xdr:col>
      <xdr:colOff>69850</xdr:colOff>
      <xdr:row>59</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40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9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9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補助費等において前年比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百万円の減額となったが、比率としては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ポイント増加となった。一部事務組合に対する負担金の増加したものの、他補助費等が減少したことが主な要因である。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引き続き、補助対象団体の実施事業の精査や適正交付に努める。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037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67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公債費は類似団体の平均と比較すると</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ポイント下回る結果となった。前年度と比べると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ポイントの増加でほぼ横ばいの結果となった。</a:t>
          </a:r>
        </a:p>
        <a:p>
          <a:r>
            <a:rPr kumimoji="1" lang="ja-JP" altLang="en-US" sz="1300">
              <a:latin typeface="ＭＳ Ｐゴシック" panose="020B0600070205080204" pitchFamily="50" charset="-128"/>
              <a:ea typeface="ＭＳ Ｐゴシック" panose="020B0600070205080204" pitchFamily="50" charset="-128"/>
            </a:rPr>
            <a:t>　今後は、災害復旧による借入に対する償還が始まるため公債費の増加が考えられる。引き続き、新規発行抑制など健全化に努める必要がある。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51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51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107950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66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ポイント下回っており、前年と比較すると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ポイント減少した。要因としては、人件費、公債費はほぼ横ばいであったこと、補助費は増加したものの扶助費等が減少した分公債費以外の比率が上がったことが考えられる。</a:t>
          </a:r>
        </a:p>
        <a:p>
          <a:r>
            <a:rPr kumimoji="1" lang="ja-JP" altLang="en-US" sz="1300">
              <a:latin typeface="ＭＳ Ｐゴシック" panose="020B0600070205080204" pitchFamily="50" charset="-128"/>
              <a:ea typeface="ＭＳ Ｐゴシック" panose="020B0600070205080204" pitchFamily="50" charset="-128"/>
            </a:rPr>
            <a:t>　引き続き行財政改革を推進し、健全化に努める。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83565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48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85215"/>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477239"/>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117348</xdr:rowOff>
    </xdr:from>
    <xdr:to>
      <xdr:col>74</xdr:col>
      <xdr:colOff>31750</xdr:colOff>
      <xdr:row>78</xdr:row>
      <xdr:rowOff>47498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57675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8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120142</xdr:rowOff>
    </xdr:from>
    <xdr:to>
      <xdr:col>69</xdr:col>
      <xdr:colOff>92075</xdr:colOff>
      <xdr:row>78</xdr:row>
      <xdr:rowOff>143002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932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92202</xdr:rowOff>
    </xdr:from>
    <xdr:to>
      <xdr:col>69</xdr:col>
      <xdr:colOff>142875</xdr:colOff>
      <xdr:row>79</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5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69342</xdr:rowOff>
    </xdr:from>
    <xdr:to>
      <xdr:col>65</xdr:col>
      <xdr:colOff>53975</xdr:colOff>
      <xdr:row>78</xdr:row>
      <xdr:rowOff>170942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155719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111275</xdr:rowOff>
    </xdr:from>
    <xdr:to>
      <xdr:col>29</xdr:col>
      <xdr:colOff>127000</xdr:colOff>
      <xdr:row>18</xdr:row>
      <xdr:rowOff>148939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5000"/>
          <a:ext cx="647700" cy="37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148939</xdr:rowOff>
    </xdr:from>
    <xdr:to>
      <xdr:col>26</xdr:col>
      <xdr:colOff>50800</xdr:colOff>
      <xdr:row>19</xdr:row>
      <xdr:rowOff>5269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82664"/>
          <a:ext cx="698500" cy="2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79015</xdr:rowOff>
    </xdr:from>
    <xdr:to>
      <xdr:col>22</xdr:col>
      <xdr:colOff>114300</xdr:colOff>
      <xdr:row>19</xdr:row>
      <xdr:rowOff>5269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12740"/>
          <a:ext cx="698500" cy="9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13512</xdr:rowOff>
    </xdr:from>
    <xdr:to>
      <xdr:col>22</xdr:col>
      <xdr:colOff>165100</xdr:colOff>
      <xdr:row>17</xdr:row>
      <xdr:rowOff>115112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75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125289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4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79015</xdr:rowOff>
    </xdr:from>
    <xdr:to>
      <xdr:col>18</xdr:col>
      <xdr:colOff>177800</xdr:colOff>
      <xdr:row>18</xdr:row>
      <xdr:rowOff>157974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2740"/>
          <a:ext cx="698500" cy="78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6782</xdr:rowOff>
    </xdr:from>
    <xdr:to>
      <xdr:col>19</xdr:col>
      <xdr:colOff>38100</xdr:colOff>
      <xdr:row>17</xdr:row>
      <xdr:rowOff>108382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118559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3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41584</xdr:rowOff>
    </xdr:from>
    <xdr:to>
      <xdr:col>15</xdr:col>
      <xdr:colOff>101600</xdr:colOff>
      <xdr:row>17</xdr:row>
      <xdr:rowOff>143184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153361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7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60475</xdr:rowOff>
    </xdr:from>
    <xdr:to>
      <xdr:col>29</xdr:col>
      <xdr:colOff>177800</xdr:colOff>
      <xdr:row>18</xdr:row>
      <xdr:rowOff>162075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32552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6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98140</xdr:rowOff>
    </xdr:from>
    <xdr:to>
      <xdr:col>26</xdr:col>
      <xdr:colOff>101600</xdr:colOff>
      <xdr:row>19</xdr:row>
      <xdr:rowOff>28290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3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13066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125919</xdr:rowOff>
    </xdr:from>
    <xdr:to>
      <xdr:col>22</xdr:col>
      <xdr:colOff>165100</xdr:colOff>
      <xdr:row>19</xdr:row>
      <xdr:rowOff>56069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5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40846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28215</xdr:rowOff>
    </xdr:from>
    <xdr:to>
      <xdr:col>19</xdr:col>
      <xdr:colOff>38100</xdr:colOff>
      <xdr:row>18</xdr:row>
      <xdr:rowOff>129815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114592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107174</xdr:rowOff>
    </xdr:from>
    <xdr:to>
      <xdr:col>15</xdr:col>
      <xdr:colOff>101600</xdr:colOff>
      <xdr:row>19</xdr:row>
      <xdr:rowOff>37324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4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22101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2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339620</xdr:rowOff>
    </xdr:from>
    <xdr:to>
      <xdr:col>29</xdr:col>
      <xdr:colOff>127000</xdr:colOff>
      <xdr:row>35</xdr:row>
      <xdr:rowOff>341950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49970"/>
          <a:ext cx="647700" cy="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339620</xdr:rowOff>
    </xdr:from>
    <xdr:to>
      <xdr:col>26</xdr:col>
      <xdr:colOff>50800</xdr:colOff>
      <xdr:row>36</xdr:row>
      <xdr:rowOff>31707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49970"/>
          <a:ext cx="698500" cy="34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31707</xdr:rowOff>
    </xdr:from>
    <xdr:to>
      <xdr:col>22</xdr:col>
      <xdr:colOff>114300</xdr:colOff>
      <xdr:row>36</xdr:row>
      <xdr:rowOff>33437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84957"/>
          <a:ext cx="6985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280416</xdr:rowOff>
    </xdr:from>
    <xdr:to>
      <xdr:col>22</xdr:col>
      <xdr:colOff>165100</xdr:colOff>
      <xdr:row>36</xdr:row>
      <xdr:rowOff>39116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9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49293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5711</xdr:rowOff>
    </xdr:from>
    <xdr:to>
      <xdr:col>18</xdr:col>
      <xdr:colOff>177800</xdr:colOff>
      <xdr:row>36</xdr:row>
      <xdr:rowOff>33437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58961"/>
          <a:ext cx="698500" cy="2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281951</xdr:rowOff>
    </xdr:from>
    <xdr:to>
      <xdr:col>19</xdr:col>
      <xdr:colOff>38100</xdr:colOff>
      <xdr:row>36</xdr:row>
      <xdr:rowOff>40651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92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50828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6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290703</xdr:rowOff>
    </xdr:from>
    <xdr:to>
      <xdr:col>15</xdr:col>
      <xdr:colOff>101600</xdr:colOff>
      <xdr:row>36</xdr:row>
      <xdr:rowOff>49403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01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59580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6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291150</xdr:rowOff>
    </xdr:from>
    <xdr:to>
      <xdr:col>29</xdr:col>
      <xdr:colOff>177800</xdr:colOff>
      <xdr:row>36</xdr:row>
      <xdr:rowOff>49850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0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263227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7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288820</xdr:rowOff>
    </xdr:from>
    <xdr:to>
      <xdr:col>26</xdr:col>
      <xdr:colOff>101600</xdr:colOff>
      <xdr:row>36</xdr:row>
      <xdr:rowOff>47520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9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32297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85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323807</xdr:rowOff>
    </xdr:from>
    <xdr:to>
      <xdr:col>22</xdr:col>
      <xdr:colOff>165100</xdr:colOff>
      <xdr:row>36</xdr:row>
      <xdr:rowOff>82507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3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67284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325537</xdr:rowOff>
    </xdr:from>
    <xdr:to>
      <xdr:col>19</xdr:col>
      <xdr:colOff>38100</xdr:colOff>
      <xdr:row>36</xdr:row>
      <xdr:rowOff>84237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3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69014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2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297811</xdr:rowOff>
    </xdr:from>
    <xdr:to>
      <xdr:col>15</xdr:col>
      <xdr:colOff>101600</xdr:colOff>
      <xdr:row>36</xdr:row>
      <xdr:rowOff>56511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0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41288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9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7,728
7,596
82.01
6,256,343
5,449,017
528,485
3,181,729
5,513,360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97464</xdr:rowOff>
    </xdr:from>
    <xdr:to>
      <xdr:col>24</xdr:col>
      <xdr:colOff>63500</xdr:colOff>
      <xdr:row>38</xdr:row>
      <xdr:rowOff>125133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612564"/>
          <a:ext cx="838200" cy="2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125133</xdr:rowOff>
    </xdr:from>
    <xdr:to>
      <xdr:col>19</xdr:col>
      <xdr:colOff>177800</xdr:colOff>
      <xdr:row>38</xdr:row>
      <xdr:rowOff>143458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640233"/>
          <a:ext cx="8890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53363</xdr:rowOff>
    </xdr:from>
    <xdr:to>
      <xdr:col>15</xdr:col>
      <xdr:colOff>50800</xdr:colOff>
      <xdr:row>38</xdr:row>
      <xdr:rowOff>143458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568463"/>
          <a:ext cx="889000" cy="9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127543</xdr:rowOff>
    </xdr:from>
    <xdr:to>
      <xdr:col>15</xdr:col>
      <xdr:colOff>101600</xdr:colOff>
      <xdr:row>37</xdr:row>
      <xdr:rowOff>57693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74220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7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53363</xdr:rowOff>
    </xdr:from>
    <xdr:to>
      <xdr:col>10</xdr:col>
      <xdr:colOff>114300</xdr:colOff>
      <xdr:row>38</xdr:row>
      <xdr:rowOff>117763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68463"/>
          <a:ext cx="889000" cy="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74178</xdr:rowOff>
    </xdr:from>
    <xdr:to>
      <xdr:col>10</xdr:col>
      <xdr:colOff>165100</xdr:colOff>
      <xdr:row>38</xdr:row>
      <xdr:rowOff>4328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1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20855</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19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106420</xdr:rowOff>
    </xdr:from>
    <xdr:to>
      <xdr:col>6</xdr:col>
      <xdr:colOff>38100</xdr:colOff>
      <xdr:row>38</xdr:row>
      <xdr:rowOff>36570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45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53097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22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46664</xdr:rowOff>
    </xdr:from>
    <xdr:to>
      <xdr:col>24</xdr:col>
      <xdr:colOff>114300</xdr:colOff>
      <xdr:row>38</xdr:row>
      <xdr:rowOff>148264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25091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4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74333</xdr:rowOff>
    </xdr:from>
    <xdr:to>
      <xdr:col>20</xdr:col>
      <xdr:colOff>38100</xdr:colOff>
      <xdr:row>39</xdr:row>
      <xdr:rowOff>4483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167060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68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92658</xdr:rowOff>
    </xdr:from>
    <xdr:to>
      <xdr:col>15</xdr:col>
      <xdr:colOff>101600</xdr:colOff>
      <xdr:row>39</xdr:row>
      <xdr:rowOff>22808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6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13935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70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2563</xdr:rowOff>
    </xdr:from>
    <xdr:to>
      <xdr:col>10</xdr:col>
      <xdr:colOff>165100</xdr:colOff>
      <xdr:row>38</xdr:row>
      <xdr:rowOff>104163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95290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1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66963</xdr:rowOff>
    </xdr:from>
    <xdr:to>
      <xdr:col>6</xdr:col>
      <xdr:colOff>38100</xdr:colOff>
      <xdr:row>38</xdr:row>
      <xdr:rowOff>168563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159690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7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148956</xdr:rowOff>
    </xdr:from>
    <xdr:to>
      <xdr:col>24</xdr:col>
      <xdr:colOff>63500</xdr:colOff>
      <xdr:row>58</xdr:row>
      <xdr:rowOff>153197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93056"/>
          <a:ext cx="8382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151190</xdr:rowOff>
    </xdr:from>
    <xdr:to>
      <xdr:col>19</xdr:col>
      <xdr:colOff>177800</xdr:colOff>
      <xdr:row>58</xdr:row>
      <xdr:rowOff>153197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95290"/>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151190</xdr:rowOff>
    </xdr:from>
    <xdr:to>
      <xdr:col>15</xdr:col>
      <xdr:colOff>50800</xdr:colOff>
      <xdr:row>58</xdr:row>
      <xdr:rowOff>155997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95290"/>
          <a:ext cx="889000" cy="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78206</xdr:rowOff>
    </xdr:from>
    <xdr:to>
      <xdr:col>15</xdr:col>
      <xdr:colOff>101600</xdr:colOff>
      <xdr:row>59</xdr:row>
      <xdr:rowOff>8356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24883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9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155997</xdr:rowOff>
    </xdr:from>
    <xdr:to>
      <xdr:col>10</xdr:col>
      <xdr:colOff>114300</xdr:colOff>
      <xdr:row>59</xdr:row>
      <xdr:rowOff>3047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00097"/>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81308</xdr:rowOff>
    </xdr:from>
    <xdr:to>
      <xdr:col>10</xdr:col>
      <xdr:colOff>165100</xdr:colOff>
      <xdr:row>59</xdr:row>
      <xdr:rowOff>11458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2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27985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0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87154</xdr:rowOff>
    </xdr:from>
    <xdr:to>
      <xdr:col>6</xdr:col>
      <xdr:colOff>38100</xdr:colOff>
      <xdr:row>59</xdr:row>
      <xdr:rowOff>17304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33831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0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98156</xdr:rowOff>
    </xdr:from>
    <xdr:to>
      <xdr:col>24</xdr:col>
      <xdr:colOff>114300</xdr:colOff>
      <xdr:row>59</xdr:row>
      <xdr:rowOff>28306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102397</xdr:rowOff>
    </xdr:from>
    <xdr:to>
      <xdr:col>20</xdr:col>
      <xdr:colOff>38100</xdr:colOff>
      <xdr:row>59</xdr:row>
      <xdr:rowOff>32547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23674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3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100390</xdr:rowOff>
    </xdr:from>
    <xdr:to>
      <xdr:col>15</xdr:col>
      <xdr:colOff>101600</xdr:colOff>
      <xdr:row>59</xdr:row>
      <xdr:rowOff>30540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21667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1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105197</xdr:rowOff>
    </xdr:from>
    <xdr:to>
      <xdr:col>10</xdr:col>
      <xdr:colOff>165100</xdr:colOff>
      <xdr:row>59</xdr:row>
      <xdr:rowOff>35347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4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26474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14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123697</xdr:rowOff>
    </xdr:from>
    <xdr:to>
      <xdr:col>6</xdr:col>
      <xdr:colOff>38100</xdr:colOff>
      <xdr:row>59</xdr:row>
      <xdr:rowOff>53847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44974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6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18819</xdr:rowOff>
    </xdr:from>
    <xdr:to>
      <xdr:col>24</xdr:col>
      <xdr:colOff>63500</xdr:colOff>
      <xdr:row>78</xdr:row>
      <xdr:rowOff>43687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91919"/>
          <a:ext cx="8382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43687</xdr:rowOff>
    </xdr:from>
    <xdr:to>
      <xdr:col>19</xdr:col>
      <xdr:colOff>177800</xdr:colOff>
      <xdr:row>78</xdr:row>
      <xdr:rowOff>90044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16787"/>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90044</xdr:rowOff>
    </xdr:from>
    <xdr:to>
      <xdr:col>15</xdr:col>
      <xdr:colOff>50800</xdr:colOff>
      <xdr:row>78</xdr:row>
      <xdr:rowOff>163948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63144"/>
          <a:ext cx="889000" cy="7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51719</xdr:rowOff>
    </xdr:from>
    <xdr:to>
      <xdr:col>15</xdr:col>
      <xdr:colOff>101600</xdr:colOff>
      <xdr:row>78</xdr:row>
      <xdr:rowOff>153319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144446</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5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112954</xdr:rowOff>
    </xdr:from>
    <xdr:to>
      <xdr:col>10</xdr:col>
      <xdr:colOff>114300</xdr:colOff>
      <xdr:row>78</xdr:row>
      <xdr:rowOff>163948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143154"/>
          <a:ext cx="889000" cy="39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74907</xdr:rowOff>
    </xdr:from>
    <xdr:to>
      <xdr:col>10</xdr:col>
      <xdr:colOff>165100</xdr:colOff>
      <xdr:row>79</xdr:row>
      <xdr:rowOff>5057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4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21584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2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59623</xdr:rowOff>
    </xdr:from>
    <xdr:to>
      <xdr:col>6</xdr:col>
      <xdr:colOff>38100</xdr:colOff>
      <xdr:row>78</xdr:row>
      <xdr:rowOff>161223</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152350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2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139469</xdr:rowOff>
    </xdr:from>
    <xdr:to>
      <xdr:col>24</xdr:col>
      <xdr:colOff>114300</xdr:colOff>
      <xdr:row>78</xdr:row>
      <xdr:rowOff>69619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117896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164337</xdr:rowOff>
    </xdr:from>
    <xdr:to>
      <xdr:col>20</xdr:col>
      <xdr:colOff>38100</xdr:colOff>
      <xdr:row>78</xdr:row>
      <xdr:rowOff>94487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85614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45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39244</xdr:rowOff>
    </xdr:from>
    <xdr:to>
      <xdr:col>15</xdr:col>
      <xdr:colOff>101600</xdr:colOff>
      <xdr:row>78</xdr:row>
      <xdr:rowOff>140844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157371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1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113148</xdr:rowOff>
    </xdr:from>
    <xdr:to>
      <xdr:col>10</xdr:col>
      <xdr:colOff>165100</xdr:colOff>
      <xdr:row>79</xdr:row>
      <xdr:rowOff>43298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34425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7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62154</xdr:rowOff>
    </xdr:from>
    <xdr:to>
      <xdr:col>6</xdr:col>
      <xdr:colOff>38100</xdr:colOff>
      <xdr:row>76</xdr:row>
      <xdr:rowOff>163754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0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8831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8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57290</xdr:rowOff>
    </xdr:from>
    <xdr:to>
      <xdr:col>24</xdr:col>
      <xdr:colOff>63500</xdr:colOff>
      <xdr:row>96</xdr:row>
      <xdr:rowOff>102400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16490"/>
          <a:ext cx="8382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57290</xdr:rowOff>
    </xdr:from>
    <xdr:to>
      <xdr:col>19</xdr:col>
      <xdr:colOff>177800</xdr:colOff>
      <xdr:row>96</xdr:row>
      <xdr:rowOff>59792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16490"/>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43218</xdr:rowOff>
    </xdr:from>
    <xdr:to>
      <xdr:col>15</xdr:col>
      <xdr:colOff>50800</xdr:colOff>
      <xdr:row>96</xdr:row>
      <xdr:rowOff>59792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50241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168987</xdr:rowOff>
    </xdr:from>
    <xdr:to>
      <xdr:col>15</xdr:col>
      <xdr:colOff>101600</xdr:colOff>
      <xdr:row>96</xdr:row>
      <xdr:rowOff>99137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115664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43218</xdr:rowOff>
    </xdr:from>
    <xdr:to>
      <xdr:col>10</xdr:col>
      <xdr:colOff>114300</xdr:colOff>
      <xdr:row>96</xdr:row>
      <xdr:rowOff>80759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02418"/>
          <a:ext cx="8890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168021</xdr:rowOff>
    </xdr:from>
    <xdr:to>
      <xdr:col>10</xdr:col>
      <xdr:colOff>165100</xdr:colOff>
      <xdr:row>96</xdr:row>
      <xdr:rowOff>98171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89298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9322</xdr:rowOff>
    </xdr:from>
    <xdr:to>
      <xdr:col>6</xdr:col>
      <xdr:colOff>38100</xdr:colOff>
      <xdr:row>96</xdr:row>
      <xdr:rowOff>110922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127449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51600</xdr:rowOff>
    </xdr:from>
    <xdr:to>
      <xdr:col>24</xdr:col>
      <xdr:colOff>114300</xdr:colOff>
      <xdr:row>96</xdr:row>
      <xdr:rowOff>153200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30027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6490</xdr:rowOff>
    </xdr:from>
    <xdr:to>
      <xdr:col>20</xdr:col>
      <xdr:colOff>38100</xdr:colOff>
      <xdr:row>96</xdr:row>
      <xdr:rowOff>108090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99217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5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8992</xdr:rowOff>
    </xdr:from>
    <xdr:to>
      <xdr:col>15</xdr:col>
      <xdr:colOff>101600</xdr:colOff>
      <xdr:row>96</xdr:row>
      <xdr:rowOff>110592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101719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163868</xdr:rowOff>
    </xdr:from>
    <xdr:to>
      <xdr:col>10</xdr:col>
      <xdr:colOff>165100</xdr:colOff>
      <xdr:row>96</xdr:row>
      <xdr:rowOff>94018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110545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29959</xdr:rowOff>
    </xdr:from>
    <xdr:to>
      <xdr:col>6</xdr:col>
      <xdr:colOff>38100</xdr:colOff>
      <xdr:row>96</xdr:row>
      <xdr:rowOff>131559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122686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5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77242</xdr:rowOff>
    </xdr:from>
    <xdr:to>
      <xdr:col>55</xdr:col>
      <xdr:colOff>0</xdr:colOff>
      <xdr:row>35</xdr:row>
      <xdr:rowOff>102013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77992"/>
          <a:ext cx="838200" cy="2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1063</xdr:rowOff>
    </xdr:from>
    <xdr:to>
      <xdr:col>50</xdr:col>
      <xdr:colOff>114300</xdr:colOff>
      <xdr:row>35</xdr:row>
      <xdr:rowOff>77242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58913"/>
          <a:ext cx="889000" cy="41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1063</xdr:rowOff>
    </xdr:from>
    <xdr:to>
      <xdr:col>45</xdr:col>
      <xdr:colOff>177800</xdr:colOff>
      <xdr:row>36</xdr:row>
      <xdr:rowOff>120479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58913"/>
          <a:ext cx="889000" cy="63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45649</xdr:rowOff>
    </xdr:from>
    <xdr:to>
      <xdr:col>46</xdr:col>
      <xdr:colOff>38100</xdr:colOff>
      <xdr:row>32</xdr:row>
      <xdr:rowOff>147249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3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163776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30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120479</xdr:rowOff>
    </xdr:from>
    <xdr:to>
      <xdr:col>41</xdr:col>
      <xdr:colOff>50800</xdr:colOff>
      <xdr:row>36</xdr:row>
      <xdr:rowOff>123606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92679"/>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80364</xdr:rowOff>
    </xdr:from>
    <xdr:to>
      <xdr:col>41</xdr:col>
      <xdr:colOff>101600</xdr:colOff>
      <xdr:row>36</xdr:row>
      <xdr:rowOff>10514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27041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85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83546</xdr:rowOff>
    </xdr:from>
    <xdr:to>
      <xdr:col>36</xdr:col>
      <xdr:colOff>165100</xdr:colOff>
      <xdr:row>36</xdr:row>
      <xdr:rowOff>13696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30223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51213</xdr:rowOff>
    </xdr:from>
    <xdr:to>
      <xdr:col>55</xdr:col>
      <xdr:colOff>50800</xdr:colOff>
      <xdr:row>35</xdr:row>
      <xdr:rowOff>152813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29640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26442</xdr:rowOff>
    </xdr:from>
    <xdr:to>
      <xdr:col>50</xdr:col>
      <xdr:colOff>165100</xdr:colOff>
      <xdr:row>35</xdr:row>
      <xdr:rowOff>128042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119169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1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121713</xdr:rowOff>
    </xdr:from>
    <xdr:to>
      <xdr:col>46</xdr:col>
      <xdr:colOff>38100</xdr:colOff>
      <xdr:row>33</xdr:row>
      <xdr:rowOff>51863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42990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0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69679</xdr:rowOff>
    </xdr:from>
    <xdr:to>
      <xdr:col>41</xdr:col>
      <xdr:colOff>101600</xdr:colOff>
      <xdr:row>36</xdr:row>
      <xdr:rowOff>171279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162406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3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72806</xdr:rowOff>
    </xdr:from>
    <xdr:to>
      <xdr:col>36</xdr:col>
      <xdr:colOff>165100</xdr:colOff>
      <xdr:row>37</xdr:row>
      <xdr:rowOff>2956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165533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3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29180</xdr:rowOff>
    </xdr:from>
    <xdr:to>
      <xdr:col>55</xdr:col>
      <xdr:colOff>0</xdr:colOff>
      <xdr:row>58</xdr:row>
      <xdr:rowOff>159144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73280"/>
          <a:ext cx="838200" cy="1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29180</xdr:rowOff>
    </xdr:from>
    <xdr:to>
      <xdr:col>50</xdr:col>
      <xdr:colOff>114300</xdr:colOff>
      <xdr:row>58</xdr:row>
      <xdr:rowOff>81238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73280"/>
          <a:ext cx="889000" cy="5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81238</xdr:rowOff>
    </xdr:from>
    <xdr:to>
      <xdr:col>45</xdr:col>
      <xdr:colOff>177800</xdr:colOff>
      <xdr:row>58</xdr:row>
      <xdr:rowOff>148684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25338"/>
          <a:ext cx="889000" cy="6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14783</xdr:rowOff>
    </xdr:from>
    <xdr:to>
      <xdr:col>46</xdr:col>
      <xdr:colOff>38100</xdr:colOff>
      <xdr:row>58</xdr:row>
      <xdr:rowOff>116383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132910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148684</xdr:rowOff>
    </xdr:from>
    <xdr:to>
      <xdr:col>41</xdr:col>
      <xdr:colOff>50800</xdr:colOff>
      <xdr:row>58</xdr:row>
      <xdr:rowOff>163350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92784"/>
          <a:ext cx="889000" cy="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153988</xdr:rowOff>
    </xdr:from>
    <xdr:to>
      <xdr:col>41</xdr:col>
      <xdr:colOff>101600</xdr:colOff>
      <xdr:row>58</xdr:row>
      <xdr:rowOff>84138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100665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21220</xdr:rowOff>
    </xdr:from>
    <xdr:to>
      <xdr:col>36</xdr:col>
      <xdr:colOff>165100</xdr:colOff>
      <xdr:row>58</xdr:row>
      <xdr:rowOff>122820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139347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108344</xdr:rowOff>
    </xdr:from>
    <xdr:to>
      <xdr:col>55</xdr:col>
      <xdr:colOff>50800</xdr:colOff>
      <xdr:row>59</xdr:row>
      <xdr:rowOff>38494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23271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149830</xdr:rowOff>
    </xdr:from>
    <xdr:to>
      <xdr:col>50</xdr:col>
      <xdr:colOff>165100</xdr:colOff>
      <xdr:row>58</xdr:row>
      <xdr:rowOff>79980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96507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30438</xdr:rowOff>
    </xdr:from>
    <xdr:to>
      <xdr:col>46</xdr:col>
      <xdr:colOff>38100</xdr:colOff>
      <xdr:row>58</xdr:row>
      <xdr:rowOff>132038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123165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6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97884</xdr:rowOff>
    </xdr:from>
    <xdr:to>
      <xdr:col>41</xdr:col>
      <xdr:colOff>101600</xdr:colOff>
      <xdr:row>59</xdr:row>
      <xdr:rowOff>28034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19161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112550</xdr:rowOff>
    </xdr:from>
    <xdr:to>
      <xdr:col>36</xdr:col>
      <xdr:colOff>165100</xdr:colOff>
      <xdr:row>59</xdr:row>
      <xdr:rowOff>42700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33827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33662</xdr:rowOff>
    </xdr:from>
    <xdr:to>
      <xdr:col>55</xdr:col>
      <xdr:colOff>0</xdr:colOff>
      <xdr:row>78</xdr:row>
      <xdr:rowOff>42673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06762"/>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42673</xdr:rowOff>
    </xdr:from>
    <xdr:to>
      <xdr:col>50</xdr:col>
      <xdr:colOff>114300</xdr:colOff>
      <xdr:row>78</xdr:row>
      <xdr:rowOff>118988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15773"/>
          <a:ext cx="889000" cy="7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88055</xdr:rowOff>
    </xdr:from>
    <xdr:to>
      <xdr:col>45</xdr:col>
      <xdr:colOff>177800</xdr:colOff>
      <xdr:row>78</xdr:row>
      <xdr:rowOff>118988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61155"/>
          <a:ext cx="889000" cy="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81800</xdr:rowOff>
    </xdr:from>
    <xdr:to>
      <xdr:col>46</xdr:col>
      <xdr:colOff>38100</xdr:colOff>
      <xdr:row>78</xdr:row>
      <xdr:rowOff>11950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8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28477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88055</xdr:rowOff>
    </xdr:from>
    <xdr:to>
      <xdr:col>41</xdr:col>
      <xdr:colOff>50800</xdr:colOff>
      <xdr:row>78</xdr:row>
      <xdr:rowOff>138398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61155"/>
          <a:ext cx="889000" cy="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28119</xdr:rowOff>
    </xdr:from>
    <xdr:to>
      <xdr:col>41</xdr:col>
      <xdr:colOff>101600</xdr:colOff>
      <xdr:row>77</xdr:row>
      <xdr:rowOff>129719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2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146246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73625</xdr:rowOff>
    </xdr:from>
    <xdr:to>
      <xdr:col>36</xdr:col>
      <xdr:colOff>165100</xdr:colOff>
      <xdr:row>78</xdr:row>
      <xdr:rowOff>3775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20302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5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154312</xdr:rowOff>
    </xdr:from>
    <xdr:to>
      <xdr:col>55</xdr:col>
      <xdr:colOff>50800</xdr:colOff>
      <xdr:row>78</xdr:row>
      <xdr:rowOff>84462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163323</xdr:rowOff>
    </xdr:from>
    <xdr:to>
      <xdr:col>50</xdr:col>
      <xdr:colOff>165100</xdr:colOff>
      <xdr:row>78</xdr:row>
      <xdr:rowOff>93473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84600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5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68188</xdr:rowOff>
    </xdr:from>
    <xdr:to>
      <xdr:col>46</xdr:col>
      <xdr:colOff>38100</xdr:colOff>
      <xdr:row>78</xdr:row>
      <xdr:rowOff>169788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160915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37255</xdr:rowOff>
    </xdr:from>
    <xdr:to>
      <xdr:col>41</xdr:col>
      <xdr:colOff>101600</xdr:colOff>
      <xdr:row>78</xdr:row>
      <xdr:rowOff>138855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129982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87598</xdr:rowOff>
    </xdr:from>
    <xdr:to>
      <xdr:col>36</xdr:col>
      <xdr:colOff>165100</xdr:colOff>
      <xdr:row>79</xdr:row>
      <xdr:rowOff>17748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8875</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3017" y="1355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120625</xdr:rowOff>
    </xdr:from>
    <xdr:to>
      <xdr:col>55</xdr:col>
      <xdr:colOff>0</xdr:colOff>
      <xdr:row>97</xdr:row>
      <xdr:rowOff>113159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408375"/>
          <a:ext cx="838200" cy="3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120625</xdr:rowOff>
    </xdr:from>
    <xdr:to>
      <xdr:col>50</xdr:col>
      <xdr:colOff>114300</xdr:colOff>
      <xdr:row>96</xdr:row>
      <xdr:rowOff>105772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08375"/>
          <a:ext cx="889000" cy="15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105772</xdr:rowOff>
    </xdr:from>
    <xdr:to>
      <xdr:col>45</xdr:col>
      <xdr:colOff>177800</xdr:colOff>
      <xdr:row>97</xdr:row>
      <xdr:rowOff>78449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64972"/>
          <a:ext cx="889000" cy="14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99434</xdr:rowOff>
    </xdr:from>
    <xdr:to>
      <xdr:col>46</xdr:col>
      <xdr:colOff>38100</xdr:colOff>
      <xdr:row>97</xdr:row>
      <xdr:rowOff>29584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20711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78449</xdr:rowOff>
    </xdr:from>
    <xdr:to>
      <xdr:col>41</xdr:col>
      <xdr:colOff>50800</xdr:colOff>
      <xdr:row>97</xdr:row>
      <xdr:rowOff>90683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09099"/>
          <a:ext cx="889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74115</xdr:rowOff>
    </xdr:from>
    <xdr:to>
      <xdr:col>41</xdr:col>
      <xdr:colOff>101600</xdr:colOff>
      <xdr:row>97</xdr:row>
      <xdr:rowOff>4265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20792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128997</xdr:rowOff>
    </xdr:from>
    <xdr:to>
      <xdr:col>36</xdr:col>
      <xdr:colOff>165100</xdr:colOff>
      <xdr:row>97</xdr:row>
      <xdr:rowOff>59147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75674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62359</xdr:rowOff>
    </xdr:from>
    <xdr:to>
      <xdr:col>55</xdr:col>
      <xdr:colOff>50800</xdr:colOff>
      <xdr:row>97</xdr:row>
      <xdr:rowOff>163959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40786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69825</xdr:rowOff>
    </xdr:from>
    <xdr:to>
      <xdr:col>50</xdr:col>
      <xdr:colOff>165100</xdr:colOff>
      <xdr:row>95</xdr:row>
      <xdr:rowOff>171425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16502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13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54972</xdr:rowOff>
    </xdr:from>
    <xdr:to>
      <xdr:col>46</xdr:col>
      <xdr:colOff>38100</xdr:colOff>
      <xdr:row>96</xdr:row>
      <xdr:rowOff>156572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27649</xdr:rowOff>
    </xdr:from>
    <xdr:to>
      <xdr:col>41</xdr:col>
      <xdr:colOff>101600</xdr:colOff>
      <xdr:row>97</xdr:row>
      <xdr:rowOff>129249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120376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39883</xdr:rowOff>
    </xdr:from>
    <xdr:to>
      <xdr:col>36</xdr:col>
      <xdr:colOff>165100</xdr:colOff>
      <xdr:row>97</xdr:row>
      <xdr:rowOff>141483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132610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6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7409</xdr:rowOff>
    </xdr:from>
    <xdr:to>
      <xdr:col>85</xdr:col>
      <xdr:colOff>126364</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665259"/>
          <a:ext cx="1269" cy="87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125536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44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7409</xdr:rowOff>
    </xdr:from>
    <xdr:to>
      <xdr:col>86</xdr:col>
      <xdr:colOff>25400</xdr:colOff>
      <xdr:row>33</xdr:row>
      <xdr:rowOff>7409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66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62965</xdr:rowOff>
    </xdr:from>
    <xdr:to>
      <xdr:col>85</xdr:col>
      <xdr:colOff>127000</xdr:colOff>
      <xdr:row>37</xdr:row>
      <xdr:rowOff>44551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5892265"/>
          <a:ext cx="838200" cy="4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44278</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87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65851</xdr:rowOff>
    </xdr:from>
    <xdr:to>
      <xdr:col>85</xdr:col>
      <xdr:colOff>177800</xdr:colOff>
      <xdr:row>37</xdr:row>
      <xdr:rowOff>167452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0950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82944</xdr:rowOff>
    </xdr:from>
    <xdr:to>
      <xdr:col>81</xdr:col>
      <xdr:colOff>50800</xdr:colOff>
      <xdr:row>34</xdr:row>
      <xdr:rowOff>62965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5226444"/>
          <a:ext cx="889000" cy="6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83425</xdr:rowOff>
    </xdr:from>
    <xdr:to>
      <xdr:col>81</xdr:col>
      <xdr:colOff>101600</xdr:colOff>
      <xdr:row>38</xdr:row>
      <xdr:rowOff>13575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4702</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51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82944</xdr:rowOff>
    </xdr:from>
    <xdr:to>
      <xdr:col>76</xdr:col>
      <xdr:colOff>114300</xdr:colOff>
      <xdr:row>35</xdr:row>
      <xdr:rowOff>164006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5226444"/>
          <a:ext cx="889000" cy="93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70835</xdr:rowOff>
    </xdr:from>
    <xdr:to>
      <xdr:col>76</xdr:col>
      <xdr:colOff>165100</xdr:colOff>
      <xdr:row>38</xdr:row>
      <xdr:rowOff>984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163562</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5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164006</xdr:rowOff>
    </xdr:from>
    <xdr:to>
      <xdr:col>71</xdr:col>
      <xdr:colOff>177800</xdr:colOff>
      <xdr:row>37</xdr:row>
      <xdr:rowOff>87979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164756"/>
          <a:ext cx="889000" cy="26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73692</xdr:rowOff>
    </xdr:from>
    <xdr:to>
      <xdr:col>72</xdr:col>
      <xdr:colOff>38100</xdr:colOff>
      <xdr:row>38</xdr:row>
      <xdr:rowOff>3842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166419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73909</xdr:rowOff>
    </xdr:from>
    <xdr:to>
      <xdr:col>67</xdr:col>
      <xdr:colOff>101600</xdr:colOff>
      <xdr:row>38</xdr:row>
      <xdr:rowOff>4059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166636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165201</xdr:rowOff>
    </xdr:from>
    <xdr:to>
      <xdr:col>85</xdr:col>
      <xdr:colOff>177800</xdr:colOff>
      <xdr:row>37</xdr:row>
      <xdr:rowOff>95351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3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16628</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1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12165</xdr:rowOff>
    </xdr:from>
    <xdr:to>
      <xdr:col>81</xdr:col>
      <xdr:colOff>101600</xdr:colOff>
      <xdr:row>34</xdr:row>
      <xdr:rowOff>113765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58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130292</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181795" y="561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32144</xdr:rowOff>
    </xdr:from>
    <xdr:to>
      <xdr:col>76</xdr:col>
      <xdr:colOff>165100</xdr:colOff>
      <xdr:row>30</xdr:row>
      <xdr:rowOff>133744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51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150271</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292795" y="495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113206</xdr:rowOff>
    </xdr:from>
    <xdr:to>
      <xdr:col>72</xdr:col>
      <xdr:colOff>38100</xdr:colOff>
      <xdr:row>36</xdr:row>
      <xdr:rowOff>43356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11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59883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58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37179</xdr:rowOff>
    </xdr:from>
    <xdr:to>
      <xdr:col>67</xdr:col>
      <xdr:colOff>101600</xdr:colOff>
      <xdr:row>37</xdr:row>
      <xdr:rowOff>138779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3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155306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1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57414</xdr:rowOff>
    </xdr:from>
    <xdr:to>
      <xdr:col>85</xdr:col>
      <xdr:colOff>127000</xdr:colOff>
      <xdr:row>77</xdr:row>
      <xdr:rowOff>66525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59064"/>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66525</xdr:rowOff>
    </xdr:from>
    <xdr:to>
      <xdr:col>81</xdr:col>
      <xdr:colOff>50800</xdr:colOff>
      <xdr:row>77</xdr:row>
      <xdr:rowOff>88114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68175"/>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88114</xdr:rowOff>
    </xdr:from>
    <xdr:to>
      <xdr:col>76</xdr:col>
      <xdr:colOff>114300</xdr:colOff>
      <xdr:row>77</xdr:row>
      <xdr:rowOff>90277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89764"/>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99923</xdr:rowOff>
    </xdr:from>
    <xdr:to>
      <xdr:col>76</xdr:col>
      <xdr:colOff>165100</xdr:colOff>
      <xdr:row>77</xdr:row>
      <xdr:rowOff>30073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46600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74120</xdr:rowOff>
    </xdr:from>
    <xdr:to>
      <xdr:col>71</xdr:col>
      <xdr:colOff>177800</xdr:colOff>
      <xdr:row>77</xdr:row>
      <xdr:rowOff>90277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75770"/>
          <a:ext cx="8890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104377</xdr:rowOff>
    </xdr:from>
    <xdr:to>
      <xdr:col>72</xdr:col>
      <xdr:colOff>38100</xdr:colOff>
      <xdr:row>77</xdr:row>
      <xdr:rowOff>34527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51054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88872</xdr:rowOff>
    </xdr:from>
    <xdr:to>
      <xdr:col>67</xdr:col>
      <xdr:colOff>101600</xdr:colOff>
      <xdr:row>77</xdr:row>
      <xdr:rowOff>19022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35550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6614</xdr:rowOff>
    </xdr:from>
    <xdr:to>
      <xdr:col>85</xdr:col>
      <xdr:colOff>177800</xdr:colOff>
      <xdr:row>77</xdr:row>
      <xdr:rowOff>108214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0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156491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8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15725</xdr:rowOff>
    </xdr:from>
    <xdr:to>
      <xdr:col>81</xdr:col>
      <xdr:colOff>101600</xdr:colOff>
      <xdr:row>77</xdr:row>
      <xdr:rowOff>117325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108452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1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37314</xdr:rowOff>
    </xdr:from>
    <xdr:to>
      <xdr:col>76</xdr:col>
      <xdr:colOff>165100</xdr:colOff>
      <xdr:row>77</xdr:row>
      <xdr:rowOff>138914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130041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39477</xdr:rowOff>
    </xdr:from>
    <xdr:to>
      <xdr:col>72</xdr:col>
      <xdr:colOff>38100</xdr:colOff>
      <xdr:row>77</xdr:row>
      <xdr:rowOff>141077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23320</xdr:rowOff>
    </xdr:from>
    <xdr:to>
      <xdr:col>67</xdr:col>
      <xdr:colOff>101600</xdr:colOff>
      <xdr:row>77</xdr:row>
      <xdr:rowOff>124920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116047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7897</xdr:rowOff>
    </xdr:from>
    <xdr:to>
      <xdr:col>85</xdr:col>
      <xdr:colOff>127000</xdr:colOff>
      <xdr:row>99</xdr:row>
      <xdr:rowOff>41157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81447"/>
          <a:ext cx="838200" cy="3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155715</xdr:rowOff>
    </xdr:from>
    <xdr:to>
      <xdr:col>81</xdr:col>
      <xdr:colOff>50800</xdr:colOff>
      <xdr:row>99</xdr:row>
      <xdr:rowOff>41157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57815"/>
          <a:ext cx="889000" cy="5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155715</xdr:rowOff>
    </xdr:from>
    <xdr:to>
      <xdr:col>76</xdr:col>
      <xdr:colOff>114300</xdr:colOff>
      <xdr:row>99</xdr:row>
      <xdr:rowOff>59882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57815"/>
          <a:ext cx="889000" cy="7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135190</xdr:rowOff>
    </xdr:from>
    <xdr:to>
      <xdr:col>76</xdr:col>
      <xdr:colOff>165100</xdr:colOff>
      <xdr:row>99</xdr:row>
      <xdr:rowOff>65340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3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703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59882</xdr:rowOff>
    </xdr:from>
    <xdr:to>
      <xdr:col>71</xdr:col>
      <xdr:colOff>177800</xdr:colOff>
      <xdr:row>99</xdr:row>
      <xdr:rowOff>69786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7033432"/>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139275</xdr:rowOff>
    </xdr:from>
    <xdr:to>
      <xdr:col>72</xdr:col>
      <xdr:colOff>38100</xdr:colOff>
      <xdr:row>99</xdr:row>
      <xdr:rowOff>69425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85952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139591</xdr:rowOff>
    </xdr:from>
    <xdr:to>
      <xdr:col>67</xdr:col>
      <xdr:colOff>101600</xdr:colOff>
      <xdr:row>99</xdr:row>
      <xdr:rowOff>69741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4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86268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7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128547</xdr:rowOff>
    </xdr:from>
    <xdr:to>
      <xdr:col>85</xdr:col>
      <xdr:colOff>177800</xdr:colOff>
      <xdr:row>99</xdr:row>
      <xdr:rowOff>58697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161807</xdr:rowOff>
    </xdr:from>
    <xdr:to>
      <xdr:col>81</xdr:col>
      <xdr:colOff>101600</xdr:colOff>
      <xdr:row>99</xdr:row>
      <xdr:rowOff>91957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83084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104915</xdr:rowOff>
    </xdr:from>
    <xdr:to>
      <xdr:col>76</xdr:col>
      <xdr:colOff>165100</xdr:colOff>
      <xdr:row>99</xdr:row>
      <xdr:rowOff>35065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51592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6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9082</xdr:rowOff>
    </xdr:from>
    <xdr:to>
      <xdr:col>72</xdr:col>
      <xdr:colOff>38100</xdr:colOff>
      <xdr:row>99</xdr:row>
      <xdr:rowOff>110682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101809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18986</xdr:rowOff>
    </xdr:from>
    <xdr:to>
      <xdr:col>67</xdr:col>
      <xdr:colOff>101600</xdr:colOff>
      <xdr:row>99</xdr:row>
      <xdr:rowOff>120586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111713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8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53256</xdr:rowOff>
    </xdr:from>
    <xdr:to>
      <xdr:col>116</xdr:col>
      <xdr:colOff>63500</xdr:colOff>
      <xdr:row>38</xdr:row>
      <xdr:rowOff>68115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68356"/>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53256</xdr:rowOff>
    </xdr:from>
    <xdr:to>
      <xdr:col>111</xdr:col>
      <xdr:colOff>177800</xdr:colOff>
      <xdr:row>38</xdr:row>
      <xdr:rowOff>61323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568356"/>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61323</xdr:rowOff>
    </xdr:from>
    <xdr:to>
      <xdr:col>107</xdr:col>
      <xdr:colOff>50800</xdr:colOff>
      <xdr:row>38</xdr:row>
      <xdr:rowOff>69324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57642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150850</xdr:rowOff>
    </xdr:from>
    <xdr:to>
      <xdr:col>107</xdr:col>
      <xdr:colOff>101600</xdr:colOff>
      <xdr:row>39</xdr:row>
      <xdr:rowOff>81000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6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72127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7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69324</xdr:rowOff>
    </xdr:from>
    <xdr:to>
      <xdr:col>102</xdr:col>
      <xdr:colOff>114300</xdr:colOff>
      <xdr:row>38</xdr:row>
      <xdr:rowOff>86632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584424"/>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497</xdr:rowOff>
    </xdr:from>
    <xdr:to>
      <xdr:col>102</xdr:col>
      <xdr:colOff>165100</xdr:colOff>
      <xdr:row>39</xdr:row>
      <xdr:rowOff>102097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8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93224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77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158949</xdr:rowOff>
    </xdr:from>
    <xdr:to>
      <xdr:col>98</xdr:col>
      <xdr:colOff>38100</xdr:colOff>
      <xdr:row>39</xdr:row>
      <xdr:rowOff>89099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80226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76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17315</xdr:rowOff>
    </xdr:from>
    <xdr:to>
      <xdr:col>116</xdr:col>
      <xdr:colOff>114300</xdr:colOff>
      <xdr:row>38</xdr:row>
      <xdr:rowOff>118915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40193</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38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2456</xdr:rowOff>
    </xdr:from>
    <xdr:to>
      <xdr:col>112</xdr:col>
      <xdr:colOff>38100</xdr:colOff>
      <xdr:row>38</xdr:row>
      <xdr:rowOff>104056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120583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9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10523</xdr:rowOff>
    </xdr:from>
    <xdr:to>
      <xdr:col>107</xdr:col>
      <xdr:colOff>101600</xdr:colOff>
      <xdr:row>38</xdr:row>
      <xdr:rowOff>112123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128650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0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18524</xdr:rowOff>
    </xdr:from>
    <xdr:to>
      <xdr:col>102</xdr:col>
      <xdr:colOff>165100</xdr:colOff>
      <xdr:row>38</xdr:row>
      <xdr:rowOff>120124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136651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30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35832</xdr:rowOff>
    </xdr:from>
    <xdr:to>
      <xdr:col>98</xdr:col>
      <xdr:colOff>38100</xdr:colOff>
      <xdr:row>38</xdr:row>
      <xdr:rowOff>137432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153959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2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76116</xdr:rowOff>
    </xdr:from>
    <xdr:to>
      <xdr:col>116</xdr:col>
      <xdr:colOff>63500</xdr:colOff>
      <xdr:row>59</xdr:row>
      <xdr:rowOff>79382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9166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65046</xdr:rowOff>
    </xdr:from>
    <xdr:to>
      <xdr:col>111</xdr:col>
      <xdr:colOff>177800</xdr:colOff>
      <xdr:row>59</xdr:row>
      <xdr:rowOff>76116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80596"/>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65046</xdr:rowOff>
    </xdr:from>
    <xdr:to>
      <xdr:col>107</xdr:col>
      <xdr:colOff>50800</xdr:colOff>
      <xdr:row>59</xdr:row>
      <xdr:rowOff>65078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8059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104771</xdr:rowOff>
    </xdr:from>
    <xdr:to>
      <xdr:col>107</xdr:col>
      <xdr:colOff>101600</xdr:colOff>
      <xdr:row>59</xdr:row>
      <xdr:rowOff>34921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4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51448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2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60049</xdr:rowOff>
    </xdr:from>
    <xdr:to>
      <xdr:col>102</xdr:col>
      <xdr:colOff>114300</xdr:colOff>
      <xdr:row>59</xdr:row>
      <xdr:rowOff>65078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7559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111989</xdr:rowOff>
    </xdr:from>
    <xdr:to>
      <xdr:col>102</xdr:col>
      <xdr:colOff>165100</xdr:colOff>
      <xdr:row>59</xdr:row>
      <xdr:rowOff>42139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58666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3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144645</xdr:rowOff>
    </xdr:from>
    <xdr:to>
      <xdr:col>98</xdr:col>
      <xdr:colOff>38100</xdr:colOff>
      <xdr:row>59</xdr:row>
      <xdr:rowOff>74795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91322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28582</xdr:rowOff>
    </xdr:from>
    <xdr:to>
      <xdr:col>116</xdr:col>
      <xdr:colOff>114300</xdr:colOff>
      <xdr:row>59</xdr:row>
      <xdr:rowOff>130182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114959</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25316</xdr:rowOff>
    </xdr:from>
    <xdr:to>
      <xdr:col>112</xdr:col>
      <xdr:colOff>38100</xdr:colOff>
      <xdr:row>59</xdr:row>
      <xdr:rowOff>126916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118043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3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14246</xdr:rowOff>
    </xdr:from>
    <xdr:to>
      <xdr:col>107</xdr:col>
      <xdr:colOff>101600</xdr:colOff>
      <xdr:row>59</xdr:row>
      <xdr:rowOff>115846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2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106973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22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14278</xdr:rowOff>
    </xdr:from>
    <xdr:to>
      <xdr:col>102</xdr:col>
      <xdr:colOff>165100</xdr:colOff>
      <xdr:row>59</xdr:row>
      <xdr:rowOff>115878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107005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2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9249</xdr:rowOff>
    </xdr:from>
    <xdr:to>
      <xdr:col>98</xdr:col>
      <xdr:colOff>38100</xdr:colOff>
      <xdr:row>59</xdr:row>
      <xdr:rowOff>110849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101976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21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9634</xdr:rowOff>
    </xdr:from>
    <xdr:to>
      <xdr:col>116</xdr:col>
      <xdr:colOff>63500</xdr:colOff>
      <xdr:row>75</xdr:row>
      <xdr:rowOff>165188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868384"/>
          <a:ext cx="838200" cy="15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9634</xdr:rowOff>
    </xdr:from>
    <xdr:to>
      <xdr:col>111</xdr:col>
      <xdr:colOff>177800</xdr:colOff>
      <xdr:row>75</xdr:row>
      <xdr:rowOff>136606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68384"/>
          <a:ext cx="889000" cy="1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136606</xdr:rowOff>
    </xdr:from>
    <xdr:to>
      <xdr:col>107</xdr:col>
      <xdr:colOff>50800</xdr:colOff>
      <xdr:row>75</xdr:row>
      <xdr:rowOff>166691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95356"/>
          <a:ext cx="889000" cy="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104795</xdr:rowOff>
    </xdr:from>
    <xdr:to>
      <xdr:col>107</xdr:col>
      <xdr:colOff>101600</xdr:colOff>
      <xdr:row>76</xdr:row>
      <xdr:rowOff>34945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6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26072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0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166691</xdr:rowOff>
    </xdr:from>
    <xdr:to>
      <xdr:col>102</xdr:col>
      <xdr:colOff>114300</xdr:colOff>
      <xdr:row>76</xdr:row>
      <xdr:rowOff>28615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25441"/>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94645</xdr:rowOff>
    </xdr:from>
    <xdr:to>
      <xdr:col>102</xdr:col>
      <xdr:colOff>165100</xdr:colOff>
      <xdr:row>76</xdr:row>
      <xdr:rowOff>24795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41322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7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114267</xdr:rowOff>
    </xdr:from>
    <xdr:to>
      <xdr:col>98</xdr:col>
      <xdr:colOff>38100</xdr:colOff>
      <xdr:row>76</xdr:row>
      <xdr:rowOff>44416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730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60944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114389</xdr:rowOff>
    </xdr:from>
    <xdr:to>
      <xdr:col>116</xdr:col>
      <xdr:colOff>114300</xdr:colOff>
      <xdr:row>76</xdr:row>
      <xdr:rowOff>44540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73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137266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130284</xdr:rowOff>
    </xdr:from>
    <xdr:to>
      <xdr:col>112</xdr:col>
      <xdr:colOff>38100</xdr:colOff>
      <xdr:row>75</xdr:row>
      <xdr:rowOff>60434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1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76961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59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85806</xdr:rowOff>
    </xdr:from>
    <xdr:to>
      <xdr:col>107</xdr:col>
      <xdr:colOff>101600</xdr:colOff>
      <xdr:row>76</xdr:row>
      <xdr:rowOff>15956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32483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115890</xdr:rowOff>
    </xdr:from>
    <xdr:to>
      <xdr:col>102</xdr:col>
      <xdr:colOff>165100</xdr:colOff>
      <xdr:row>76</xdr:row>
      <xdr:rowOff>46041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74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37168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149265</xdr:rowOff>
    </xdr:from>
    <xdr:to>
      <xdr:col>98</xdr:col>
      <xdr:colOff>38100</xdr:colOff>
      <xdr:row>76</xdr:row>
      <xdr:rowOff>79415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70542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705,100</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165,503</a:t>
          </a:r>
          <a:r>
            <a:rPr kumimoji="1" lang="ja-JP" altLang="en-US" sz="1300">
              <a:latin typeface="ＭＳ Ｐゴシック" panose="020B0600070205080204" pitchFamily="50" charset="-128"/>
              <a:ea typeface="ＭＳ Ｐゴシック" panose="020B0600070205080204" pitchFamily="50" charset="-128"/>
            </a:rPr>
            <a:t>円減（</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％減）となった。人件費については、住民一人当たり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104,619</a:t>
          </a:r>
          <a:r>
            <a:rPr kumimoji="1" lang="ja-JP" altLang="en-US" sz="1300">
              <a:latin typeface="ＭＳ Ｐゴシック" panose="020B0600070205080204" pitchFamily="50" charset="-128"/>
              <a:ea typeface="ＭＳ Ｐゴシック" panose="020B0600070205080204" pitchFamily="50" charset="-128"/>
            </a:rPr>
            <a:t>円となり、前年比で</a:t>
          </a:r>
          <a:r>
            <a:rPr kumimoji="1" lang="en-US" altLang="ja-JP" sz="1300">
              <a:latin typeface="ＭＳ Ｐゴシック" panose="020B0600070205080204" pitchFamily="50" charset="-128"/>
              <a:ea typeface="ＭＳ Ｐゴシック" panose="020B0600070205080204" pitchFamily="50" charset="-128"/>
            </a:rPr>
            <a:t>3,026</a:t>
          </a:r>
          <a:r>
            <a:rPr kumimoji="1" lang="ja-JP" altLang="en-US" sz="1300">
              <a:latin typeface="ＭＳ Ｐゴシック" panose="020B0600070205080204" pitchFamily="50" charset="-128"/>
              <a:ea typeface="ＭＳ Ｐゴシック" panose="020B0600070205080204" pitchFamily="50" charset="-128"/>
            </a:rPr>
            <a:t>円増（</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％増）となった。類似団体と比較すると、</a:t>
          </a:r>
          <a:r>
            <a:rPr kumimoji="1" lang="en-US" altLang="ja-JP" sz="1300">
              <a:latin typeface="ＭＳ Ｐゴシック" panose="020B0600070205080204" pitchFamily="50" charset="-128"/>
              <a:ea typeface="ＭＳ Ｐゴシック" panose="020B0600070205080204" pitchFamily="50" charset="-128"/>
            </a:rPr>
            <a:t>33,964</a:t>
          </a:r>
          <a:r>
            <a:rPr kumimoji="1" lang="ja-JP" altLang="en-US" sz="1300">
              <a:latin typeface="ＭＳ Ｐゴシック" panose="020B0600070205080204" pitchFamily="50" charset="-128"/>
              <a:ea typeface="ＭＳ Ｐゴシック" panose="020B0600070205080204" pitchFamily="50" charset="-128"/>
            </a:rPr>
            <a:t>円下回っており、低い水準にあることが分かる。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120,743</a:t>
          </a:r>
          <a:r>
            <a:rPr kumimoji="1" lang="ja-JP" altLang="en-US" sz="1300">
              <a:latin typeface="ＭＳ Ｐゴシック" panose="020B0600070205080204" pitchFamily="50" charset="-128"/>
              <a:ea typeface="ＭＳ Ｐゴシック" panose="020B0600070205080204" pitchFamily="50" charset="-128"/>
            </a:rPr>
            <a:t>円となり、前年比で</a:t>
          </a:r>
          <a:r>
            <a:rPr kumimoji="1" lang="en-US" altLang="ja-JP" sz="1300">
              <a:latin typeface="ＭＳ Ｐゴシック" panose="020B0600070205080204" pitchFamily="50" charset="-128"/>
              <a:ea typeface="ＭＳ Ｐゴシック" panose="020B0600070205080204" pitchFamily="50" charset="-128"/>
            </a:rPr>
            <a:t>5,418</a:t>
          </a:r>
          <a:r>
            <a:rPr kumimoji="1" lang="ja-JP" altLang="en-US" sz="1300">
              <a:latin typeface="ＭＳ Ｐゴシック" panose="020B0600070205080204" pitchFamily="50" charset="-128"/>
              <a:ea typeface="ＭＳ Ｐゴシック" panose="020B0600070205080204" pitchFamily="50" charset="-128"/>
            </a:rPr>
            <a:t>円減（</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％減）となった。一部事務組合に対する負担金の増加したものの、他補助費等が減少したことが主な要因である。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普通建設費については、住民一人当たり</a:t>
          </a:r>
          <a:r>
            <a:rPr kumimoji="1" lang="en-US" altLang="ja-JP" sz="1300">
              <a:latin typeface="ＭＳ Ｐゴシック" panose="020B0600070205080204" pitchFamily="50" charset="-128"/>
              <a:ea typeface="ＭＳ Ｐゴシック" panose="020B0600070205080204" pitchFamily="50" charset="-128"/>
            </a:rPr>
            <a:t>68,092</a:t>
          </a:r>
          <a:r>
            <a:rPr kumimoji="1" lang="ja-JP" altLang="en-US" sz="1300">
              <a:latin typeface="ＭＳ Ｐゴシック" panose="020B0600070205080204" pitchFamily="50" charset="-128"/>
              <a:ea typeface="ＭＳ Ｐゴシック" panose="020B0600070205080204" pitchFamily="50" charset="-128"/>
            </a:rPr>
            <a:t>円となり、前年比で</a:t>
          </a:r>
          <a:r>
            <a:rPr kumimoji="1" lang="en-US" altLang="ja-JP" sz="1300">
              <a:latin typeface="ＭＳ Ｐゴシック" panose="020B0600070205080204" pitchFamily="50" charset="-128"/>
              <a:ea typeface="ＭＳ Ｐゴシック" panose="020B0600070205080204" pitchFamily="50" charset="-128"/>
            </a:rPr>
            <a:t>79,593</a:t>
          </a:r>
          <a:r>
            <a:rPr kumimoji="1" lang="ja-JP" altLang="en-US" sz="1300">
              <a:latin typeface="ＭＳ Ｐゴシック" panose="020B0600070205080204" pitchFamily="50" charset="-128"/>
              <a:ea typeface="ＭＳ Ｐゴシック" panose="020B0600070205080204" pitchFamily="50" charset="-128"/>
            </a:rPr>
            <a:t>円減（</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％減）となった。前年中の災害復旧・復興事業等によるものと考えられる。公共施設等総合管理計画等に基づき、事業の取捨選択を検討し、費用減少を図りたい。　</a:t>
          </a: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65,937</a:t>
          </a:r>
          <a:r>
            <a:rPr kumimoji="1" lang="ja-JP" altLang="en-US" sz="1300">
              <a:latin typeface="ＭＳ Ｐゴシック" panose="020B0600070205080204" pitchFamily="50" charset="-128"/>
              <a:ea typeface="ＭＳ Ｐゴシック" panose="020B0600070205080204" pitchFamily="50" charset="-128"/>
            </a:rPr>
            <a:t>円となり、前年比で</a:t>
          </a:r>
          <a:r>
            <a:rPr kumimoji="1" lang="en-US" altLang="ja-JP" sz="1300">
              <a:latin typeface="ＭＳ Ｐゴシック" panose="020B0600070205080204" pitchFamily="50" charset="-128"/>
              <a:ea typeface="ＭＳ Ｐゴシック" panose="020B0600070205080204" pitchFamily="50" charset="-128"/>
            </a:rPr>
            <a:t>3,552</a:t>
          </a:r>
          <a:r>
            <a:rPr kumimoji="1" lang="ja-JP" altLang="en-US" sz="1300">
              <a:latin typeface="ＭＳ Ｐゴシック" panose="020B0600070205080204" pitchFamily="50" charset="-128"/>
              <a:ea typeface="ＭＳ Ｐゴシック" panose="020B0600070205080204" pitchFamily="50" charset="-128"/>
            </a:rPr>
            <a:t>円減（</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％減）となった。自立支援給付費や児童手当の減少したためと考えられる。今後は増加することが見込まれるため留意が必要であると考えられる。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7,728
7,596
82.01
6,256,343
5,449,017
528,485
3,181,729
5,513,360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117493</xdr:rowOff>
    </xdr:from>
    <xdr:to>
      <xdr:col>24</xdr:col>
      <xdr:colOff>63500</xdr:colOff>
      <xdr:row>33</xdr:row>
      <xdr:rowOff>132189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7534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132189</xdr:rowOff>
    </xdr:from>
    <xdr:to>
      <xdr:col>19</xdr:col>
      <xdr:colOff>177800</xdr:colOff>
      <xdr:row>33</xdr:row>
      <xdr:rowOff>137740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90039"/>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137740</xdr:rowOff>
    </xdr:from>
    <xdr:to>
      <xdr:col>15</xdr:col>
      <xdr:colOff>50800</xdr:colOff>
      <xdr:row>33</xdr:row>
      <xdr:rowOff>163540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95590"/>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46990</xdr:rowOff>
    </xdr:from>
    <xdr:to>
      <xdr:col>15</xdr:col>
      <xdr:colOff>101600</xdr:colOff>
      <xdr:row>35</xdr:row>
      <xdr:rowOff>148590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139717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163540</xdr:rowOff>
    </xdr:from>
    <xdr:to>
      <xdr:col>10</xdr:col>
      <xdr:colOff>114300</xdr:colOff>
      <xdr:row>34</xdr:row>
      <xdr:rowOff>4935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21390"/>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11938</xdr:rowOff>
    </xdr:from>
    <xdr:to>
      <xdr:col>10</xdr:col>
      <xdr:colOff>165100</xdr:colOff>
      <xdr:row>35</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10523</xdr:rowOff>
    </xdr:from>
    <xdr:to>
      <xdr:col>6</xdr:col>
      <xdr:colOff>38100</xdr:colOff>
      <xdr:row>35</xdr:row>
      <xdr:rowOff>112123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103250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66693</xdr:rowOff>
    </xdr:from>
    <xdr:to>
      <xdr:col>24</xdr:col>
      <xdr:colOff>114300</xdr:colOff>
      <xdr:row>33</xdr:row>
      <xdr:rowOff>168293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89570</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7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81389</xdr:rowOff>
    </xdr:from>
    <xdr:to>
      <xdr:col>20</xdr:col>
      <xdr:colOff>38100</xdr:colOff>
      <xdr:row>34</xdr:row>
      <xdr:rowOff>11539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28066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1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86940</xdr:rowOff>
    </xdr:from>
    <xdr:to>
      <xdr:col>15</xdr:col>
      <xdr:colOff>101600</xdr:colOff>
      <xdr:row>34</xdr:row>
      <xdr:rowOff>17090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33617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2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112740</xdr:rowOff>
    </xdr:from>
    <xdr:to>
      <xdr:col>10</xdr:col>
      <xdr:colOff>165100</xdr:colOff>
      <xdr:row>34</xdr:row>
      <xdr:rowOff>42890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59417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4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125585</xdr:rowOff>
    </xdr:from>
    <xdr:to>
      <xdr:col>6</xdr:col>
      <xdr:colOff>38100</xdr:colOff>
      <xdr:row>34</xdr:row>
      <xdr:rowOff>55735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72262</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5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93683</xdr:rowOff>
    </xdr:from>
    <xdr:to>
      <xdr:col>24</xdr:col>
      <xdr:colOff>63500</xdr:colOff>
      <xdr:row>58</xdr:row>
      <xdr:rowOff>105945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37783"/>
          <a:ext cx="8382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15287</xdr:rowOff>
    </xdr:from>
    <xdr:to>
      <xdr:col>19</xdr:col>
      <xdr:colOff>177800</xdr:colOff>
      <xdr:row>58</xdr:row>
      <xdr:rowOff>105945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59387"/>
          <a:ext cx="889000" cy="9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15287</xdr:rowOff>
    </xdr:from>
    <xdr:to>
      <xdr:col>15</xdr:col>
      <xdr:colOff>50800</xdr:colOff>
      <xdr:row>58</xdr:row>
      <xdr:rowOff>124747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59387"/>
          <a:ext cx="889000" cy="10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124747</xdr:rowOff>
    </xdr:from>
    <xdr:to>
      <xdr:col>10</xdr:col>
      <xdr:colOff>114300</xdr:colOff>
      <xdr:row>58</xdr:row>
      <xdr:rowOff>136383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8847"/>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42883</xdr:rowOff>
    </xdr:from>
    <xdr:to>
      <xdr:col>24</xdr:col>
      <xdr:colOff>114300</xdr:colOff>
      <xdr:row>58</xdr:row>
      <xdr:rowOff>144483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55145</xdr:rowOff>
    </xdr:from>
    <xdr:to>
      <xdr:col>20</xdr:col>
      <xdr:colOff>38100</xdr:colOff>
      <xdr:row>58</xdr:row>
      <xdr:rowOff>156745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147872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9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135937</xdr:rowOff>
    </xdr:from>
    <xdr:to>
      <xdr:col>15</xdr:col>
      <xdr:colOff>101600</xdr:colOff>
      <xdr:row>58</xdr:row>
      <xdr:rowOff>66087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57214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73947</xdr:rowOff>
    </xdr:from>
    <xdr:to>
      <xdr:col>10</xdr:col>
      <xdr:colOff>165100</xdr:colOff>
      <xdr:row>59</xdr:row>
      <xdr:rowOff>4097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166674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1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85583</xdr:rowOff>
    </xdr:from>
    <xdr:to>
      <xdr:col>6</xdr:col>
      <xdr:colOff>38100</xdr:colOff>
      <xdr:row>59</xdr:row>
      <xdr:rowOff>15733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6860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2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27031</xdr:rowOff>
    </xdr:from>
    <xdr:to>
      <xdr:col>24</xdr:col>
      <xdr:colOff>63500</xdr:colOff>
      <xdr:row>76</xdr:row>
      <xdr:rowOff>120155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57231"/>
          <a:ext cx="838200" cy="9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27031</xdr:rowOff>
    </xdr:from>
    <xdr:to>
      <xdr:col>19</xdr:col>
      <xdr:colOff>177800</xdr:colOff>
      <xdr:row>76</xdr:row>
      <xdr:rowOff>166432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57231"/>
          <a:ext cx="889000" cy="1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164991</xdr:rowOff>
    </xdr:from>
    <xdr:to>
      <xdr:col>15</xdr:col>
      <xdr:colOff>50800</xdr:colOff>
      <xdr:row>76</xdr:row>
      <xdr:rowOff>166432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95191"/>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116736</xdr:rowOff>
    </xdr:from>
    <xdr:to>
      <xdr:col>15</xdr:col>
      <xdr:colOff>101600</xdr:colOff>
      <xdr:row>76</xdr:row>
      <xdr:rowOff>46886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63413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5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164991</xdr:rowOff>
    </xdr:from>
    <xdr:to>
      <xdr:col>10</xdr:col>
      <xdr:colOff>114300</xdr:colOff>
      <xdr:row>77</xdr:row>
      <xdr:rowOff>161432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95191"/>
          <a:ext cx="889000" cy="16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143558</xdr:rowOff>
    </xdr:from>
    <xdr:to>
      <xdr:col>10</xdr:col>
      <xdr:colOff>165100</xdr:colOff>
      <xdr:row>76</xdr:row>
      <xdr:rowOff>73707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90235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3663</xdr:rowOff>
    </xdr:from>
    <xdr:to>
      <xdr:col>6</xdr:col>
      <xdr:colOff>38100</xdr:colOff>
      <xdr:row>76</xdr:row>
      <xdr:rowOff>105263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121790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69355</xdr:rowOff>
    </xdr:from>
    <xdr:to>
      <xdr:col>24</xdr:col>
      <xdr:colOff>114300</xdr:colOff>
      <xdr:row>76</xdr:row>
      <xdr:rowOff>170955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47782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147681</xdr:rowOff>
    </xdr:from>
    <xdr:to>
      <xdr:col>20</xdr:col>
      <xdr:colOff>38100</xdr:colOff>
      <xdr:row>76</xdr:row>
      <xdr:rowOff>77831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68958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9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115632</xdr:rowOff>
    </xdr:from>
    <xdr:to>
      <xdr:col>15</xdr:col>
      <xdr:colOff>101600</xdr:colOff>
      <xdr:row>77</xdr:row>
      <xdr:rowOff>45782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36909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3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114191</xdr:rowOff>
    </xdr:from>
    <xdr:to>
      <xdr:col>10</xdr:col>
      <xdr:colOff>165100</xdr:colOff>
      <xdr:row>77</xdr:row>
      <xdr:rowOff>44341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4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3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110632</xdr:rowOff>
    </xdr:from>
    <xdr:to>
      <xdr:col>6</xdr:col>
      <xdr:colOff>38100</xdr:colOff>
      <xdr:row>78</xdr:row>
      <xdr:rowOff>40782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31909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97188</xdr:rowOff>
    </xdr:from>
    <xdr:to>
      <xdr:col>24</xdr:col>
      <xdr:colOff>63500</xdr:colOff>
      <xdr:row>96</xdr:row>
      <xdr:rowOff>117960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56388"/>
          <a:ext cx="838200" cy="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117960</xdr:rowOff>
    </xdr:from>
    <xdr:to>
      <xdr:col>19</xdr:col>
      <xdr:colOff>177800</xdr:colOff>
      <xdr:row>96</xdr:row>
      <xdr:rowOff>134564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77160"/>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134564</xdr:rowOff>
    </xdr:from>
    <xdr:to>
      <xdr:col>15</xdr:col>
      <xdr:colOff>50800</xdr:colOff>
      <xdr:row>97</xdr:row>
      <xdr:rowOff>19845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93764"/>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94509</xdr:rowOff>
    </xdr:from>
    <xdr:to>
      <xdr:col>15</xdr:col>
      <xdr:colOff>101600</xdr:colOff>
      <xdr:row>96</xdr:row>
      <xdr:rowOff>24659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38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41186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19845</xdr:rowOff>
    </xdr:from>
    <xdr:to>
      <xdr:col>10</xdr:col>
      <xdr:colOff>114300</xdr:colOff>
      <xdr:row>97</xdr:row>
      <xdr:rowOff>37737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50495"/>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129378</xdr:rowOff>
    </xdr:from>
    <xdr:to>
      <xdr:col>10</xdr:col>
      <xdr:colOff>165100</xdr:colOff>
      <xdr:row>96</xdr:row>
      <xdr:rowOff>59528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76055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88466</xdr:rowOff>
    </xdr:from>
    <xdr:to>
      <xdr:col>6</xdr:col>
      <xdr:colOff>38100</xdr:colOff>
      <xdr:row>96</xdr:row>
      <xdr:rowOff>18616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7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35143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46388</xdr:rowOff>
    </xdr:from>
    <xdr:to>
      <xdr:col>24</xdr:col>
      <xdr:colOff>114300</xdr:colOff>
      <xdr:row>96</xdr:row>
      <xdr:rowOff>147988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24815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67160</xdr:rowOff>
    </xdr:from>
    <xdr:to>
      <xdr:col>20</xdr:col>
      <xdr:colOff>38100</xdr:colOff>
      <xdr:row>96</xdr:row>
      <xdr:rowOff>168760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159887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83764</xdr:rowOff>
    </xdr:from>
    <xdr:to>
      <xdr:col>15</xdr:col>
      <xdr:colOff>101600</xdr:colOff>
      <xdr:row>97</xdr:row>
      <xdr:rowOff>13914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140495</xdr:rowOff>
    </xdr:from>
    <xdr:to>
      <xdr:col>10</xdr:col>
      <xdr:colOff>165100</xdr:colOff>
      <xdr:row>97</xdr:row>
      <xdr:rowOff>70645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61772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158387</xdr:rowOff>
    </xdr:from>
    <xdr:to>
      <xdr:col>6</xdr:col>
      <xdr:colOff>38100</xdr:colOff>
      <xdr:row>97</xdr:row>
      <xdr:rowOff>88537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79664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129591</xdr:rowOff>
    </xdr:from>
    <xdr:to>
      <xdr:col>46</xdr:col>
      <xdr:colOff>38100</xdr:colOff>
      <xdr:row>36</xdr:row>
      <xdr:rowOff>59741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76268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590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56439</xdr:rowOff>
    </xdr:from>
    <xdr:to>
      <xdr:col>41</xdr:col>
      <xdr:colOff>101600</xdr:colOff>
      <xdr:row>35</xdr:row>
      <xdr:rowOff>158039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0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3116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8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43180</xdr:rowOff>
    </xdr:from>
    <xdr:to>
      <xdr:col>36</xdr:col>
      <xdr:colOff>165100</xdr:colOff>
      <xdr:row>35</xdr:row>
      <xdr:rowOff>144780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161307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126373</xdr:rowOff>
    </xdr:from>
    <xdr:to>
      <xdr:col>55</xdr:col>
      <xdr:colOff>0</xdr:colOff>
      <xdr:row>58</xdr:row>
      <xdr:rowOff>68114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27573"/>
          <a:ext cx="838200" cy="28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126373</xdr:rowOff>
    </xdr:from>
    <xdr:to>
      <xdr:col>50</xdr:col>
      <xdr:colOff>114300</xdr:colOff>
      <xdr:row>57</xdr:row>
      <xdr:rowOff>103235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27573"/>
          <a:ext cx="889000" cy="14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103235</xdr:rowOff>
    </xdr:from>
    <xdr:to>
      <xdr:col>45</xdr:col>
      <xdr:colOff>177800</xdr:colOff>
      <xdr:row>58</xdr:row>
      <xdr:rowOff>43280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75885"/>
          <a:ext cx="889000" cy="1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42202</xdr:rowOff>
    </xdr:from>
    <xdr:to>
      <xdr:col>41</xdr:col>
      <xdr:colOff>50800</xdr:colOff>
      <xdr:row>58</xdr:row>
      <xdr:rowOff>43280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8630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17314</xdr:rowOff>
    </xdr:from>
    <xdr:to>
      <xdr:col>55</xdr:col>
      <xdr:colOff>50800</xdr:colOff>
      <xdr:row>58</xdr:row>
      <xdr:rowOff>118914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103691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75573</xdr:rowOff>
    </xdr:from>
    <xdr:to>
      <xdr:col>50</xdr:col>
      <xdr:colOff>165100</xdr:colOff>
      <xdr:row>57</xdr:row>
      <xdr:rowOff>5723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22250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5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52435</xdr:rowOff>
    </xdr:from>
    <xdr:to>
      <xdr:col>46</xdr:col>
      <xdr:colOff>38100</xdr:colOff>
      <xdr:row>57</xdr:row>
      <xdr:rowOff>154035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170562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163930</xdr:rowOff>
    </xdr:from>
    <xdr:to>
      <xdr:col>41</xdr:col>
      <xdr:colOff>101600</xdr:colOff>
      <xdr:row>58</xdr:row>
      <xdr:rowOff>94080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85207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2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162852</xdr:rowOff>
    </xdr:from>
    <xdr:to>
      <xdr:col>36</xdr:col>
      <xdr:colOff>165100</xdr:colOff>
      <xdr:row>58</xdr:row>
      <xdr:rowOff>93002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109529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136522</xdr:rowOff>
    </xdr:from>
    <xdr:to>
      <xdr:col>55</xdr:col>
      <xdr:colOff>0</xdr:colOff>
      <xdr:row>78</xdr:row>
      <xdr:rowOff>140929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09622"/>
          <a:ext cx="8382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136522</xdr:rowOff>
    </xdr:from>
    <xdr:to>
      <xdr:col>50</xdr:col>
      <xdr:colOff>114300</xdr:colOff>
      <xdr:row>78</xdr:row>
      <xdr:rowOff>154701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09622"/>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154701</xdr:rowOff>
    </xdr:from>
    <xdr:to>
      <xdr:col>45</xdr:col>
      <xdr:colOff>177800</xdr:colOff>
      <xdr:row>79</xdr:row>
      <xdr:rowOff>64480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27801"/>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131006</xdr:rowOff>
    </xdr:from>
    <xdr:to>
      <xdr:col>46</xdr:col>
      <xdr:colOff>38100</xdr:colOff>
      <xdr:row>77</xdr:row>
      <xdr:rowOff>61156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6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77683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57229</xdr:rowOff>
    </xdr:from>
    <xdr:to>
      <xdr:col>41</xdr:col>
      <xdr:colOff>50800</xdr:colOff>
      <xdr:row>79</xdr:row>
      <xdr:rowOff>64480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601779"/>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168605</xdr:rowOff>
    </xdr:from>
    <xdr:to>
      <xdr:col>41</xdr:col>
      <xdr:colOff>101600</xdr:colOff>
      <xdr:row>77</xdr:row>
      <xdr:rowOff>98755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115282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72365</xdr:rowOff>
    </xdr:from>
    <xdr:to>
      <xdr:col>36</xdr:col>
      <xdr:colOff>165100</xdr:colOff>
      <xdr:row>78</xdr:row>
      <xdr:rowOff>2515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19042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4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90129</xdr:rowOff>
    </xdr:from>
    <xdr:to>
      <xdr:col>55</xdr:col>
      <xdr:colOff>50800</xdr:colOff>
      <xdr:row>79</xdr:row>
      <xdr:rowOff>20279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5056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85722</xdr:rowOff>
    </xdr:from>
    <xdr:to>
      <xdr:col>50</xdr:col>
      <xdr:colOff>165100</xdr:colOff>
      <xdr:row>79</xdr:row>
      <xdr:rowOff>15872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103901</xdr:rowOff>
    </xdr:from>
    <xdr:to>
      <xdr:col>46</xdr:col>
      <xdr:colOff>38100</xdr:colOff>
      <xdr:row>79</xdr:row>
      <xdr:rowOff>34051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25178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13680</xdr:rowOff>
    </xdr:from>
    <xdr:to>
      <xdr:col>41</xdr:col>
      <xdr:colOff>101600</xdr:colOff>
      <xdr:row>79</xdr:row>
      <xdr:rowOff>115280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106407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6429</xdr:rowOff>
    </xdr:from>
    <xdr:to>
      <xdr:col>36</xdr:col>
      <xdr:colOff>165100</xdr:colOff>
      <xdr:row>79</xdr:row>
      <xdr:rowOff>108029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99156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4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166545</xdr:rowOff>
    </xdr:from>
    <xdr:to>
      <xdr:col>55</xdr:col>
      <xdr:colOff>0</xdr:colOff>
      <xdr:row>97</xdr:row>
      <xdr:rowOff>80130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25745"/>
          <a:ext cx="838200" cy="8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166545</xdr:rowOff>
    </xdr:from>
    <xdr:to>
      <xdr:col>50</xdr:col>
      <xdr:colOff>114300</xdr:colOff>
      <xdr:row>97</xdr:row>
      <xdr:rowOff>83494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25745"/>
          <a:ext cx="889000" cy="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83494</xdr:rowOff>
    </xdr:from>
    <xdr:to>
      <xdr:col>45</xdr:col>
      <xdr:colOff>177800</xdr:colOff>
      <xdr:row>97</xdr:row>
      <xdr:rowOff>160613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14144"/>
          <a:ext cx="889000" cy="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38086</xdr:rowOff>
    </xdr:from>
    <xdr:to>
      <xdr:col>46</xdr:col>
      <xdr:colOff>38100</xdr:colOff>
      <xdr:row>97</xdr:row>
      <xdr:rowOff>139686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6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130813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19986</xdr:rowOff>
    </xdr:from>
    <xdr:to>
      <xdr:col>41</xdr:col>
      <xdr:colOff>50800</xdr:colOff>
      <xdr:row>97</xdr:row>
      <xdr:rowOff>160613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50636"/>
          <a:ext cx="8890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159606</xdr:rowOff>
    </xdr:from>
    <xdr:to>
      <xdr:col>41</xdr:col>
      <xdr:colOff>101600</xdr:colOff>
      <xdr:row>97</xdr:row>
      <xdr:rowOff>89756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106283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29666</xdr:rowOff>
    </xdr:from>
    <xdr:to>
      <xdr:col>36</xdr:col>
      <xdr:colOff>165100</xdr:colOff>
      <xdr:row>97</xdr:row>
      <xdr:rowOff>131266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6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122393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29330</xdr:rowOff>
    </xdr:from>
    <xdr:to>
      <xdr:col>55</xdr:col>
      <xdr:colOff>50800</xdr:colOff>
      <xdr:row>97</xdr:row>
      <xdr:rowOff>130930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7757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115745</xdr:rowOff>
    </xdr:from>
    <xdr:to>
      <xdr:col>50</xdr:col>
      <xdr:colOff>165100</xdr:colOff>
      <xdr:row>97</xdr:row>
      <xdr:rowOff>45895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62422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35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32694</xdr:rowOff>
    </xdr:from>
    <xdr:to>
      <xdr:col>46</xdr:col>
      <xdr:colOff>38100</xdr:colOff>
      <xdr:row>97</xdr:row>
      <xdr:rowOff>134294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150821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109813</xdr:rowOff>
    </xdr:from>
    <xdr:to>
      <xdr:col>41</xdr:col>
      <xdr:colOff>101600</xdr:colOff>
      <xdr:row>98</xdr:row>
      <xdr:rowOff>39963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31090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140636</xdr:rowOff>
    </xdr:from>
    <xdr:to>
      <xdr:col>36</xdr:col>
      <xdr:colOff>165100</xdr:colOff>
      <xdr:row>97</xdr:row>
      <xdr:rowOff>70786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87313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7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91008</xdr:rowOff>
    </xdr:from>
    <xdr:to>
      <xdr:col>85</xdr:col>
      <xdr:colOff>127000</xdr:colOff>
      <xdr:row>37</xdr:row>
      <xdr:rowOff>166949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34658"/>
          <a:ext cx="8382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166949</xdr:rowOff>
    </xdr:from>
    <xdr:to>
      <xdr:col>81</xdr:col>
      <xdr:colOff>50800</xdr:colOff>
      <xdr:row>38</xdr:row>
      <xdr:rowOff>6609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10599"/>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6609</xdr:rowOff>
    </xdr:from>
    <xdr:to>
      <xdr:col>76</xdr:col>
      <xdr:colOff>114300</xdr:colOff>
      <xdr:row>38</xdr:row>
      <xdr:rowOff>65474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21709"/>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165367</xdr:rowOff>
    </xdr:from>
    <xdr:to>
      <xdr:col>76</xdr:col>
      <xdr:colOff>165100</xdr:colOff>
      <xdr:row>36</xdr:row>
      <xdr:rowOff>95517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6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112044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4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65474</xdr:rowOff>
    </xdr:from>
    <xdr:to>
      <xdr:col>71</xdr:col>
      <xdr:colOff>177800</xdr:colOff>
      <xdr:row>38</xdr:row>
      <xdr:rowOff>95352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0574"/>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51981</xdr:rowOff>
    </xdr:from>
    <xdr:to>
      <xdr:col>72</xdr:col>
      <xdr:colOff>38100</xdr:colOff>
      <xdr:row>36</xdr:row>
      <xdr:rowOff>153581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170108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94478</xdr:rowOff>
    </xdr:from>
    <xdr:to>
      <xdr:col>67</xdr:col>
      <xdr:colOff>101600</xdr:colOff>
      <xdr:row>37</xdr:row>
      <xdr:rowOff>24628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41155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40208</xdr:rowOff>
    </xdr:from>
    <xdr:to>
      <xdr:col>85</xdr:col>
      <xdr:colOff>177800</xdr:colOff>
      <xdr:row>37</xdr:row>
      <xdr:rowOff>141808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18635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116149</xdr:rowOff>
    </xdr:from>
    <xdr:to>
      <xdr:col>81</xdr:col>
      <xdr:colOff>101600</xdr:colOff>
      <xdr:row>38</xdr:row>
      <xdr:rowOff>46299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37426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127259</xdr:rowOff>
    </xdr:from>
    <xdr:to>
      <xdr:col>76</xdr:col>
      <xdr:colOff>165100</xdr:colOff>
      <xdr:row>38</xdr:row>
      <xdr:rowOff>57409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48536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14674</xdr:rowOff>
    </xdr:from>
    <xdr:to>
      <xdr:col>72</xdr:col>
      <xdr:colOff>38100</xdr:colOff>
      <xdr:row>38</xdr:row>
      <xdr:rowOff>116274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107401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44552</xdr:rowOff>
    </xdr:from>
    <xdr:to>
      <xdr:col>67</xdr:col>
      <xdr:colOff>101600</xdr:colOff>
      <xdr:row>38</xdr:row>
      <xdr:rowOff>146152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137279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148389</xdr:rowOff>
    </xdr:from>
    <xdr:to>
      <xdr:col>85</xdr:col>
      <xdr:colOff>127000</xdr:colOff>
      <xdr:row>57</xdr:row>
      <xdr:rowOff>163614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21039"/>
          <a:ext cx="8382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70635</xdr:rowOff>
    </xdr:from>
    <xdr:to>
      <xdr:col>81</xdr:col>
      <xdr:colOff>50800</xdr:colOff>
      <xdr:row>57</xdr:row>
      <xdr:rowOff>163614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43285"/>
          <a:ext cx="889000" cy="9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70635</xdr:rowOff>
    </xdr:from>
    <xdr:to>
      <xdr:col>76</xdr:col>
      <xdr:colOff>114300</xdr:colOff>
      <xdr:row>57</xdr:row>
      <xdr:rowOff>110665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43285"/>
          <a:ext cx="889000" cy="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64388</xdr:rowOff>
    </xdr:from>
    <xdr:to>
      <xdr:col>76</xdr:col>
      <xdr:colOff>165100</xdr:colOff>
      <xdr:row>57</xdr:row>
      <xdr:rowOff>165988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3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157115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2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110665</xdr:rowOff>
    </xdr:from>
    <xdr:to>
      <xdr:col>71</xdr:col>
      <xdr:colOff>177800</xdr:colOff>
      <xdr:row>57</xdr:row>
      <xdr:rowOff>157648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83315"/>
          <a:ext cx="889000" cy="4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68076</xdr:rowOff>
    </xdr:from>
    <xdr:to>
      <xdr:col>72</xdr:col>
      <xdr:colOff>38100</xdr:colOff>
      <xdr:row>57</xdr:row>
      <xdr:rowOff>169676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4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160803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3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98453</xdr:rowOff>
    </xdr:from>
    <xdr:to>
      <xdr:col>67</xdr:col>
      <xdr:colOff>101600</xdr:colOff>
      <xdr:row>58</xdr:row>
      <xdr:rowOff>28603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45130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97589</xdr:rowOff>
    </xdr:from>
    <xdr:to>
      <xdr:col>85</xdr:col>
      <xdr:colOff>177800</xdr:colOff>
      <xdr:row>58</xdr:row>
      <xdr:rowOff>27739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7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112814</xdr:rowOff>
    </xdr:from>
    <xdr:to>
      <xdr:col>81</xdr:col>
      <xdr:colOff>101600</xdr:colOff>
      <xdr:row>58</xdr:row>
      <xdr:rowOff>42964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34091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19835</xdr:rowOff>
    </xdr:from>
    <xdr:to>
      <xdr:col>76</xdr:col>
      <xdr:colOff>165100</xdr:colOff>
      <xdr:row>57</xdr:row>
      <xdr:rowOff>121435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137962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6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59865</xdr:rowOff>
    </xdr:from>
    <xdr:to>
      <xdr:col>72</xdr:col>
      <xdr:colOff>38100</xdr:colOff>
      <xdr:row>57</xdr:row>
      <xdr:rowOff>161465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6542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0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106848</xdr:rowOff>
    </xdr:from>
    <xdr:to>
      <xdr:col>67</xdr:col>
      <xdr:colOff>101600</xdr:colOff>
      <xdr:row>58</xdr:row>
      <xdr:rowOff>36998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28125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7409</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523259"/>
          <a:ext cx="1269" cy="87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125536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29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7409</xdr:rowOff>
    </xdr:from>
    <xdr:to>
      <xdr:col>86</xdr:col>
      <xdr:colOff>25400</xdr:colOff>
      <xdr:row>73</xdr:row>
      <xdr:rowOff>7409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52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62964</xdr:rowOff>
    </xdr:from>
    <xdr:to>
      <xdr:col>85</xdr:col>
      <xdr:colOff>127000</xdr:colOff>
      <xdr:row>77</xdr:row>
      <xdr:rowOff>44551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2750264"/>
          <a:ext cx="838200" cy="49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44262</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4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65835</xdr:rowOff>
    </xdr:from>
    <xdr:to>
      <xdr:col>85</xdr:col>
      <xdr:colOff>177800</xdr:colOff>
      <xdr:row>77</xdr:row>
      <xdr:rowOff>167435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6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82853</xdr:rowOff>
    </xdr:from>
    <xdr:to>
      <xdr:col>81</xdr:col>
      <xdr:colOff>50800</xdr:colOff>
      <xdr:row>74</xdr:row>
      <xdr:rowOff>62964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2084353"/>
          <a:ext cx="889000" cy="66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83424</xdr:rowOff>
    </xdr:from>
    <xdr:to>
      <xdr:col>81</xdr:col>
      <xdr:colOff>101600</xdr:colOff>
      <xdr:row>78</xdr:row>
      <xdr:rowOff>13574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4701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3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82853</xdr:rowOff>
    </xdr:from>
    <xdr:to>
      <xdr:col>76</xdr:col>
      <xdr:colOff>114300</xdr:colOff>
      <xdr:row>75</xdr:row>
      <xdr:rowOff>164005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2084353"/>
          <a:ext cx="889000" cy="93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70834</xdr:rowOff>
    </xdr:from>
    <xdr:to>
      <xdr:col>76</xdr:col>
      <xdr:colOff>165100</xdr:colOff>
      <xdr:row>78</xdr:row>
      <xdr:rowOff>984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163561</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3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164005</xdr:rowOff>
    </xdr:from>
    <xdr:to>
      <xdr:col>71</xdr:col>
      <xdr:colOff>177800</xdr:colOff>
      <xdr:row>77</xdr:row>
      <xdr:rowOff>85620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022755"/>
          <a:ext cx="889000" cy="2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73692</xdr:rowOff>
    </xdr:from>
    <xdr:to>
      <xdr:col>72</xdr:col>
      <xdr:colOff>38100</xdr:colOff>
      <xdr:row>78</xdr:row>
      <xdr:rowOff>3842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166419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73864</xdr:rowOff>
    </xdr:from>
    <xdr:to>
      <xdr:col>67</xdr:col>
      <xdr:colOff>101600</xdr:colOff>
      <xdr:row>78</xdr:row>
      <xdr:rowOff>4014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166591</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165201</xdr:rowOff>
    </xdr:from>
    <xdr:to>
      <xdr:col>85</xdr:col>
      <xdr:colOff>177800</xdr:colOff>
      <xdr:row>77</xdr:row>
      <xdr:rowOff>95351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1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16628</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04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12164</xdr:rowOff>
    </xdr:from>
    <xdr:to>
      <xdr:col>81</xdr:col>
      <xdr:colOff>101600</xdr:colOff>
      <xdr:row>74</xdr:row>
      <xdr:rowOff>113764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6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130291</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181795" y="1247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32053</xdr:rowOff>
    </xdr:from>
    <xdr:to>
      <xdr:col>76</xdr:col>
      <xdr:colOff>165100</xdr:colOff>
      <xdr:row>70</xdr:row>
      <xdr:rowOff>133653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20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150180</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292795" y="1180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113206</xdr:rowOff>
    </xdr:from>
    <xdr:to>
      <xdr:col>72</xdr:col>
      <xdr:colOff>38100</xdr:colOff>
      <xdr:row>76</xdr:row>
      <xdr:rowOff>43355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29719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59883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274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34820</xdr:rowOff>
    </xdr:from>
    <xdr:to>
      <xdr:col>67</xdr:col>
      <xdr:colOff>101600</xdr:colOff>
      <xdr:row>77</xdr:row>
      <xdr:rowOff>136420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2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152947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0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57414</xdr:rowOff>
    </xdr:from>
    <xdr:to>
      <xdr:col>85</xdr:col>
      <xdr:colOff>127000</xdr:colOff>
      <xdr:row>97</xdr:row>
      <xdr:rowOff>66525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88064"/>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66525</xdr:rowOff>
    </xdr:from>
    <xdr:to>
      <xdr:col>81</xdr:col>
      <xdr:colOff>50800</xdr:colOff>
      <xdr:row>97</xdr:row>
      <xdr:rowOff>88114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97175"/>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88114</xdr:rowOff>
    </xdr:from>
    <xdr:to>
      <xdr:col>76</xdr:col>
      <xdr:colOff>114300</xdr:colOff>
      <xdr:row>97</xdr:row>
      <xdr:rowOff>90277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18764"/>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99923</xdr:rowOff>
    </xdr:from>
    <xdr:to>
      <xdr:col>76</xdr:col>
      <xdr:colOff>165100</xdr:colOff>
      <xdr:row>97</xdr:row>
      <xdr:rowOff>30073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46600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74120</xdr:rowOff>
    </xdr:from>
    <xdr:to>
      <xdr:col>71</xdr:col>
      <xdr:colOff>177800</xdr:colOff>
      <xdr:row>97</xdr:row>
      <xdr:rowOff>90277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04770"/>
          <a:ext cx="8890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104377</xdr:rowOff>
    </xdr:from>
    <xdr:to>
      <xdr:col>72</xdr:col>
      <xdr:colOff>38100</xdr:colOff>
      <xdr:row>97</xdr:row>
      <xdr:rowOff>34527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51054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88872</xdr:rowOff>
    </xdr:from>
    <xdr:to>
      <xdr:col>67</xdr:col>
      <xdr:colOff>101600</xdr:colOff>
      <xdr:row>97</xdr:row>
      <xdr:rowOff>19022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35549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6614</xdr:rowOff>
    </xdr:from>
    <xdr:to>
      <xdr:col>85</xdr:col>
      <xdr:colOff>177800</xdr:colOff>
      <xdr:row>97</xdr:row>
      <xdr:rowOff>108214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3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156491</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1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15725</xdr:rowOff>
    </xdr:from>
    <xdr:to>
      <xdr:col>81</xdr:col>
      <xdr:colOff>101600</xdr:colOff>
      <xdr:row>97</xdr:row>
      <xdr:rowOff>117325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108452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37314</xdr:rowOff>
    </xdr:from>
    <xdr:to>
      <xdr:col>76</xdr:col>
      <xdr:colOff>165100</xdr:colOff>
      <xdr:row>97</xdr:row>
      <xdr:rowOff>138914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130041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39477</xdr:rowOff>
    </xdr:from>
    <xdr:to>
      <xdr:col>72</xdr:col>
      <xdr:colOff>38100</xdr:colOff>
      <xdr:row>97</xdr:row>
      <xdr:rowOff>141077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132204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6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23320</xdr:rowOff>
    </xdr:from>
    <xdr:to>
      <xdr:col>67</xdr:col>
      <xdr:colOff>101600</xdr:colOff>
      <xdr:row>97</xdr:row>
      <xdr:rowOff>124920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116047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123444</xdr:rowOff>
    </xdr:from>
    <xdr:to>
      <xdr:col>107</xdr:col>
      <xdr:colOff>101600</xdr:colOff>
      <xdr:row>39</xdr:row>
      <xdr:rowOff>53594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3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70121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1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121539</xdr:rowOff>
    </xdr:from>
    <xdr:to>
      <xdr:col>102</xdr:col>
      <xdr:colOff>165100</xdr:colOff>
      <xdr:row>39</xdr:row>
      <xdr:rowOff>51689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68216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1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119888</xdr:rowOff>
    </xdr:from>
    <xdr:to>
      <xdr:col>98</xdr:col>
      <xdr:colOff>38100</xdr:colOff>
      <xdr:row>39</xdr:row>
      <xdr:rowOff>50038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66565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160,390</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56,037</a:t>
          </a:r>
          <a:r>
            <a:rPr kumimoji="1" lang="ja-JP" altLang="en-US" sz="1300">
              <a:latin typeface="ＭＳ Ｐゴシック" panose="020B0600070205080204" pitchFamily="50" charset="-128"/>
              <a:ea typeface="ＭＳ Ｐゴシック" panose="020B0600070205080204" pitchFamily="50" charset="-128"/>
            </a:rPr>
            <a:t>円増（</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％増）、前年度と比較すると</a:t>
          </a:r>
          <a:r>
            <a:rPr kumimoji="1" lang="en-US" altLang="ja-JP" sz="1300">
              <a:latin typeface="ＭＳ Ｐゴシック" panose="020B0600070205080204" pitchFamily="50" charset="-128"/>
              <a:ea typeface="ＭＳ Ｐゴシック" panose="020B0600070205080204" pitchFamily="50" charset="-128"/>
            </a:rPr>
            <a:t>16,092</a:t>
          </a:r>
          <a:r>
            <a:rPr kumimoji="1" lang="ja-JP" altLang="en-US" sz="1300">
              <a:latin typeface="ＭＳ Ｐゴシック" panose="020B0600070205080204" pitchFamily="50" charset="-128"/>
              <a:ea typeface="ＭＳ Ｐゴシック" panose="020B0600070205080204" pitchFamily="50" charset="-128"/>
            </a:rPr>
            <a:t>円増（</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％増）となっている。前年度比増は公共施設整備基金積立の増によるものである。</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157,565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27,917</a:t>
          </a:r>
          <a:r>
            <a:rPr kumimoji="1" lang="ja-JP" altLang="en-US" sz="1300">
              <a:latin typeface="ＭＳ Ｐゴシック" panose="020B0600070205080204" pitchFamily="50" charset="-128"/>
              <a:ea typeface="ＭＳ Ｐゴシック" panose="020B0600070205080204" pitchFamily="50" charset="-128"/>
            </a:rPr>
            <a:t>円増（</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％増）、前年度と比較すると</a:t>
          </a:r>
          <a:r>
            <a:rPr kumimoji="1" lang="en-US" altLang="ja-JP" sz="1300">
              <a:latin typeface="ＭＳ Ｐゴシック" panose="020B0600070205080204" pitchFamily="50" charset="-128"/>
              <a:ea typeface="ＭＳ Ｐゴシック" panose="020B0600070205080204" pitchFamily="50" charset="-128"/>
            </a:rPr>
            <a:t>12,221</a:t>
          </a:r>
          <a:r>
            <a:rPr kumimoji="1" lang="ja-JP" altLang="en-US" sz="1300">
              <a:latin typeface="ＭＳ Ｐゴシック" panose="020B0600070205080204" pitchFamily="50" charset="-128"/>
              <a:ea typeface="ＭＳ Ｐゴシック" panose="020B0600070205080204" pitchFamily="50" charset="-128"/>
            </a:rPr>
            <a:t>円減（</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％減）となった。前年度比減は自立支援給付費や児童手当の減少したためと考えられる。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71,199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4,050</a:t>
          </a:r>
          <a:r>
            <a:rPr kumimoji="1" lang="ja-JP" altLang="en-US" sz="1300">
              <a:latin typeface="ＭＳ Ｐゴシック" panose="020B0600070205080204" pitchFamily="50" charset="-128"/>
              <a:ea typeface="ＭＳ Ｐゴシック" panose="020B0600070205080204" pitchFamily="50" charset="-128"/>
            </a:rPr>
            <a:t>円増（</a:t>
          </a:r>
          <a:r>
            <a:rPr kumimoji="1" lang="en-US" altLang="ja-JP" sz="1300">
              <a:latin typeface="ＭＳ Ｐゴシック" panose="020B0600070205080204" pitchFamily="50" charset="-128"/>
              <a:ea typeface="ＭＳ Ｐゴシック" panose="020B0600070205080204" pitchFamily="50" charset="-128"/>
            </a:rPr>
            <a:t>6.03</a:t>
          </a:r>
          <a:r>
            <a:rPr kumimoji="1" lang="ja-JP" altLang="en-US" sz="1300">
              <a:latin typeface="ＭＳ Ｐゴシック" panose="020B0600070205080204" pitchFamily="50" charset="-128"/>
              <a:ea typeface="ＭＳ Ｐゴシック" panose="020B0600070205080204" pitchFamily="50" charset="-128"/>
            </a:rPr>
            <a:t>％増）、前年度と比較すると</a:t>
          </a:r>
          <a:r>
            <a:rPr kumimoji="1" lang="en-US" altLang="ja-JP" sz="1300">
              <a:latin typeface="ＭＳ Ｐゴシック" panose="020B0600070205080204" pitchFamily="50" charset="-128"/>
              <a:ea typeface="ＭＳ Ｐゴシック" panose="020B0600070205080204" pitchFamily="50" charset="-128"/>
            </a:rPr>
            <a:t>6,660</a:t>
          </a:r>
          <a:r>
            <a:rPr kumimoji="1" lang="ja-JP" altLang="en-US" sz="1300">
              <a:latin typeface="ＭＳ Ｐゴシック" panose="020B0600070205080204" pitchFamily="50" charset="-128"/>
              <a:ea typeface="ＭＳ Ｐゴシック" panose="020B0600070205080204" pitchFamily="50" charset="-128"/>
            </a:rPr>
            <a:t>円増（</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％増）となった。前年度比増は小・中学校の外壁等改修工事及び給食センターボイラー改修工事が主な要因である。</a:t>
          </a:r>
        </a:p>
        <a:p>
          <a:r>
            <a:rPr kumimoji="1" lang="ja-JP" altLang="en-US" sz="1300">
              <a:latin typeface="ＭＳ Ｐゴシック" panose="020B0600070205080204" pitchFamily="50" charset="-128"/>
              <a:ea typeface="ＭＳ Ｐゴシック" panose="020B0600070205080204" pitchFamily="50" charset="-128"/>
            </a:rPr>
            <a:t>　災害復旧費については、住民一人当たり</a:t>
          </a:r>
          <a:r>
            <a:rPr kumimoji="1" lang="en-US" altLang="ja-JP" sz="1300">
              <a:latin typeface="ＭＳ Ｐゴシック" panose="020B0600070205080204" pitchFamily="50" charset="-128"/>
              <a:ea typeface="ＭＳ Ｐゴシック" panose="020B0600070205080204" pitchFamily="50" charset="-128"/>
            </a:rPr>
            <a:t>26,649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7,186</a:t>
          </a:r>
          <a:r>
            <a:rPr kumimoji="1" lang="ja-JP" altLang="en-US" sz="1300">
              <a:latin typeface="ＭＳ Ｐゴシック" panose="020B0600070205080204" pitchFamily="50" charset="-128"/>
              <a:ea typeface="ＭＳ Ｐゴシック" panose="020B0600070205080204" pitchFamily="50" charset="-128"/>
            </a:rPr>
            <a:t>円増（</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％増）、前年度と比較すると</a:t>
          </a:r>
          <a:r>
            <a:rPr kumimoji="1" lang="en-US" altLang="ja-JP" sz="1300">
              <a:latin typeface="ＭＳ Ｐゴシック" panose="020B0600070205080204" pitchFamily="50" charset="-128"/>
              <a:ea typeface="ＭＳ Ｐゴシック" panose="020B0600070205080204" pitchFamily="50" charset="-128"/>
            </a:rPr>
            <a:t>86,778</a:t>
          </a:r>
          <a:r>
            <a:rPr kumimoji="1" lang="ja-JP" altLang="en-US" sz="1300">
              <a:latin typeface="ＭＳ Ｐゴシック" panose="020B0600070205080204" pitchFamily="50" charset="-128"/>
              <a:ea typeface="ＭＳ Ｐゴシック" panose="020B0600070205080204" pitchFamily="50" charset="-128"/>
            </a:rPr>
            <a:t>円減となった。前年度比減は、台風災害による工事等の減少が主な要因である。</a:t>
          </a: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80,635</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22,319</a:t>
          </a:r>
          <a:r>
            <a:rPr kumimoji="1" lang="ja-JP" altLang="en-US" sz="1300">
              <a:latin typeface="ＭＳ Ｐゴシック" panose="020B0600070205080204" pitchFamily="50" charset="-128"/>
              <a:ea typeface="ＭＳ Ｐゴシック" panose="020B0600070205080204" pitchFamily="50" charset="-128"/>
            </a:rPr>
            <a:t>円減（</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％減）となっている。前年比減は、前年中に災害公営住宅敷地造成工事や宅地造成工事が完了したことが要因と考えられる。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年度における実質単年度収支については、前年比</a:t>
          </a:r>
          <a:r>
            <a:rPr kumimoji="1" lang="en-US" altLang="ja-JP" sz="1400">
              <a:latin typeface="ＭＳ ゴシック" pitchFamily="49" charset="-128"/>
              <a:ea typeface="ＭＳ ゴシック" pitchFamily="49" charset="-128"/>
            </a:rPr>
            <a:t>3.86</a:t>
          </a:r>
          <a:r>
            <a:rPr kumimoji="1" lang="ja-JP" altLang="en-US" sz="1400">
              <a:latin typeface="ＭＳ ゴシック" pitchFamily="49" charset="-128"/>
              <a:ea typeface="ＭＳ ゴシック" pitchFamily="49" charset="-128"/>
            </a:rPr>
            <a:t>ポイントの減少となった。</a:t>
          </a:r>
        </a:p>
        <a:p>
          <a:r>
            <a:rPr kumimoji="1" lang="ja-JP" altLang="en-US" sz="1400">
              <a:latin typeface="ＭＳ ゴシック" pitchFamily="49" charset="-128"/>
              <a:ea typeface="ＭＳ ゴシック" pitchFamily="49" charset="-128"/>
            </a:rPr>
            <a:t>　改善に繋がるよう引き続き適切な基金の積み立て、取り崩しを行っていく。</a:t>
          </a:r>
        </a:p>
        <a:p>
          <a:r>
            <a:rPr kumimoji="1" lang="ja-JP" altLang="en-US" sz="1400">
              <a:latin typeface="ＭＳ ゴシック" pitchFamily="49" charset="-128"/>
              <a:ea typeface="ＭＳ ゴシック" pitchFamily="49" charset="-128"/>
            </a:rPr>
            <a:t>　財政調整基金残高については、剰余金積立等を行い前年同様の推移で積み立てることが出来た。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年度から赤字額を計上したことはない。</a:t>
          </a:r>
        </a:p>
        <a:p>
          <a:r>
            <a:rPr kumimoji="1" lang="ja-JP" altLang="en-US" sz="1400">
              <a:latin typeface="ＭＳ ゴシック" pitchFamily="49" charset="-128"/>
              <a:ea typeface="ＭＳ ゴシック" pitchFamily="49" charset="-128"/>
            </a:rPr>
            <a:t>　一般会計においては、前年比</a:t>
          </a:r>
          <a:r>
            <a:rPr kumimoji="1" lang="en-US" altLang="ja-JP" sz="1400">
              <a:latin typeface="ＭＳ ゴシック" pitchFamily="49" charset="-128"/>
              <a:ea typeface="ＭＳ ゴシック" pitchFamily="49" charset="-128"/>
            </a:rPr>
            <a:t>0.12</a:t>
          </a:r>
          <a:r>
            <a:rPr kumimoji="1" lang="ja-JP" altLang="en-US" sz="1400">
              <a:latin typeface="ＭＳ ゴシック" pitchFamily="49" charset="-128"/>
              <a:ea typeface="ＭＳ ゴシック" pitchFamily="49" charset="-128"/>
            </a:rPr>
            <a:t>ポイントの増となった。要因としては、地方税の増加及び災害復旧費等で不用額が発生したためによる。</a:t>
          </a:r>
        </a:p>
        <a:p>
          <a:r>
            <a:rPr kumimoji="1" lang="ja-JP" altLang="en-US" sz="1400">
              <a:latin typeface="ＭＳ ゴシック" pitchFamily="49" charset="-128"/>
              <a:ea typeface="ＭＳ ゴシック" pitchFamily="49" charset="-128"/>
            </a:rPr>
            <a:t>　各種特別会計においては、一般会計からの繰入れなどによって健全化を保っており、最終的に一般会計の財政を圧迫することになっている。</a:t>
          </a:r>
        </a:p>
        <a:p>
          <a:r>
            <a:rPr kumimoji="1" lang="ja-JP" altLang="en-US" sz="1400">
              <a:latin typeface="ＭＳ ゴシック" pitchFamily="49" charset="-128"/>
              <a:ea typeface="ＭＳ ゴシック" pitchFamily="49" charset="-128"/>
            </a:rPr>
            <a:t>　宅地分譲事業特別会計は、順調に土地売却が進んでおり、完売に繋がった。</a:t>
          </a:r>
        </a:p>
        <a:p>
          <a:r>
            <a:rPr kumimoji="1" lang="ja-JP" altLang="en-US" sz="1400">
              <a:latin typeface="ＭＳ ゴシック" pitchFamily="49" charset="-128"/>
              <a:ea typeface="ＭＳ ゴシック" pitchFamily="49" charset="-128"/>
            </a:rPr>
            <a:t>　引き続き、新規自主財源の確保のため、企業誘致や定住促進のよる税収確保、町税の更なる徴収強化等により歳入確保に努める。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81</v>
      </c>
      <c r="C2" s="178"/>
      <c r="D2" s="179"/>
    </row>
    <row r="3" spans="1:119" ht="18.75" customHeight="1" thickBot="1" x14ac:dyDescent="0.2">
      <c r="A3" s="177"/>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6256343</v>
      </c>
      <c r="BO4" s="371"/>
      <c r="BP4" s="371"/>
      <c r="BQ4" s="371"/>
      <c r="BR4" s="371"/>
      <c r="BS4" s="371"/>
      <c r="BT4" s="371"/>
      <c r="BU4" s="372"/>
      <c r="BV4" s="370">
        <v>7533204</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16.600000000000001</v>
      </c>
      <c r="CU4" s="377"/>
      <c r="CV4" s="377"/>
      <c r="CW4" s="377"/>
      <c r="CX4" s="377"/>
      <c r="CY4" s="377"/>
      <c r="CZ4" s="377"/>
      <c r="DA4" s="378"/>
      <c r="DB4" s="376">
        <v>16.5</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5449017</v>
      </c>
      <c r="BO5" s="408"/>
      <c r="BP5" s="408"/>
      <c r="BQ5" s="408"/>
      <c r="BR5" s="408"/>
      <c r="BS5" s="408"/>
      <c r="BT5" s="408"/>
      <c r="BU5" s="409"/>
      <c r="BV5" s="407">
        <v>6817693</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80.7</v>
      </c>
      <c r="CU5" s="405"/>
      <c r="CV5" s="405"/>
      <c r="CW5" s="405"/>
      <c r="CX5" s="405"/>
      <c r="CY5" s="405"/>
      <c r="CZ5" s="405"/>
      <c r="DA5" s="406"/>
      <c r="DB5" s="404">
        <v>82.2</v>
      </c>
      <c r="DC5" s="405"/>
      <c r="DD5" s="405"/>
      <c r="DE5" s="405"/>
      <c r="DF5" s="405"/>
      <c r="DG5" s="405"/>
      <c r="DH5" s="405"/>
      <c r="DI5" s="406"/>
    </row>
    <row r="6" spans="1:119" ht="18.75" customHeight="1" x14ac:dyDescent="0.15">
      <c r="A6" s="177"/>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807326</v>
      </c>
      <c r="BO6" s="408"/>
      <c r="BP6" s="408"/>
      <c r="BQ6" s="408"/>
      <c r="BR6" s="408"/>
      <c r="BS6" s="408"/>
      <c r="BT6" s="408"/>
      <c r="BU6" s="409"/>
      <c r="BV6" s="407">
        <v>715511</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81.599999999999994</v>
      </c>
      <c r="CU6" s="445"/>
      <c r="CV6" s="445"/>
      <c r="CW6" s="445"/>
      <c r="CX6" s="445"/>
      <c r="CY6" s="445"/>
      <c r="CZ6" s="445"/>
      <c r="DA6" s="446"/>
      <c r="DB6" s="444">
        <v>86.1</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105</v>
      </c>
      <c r="AV7" s="440"/>
      <c r="AW7" s="440"/>
      <c r="AX7" s="440"/>
      <c r="AY7" s="441" t="s">
        <v>106</v>
      </c>
      <c r="AZ7" s="442"/>
      <c r="BA7" s="442"/>
      <c r="BB7" s="442"/>
      <c r="BC7" s="442"/>
      <c r="BD7" s="442"/>
      <c r="BE7" s="442"/>
      <c r="BF7" s="442"/>
      <c r="BG7" s="442"/>
      <c r="BH7" s="442"/>
      <c r="BI7" s="442"/>
      <c r="BJ7" s="442"/>
      <c r="BK7" s="442"/>
      <c r="BL7" s="442"/>
      <c r="BM7" s="443"/>
      <c r="BN7" s="407">
        <v>278841</v>
      </c>
      <c r="BO7" s="408"/>
      <c r="BP7" s="408"/>
      <c r="BQ7" s="408"/>
      <c r="BR7" s="408"/>
      <c r="BS7" s="408"/>
      <c r="BT7" s="408"/>
      <c r="BU7" s="409"/>
      <c r="BV7" s="407">
        <v>188442</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3181729</v>
      </c>
      <c r="CU7" s="408"/>
      <c r="CV7" s="408"/>
      <c r="CW7" s="408"/>
      <c r="CX7" s="408"/>
      <c r="CY7" s="408"/>
      <c r="CZ7" s="408"/>
      <c r="DA7" s="409"/>
      <c r="DB7" s="407">
        <v>3196621</v>
      </c>
      <c r="DC7" s="408"/>
      <c r="DD7" s="408"/>
      <c r="DE7" s="408"/>
      <c r="DF7" s="408"/>
      <c r="DG7" s="408"/>
      <c r="DH7" s="408"/>
      <c r="DI7" s="409"/>
    </row>
    <row r="8" spans="1:119" ht="18.75" customHeight="1" thickBot="1" x14ac:dyDescent="0.2">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528485</v>
      </c>
      <c r="BO8" s="408"/>
      <c r="BP8" s="408"/>
      <c r="BQ8" s="408"/>
      <c r="BR8" s="408"/>
      <c r="BS8" s="408"/>
      <c r="BT8" s="408"/>
      <c r="BU8" s="409"/>
      <c r="BV8" s="407">
        <v>527069</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0.48</v>
      </c>
      <c r="CU8" s="448"/>
      <c r="CV8" s="448"/>
      <c r="CW8" s="448"/>
      <c r="CX8" s="448"/>
      <c r="CY8" s="448"/>
      <c r="CZ8" s="448"/>
      <c r="DA8" s="449"/>
      <c r="DB8" s="447">
        <v>0.46</v>
      </c>
      <c r="DC8" s="448"/>
      <c r="DD8" s="448"/>
      <c r="DE8" s="448"/>
      <c r="DF8" s="448"/>
      <c r="DG8" s="448"/>
      <c r="DH8" s="448"/>
      <c r="DI8" s="449"/>
    </row>
    <row r="9" spans="1:119" ht="18.75" customHeight="1" thickBot="1" x14ac:dyDescent="0.2">
      <c r="A9" s="177"/>
      <c r="B9" s="401" t="s">
        <v>112</v>
      </c>
      <c r="C9" s="402"/>
      <c r="D9" s="402"/>
      <c r="E9" s="402"/>
      <c r="F9" s="402"/>
      <c r="G9" s="402"/>
      <c r="H9" s="402"/>
      <c r="I9" s="402"/>
      <c r="J9" s="402"/>
      <c r="K9" s="450"/>
      <c r="L9" s="451" t="s">
        <v>113</v>
      </c>
      <c r="M9" s="452"/>
      <c r="N9" s="452"/>
      <c r="O9" s="452"/>
      <c r="P9" s="452"/>
      <c r="Q9" s="453"/>
      <c r="R9" s="454">
        <v>7813</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94</v>
      </c>
      <c r="AV9" s="440"/>
      <c r="AW9" s="440"/>
      <c r="AX9" s="440"/>
      <c r="AY9" s="441" t="s">
        <v>116</v>
      </c>
      <c r="AZ9" s="442"/>
      <c r="BA9" s="442"/>
      <c r="BB9" s="442"/>
      <c r="BC9" s="442"/>
      <c r="BD9" s="442"/>
      <c r="BE9" s="442"/>
      <c r="BF9" s="442"/>
      <c r="BG9" s="442"/>
      <c r="BH9" s="442"/>
      <c r="BI9" s="442"/>
      <c r="BJ9" s="442"/>
      <c r="BK9" s="442"/>
      <c r="BL9" s="442"/>
      <c r="BM9" s="443"/>
      <c r="BN9" s="407">
        <v>1416</v>
      </c>
      <c r="BO9" s="408"/>
      <c r="BP9" s="408"/>
      <c r="BQ9" s="408"/>
      <c r="BR9" s="408"/>
      <c r="BS9" s="408"/>
      <c r="BT9" s="408"/>
      <c r="BU9" s="409"/>
      <c r="BV9" s="407">
        <v>103984</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8.5</v>
      </c>
      <c r="CU9" s="405"/>
      <c r="CV9" s="405"/>
      <c r="CW9" s="405"/>
      <c r="CX9" s="405"/>
      <c r="CY9" s="405"/>
      <c r="CZ9" s="405"/>
      <c r="DA9" s="406"/>
      <c r="DB9" s="404">
        <v>8.5</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118</v>
      </c>
      <c r="M10" s="437"/>
      <c r="N10" s="437"/>
      <c r="O10" s="437"/>
      <c r="P10" s="437"/>
      <c r="Q10" s="438"/>
      <c r="R10" s="458">
        <v>8370</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212</v>
      </c>
      <c r="BO10" s="408"/>
      <c r="BP10" s="408"/>
      <c r="BQ10" s="408"/>
      <c r="BR10" s="408"/>
      <c r="BS10" s="408"/>
      <c r="BT10" s="408"/>
      <c r="BU10" s="409"/>
      <c r="BV10" s="407">
        <v>217</v>
      </c>
      <c r="BW10" s="408"/>
      <c r="BX10" s="408"/>
      <c r="BY10" s="408"/>
      <c r="BZ10" s="408"/>
      <c r="CA10" s="408"/>
      <c r="CB10" s="408"/>
      <c r="CC10" s="409"/>
      <c r="CD10" s="180" t="s">
        <v>122</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105</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128</v>
      </c>
      <c r="DC11" s="448"/>
      <c r="DD11" s="448"/>
      <c r="DE11" s="448"/>
      <c r="DF11" s="448"/>
      <c r="DG11" s="448"/>
      <c r="DH11" s="448"/>
      <c r="DI11" s="449"/>
    </row>
    <row r="12" spans="1:119" ht="18.75" customHeight="1" x14ac:dyDescent="0.15">
      <c r="A12" s="177"/>
      <c r="B12" s="467" t="s">
        <v>129</v>
      </c>
      <c r="C12" s="468"/>
      <c r="D12" s="468"/>
      <c r="E12" s="468"/>
      <c r="F12" s="468"/>
      <c r="G12" s="468"/>
      <c r="H12" s="468"/>
      <c r="I12" s="468"/>
      <c r="J12" s="468"/>
      <c r="K12" s="469"/>
      <c r="L12" s="476" t="s">
        <v>130</v>
      </c>
      <c r="M12" s="477"/>
      <c r="N12" s="477"/>
      <c r="O12" s="477"/>
      <c r="P12" s="477"/>
      <c r="Q12" s="478"/>
      <c r="R12" s="479">
        <v>7728</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105</v>
      </c>
      <c r="AV12" s="440"/>
      <c r="AW12" s="440"/>
      <c r="AX12" s="440"/>
      <c r="AY12" s="441" t="s">
        <v>134</v>
      </c>
      <c r="AZ12" s="442"/>
      <c r="BA12" s="442"/>
      <c r="BB12" s="442"/>
      <c r="BC12" s="442"/>
      <c r="BD12" s="442"/>
      <c r="BE12" s="442"/>
      <c r="BF12" s="442"/>
      <c r="BG12" s="442"/>
      <c r="BH12" s="442"/>
      <c r="BI12" s="442"/>
      <c r="BJ12" s="442"/>
      <c r="BK12" s="442"/>
      <c r="BL12" s="442"/>
      <c r="BM12" s="443"/>
      <c r="BN12" s="407">
        <v>205518</v>
      </c>
      <c r="BO12" s="408"/>
      <c r="BP12" s="408"/>
      <c r="BQ12" s="408"/>
      <c r="BR12" s="408"/>
      <c r="BS12" s="408"/>
      <c r="BT12" s="408"/>
      <c r="BU12" s="409"/>
      <c r="BV12" s="407">
        <v>185642</v>
      </c>
      <c r="BW12" s="408"/>
      <c r="BX12" s="408"/>
      <c r="BY12" s="408"/>
      <c r="BZ12" s="408"/>
      <c r="CA12" s="408"/>
      <c r="CB12" s="408"/>
      <c r="CC12" s="409"/>
      <c r="CD12" s="410" t="s">
        <v>135</v>
      </c>
      <c r="CE12" s="411"/>
      <c r="CF12" s="411"/>
      <c r="CG12" s="411"/>
      <c r="CH12" s="411"/>
      <c r="CI12" s="411"/>
      <c r="CJ12" s="411"/>
      <c r="CK12" s="411"/>
      <c r="CL12" s="411"/>
      <c r="CM12" s="411"/>
      <c r="CN12" s="411"/>
      <c r="CO12" s="411"/>
      <c r="CP12" s="411"/>
      <c r="CQ12" s="411"/>
      <c r="CR12" s="411"/>
      <c r="CS12" s="412"/>
      <c r="CT12" s="447" t="s">
        <v>136</v>
      </c>
      <c r="CU12" s="448"/>
      <c r="CV12" s="448"/>
      <c r="CW12" s="448"/>
      <c r="CX12" s="448"/>
      <c r="CY12" s="448"/>
      <c r="CZ12" s="448"/>
      <c r="DA12" s="449"/>
      <c r="DB12" s="447" t="s">
        <v>137</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138</v>
      </c>
      <c r="N13" s="499"/>
      <c r="O13" s="499"/>
      <c r="P13" s="499"/>
      <c r="Q13" s="500"/>
      <c r="R13" s="491">
        <v>7596</v>
      </c>
      <c r="S13" s="492"/>
      <c r="T13" s="492"/>
      <c r="U13" s="492"/>
      <c r="V13" s="493"/>
      <c r="W13" s="423" t="s">
        <v>139</v>
      </c>
      <c r="X13" s="424"/>
      <c r="Y13" s="424"/>
      <c r="Z13" s="424"/>
      <c r="AA13" s="424"/>
      <c r="AB13" s="414"/>
      <c r="AC13" s="458">
        <v>442</v>
      </c>
      <c r="AD13" s="459"/>
      <c r="AE13" s="459"/>
      <c r="AF13" s="459"/>
      <c r="AG13" s="501"/>
      <c r="AH13" s="458">
        <v>500</v>
      </c>
      <c r="AI13" s="459"/>
      <c r="AJ13" s="459"/>
      <c r="AK13" s="459"/>
      <c r="AL13" s="460"/>
      <c r="AM13" s="436" t="s">
        <v>140</v>
      </c>
      <c r="AN13" s="437"/>
      <c r="AO13" s="437"/>
      <c r="AP13" s="437"/>
      <c r="AQ13" s="437"/>
      <c r="AR13" s="437"/>
      <c r="AS13" s="437"/>
      <c r="AT13" s="438"/>
      <c r="AU13" s="439" t="s">
        <v>120</v>
      </c>
      <c r="AV13" s="440"/>
      <c r="AW13" s="440"/>
      <c r="AX13" s="440"/>
      <c r="AY13" s="441" t="s">
        <v>141</v>
      </c>
      <c r="AZ13" s="442"/>
      <c r="BA13" s="442"/>
      <c r="BB13" s="442"/>
      <c r="BC13" s="442"/>
      <c r="BD13" s="442"/>
      <c r="BE13" s="442"/>
      <c r="BF13" s="442"/>
      <c r="BG13" s="442"/>
      <c r="BH13" s="442"/>
      <c r="BI13" s="442"/>
      <c r="BJ13" s="442"/>
      <c r="BK13" s="442"/>
      <c r="BL13" s="442"/>
      <c r="BM13" s="443"/>
      <c r="BN13" s="407">
        <v>-203890</v>
      </c>
      <c r="BO13" s="408"/>
      <c r="BP13" s="408"/>
      <c r="BQ13" s="408"/>
      <c r="BR13" s="408"/>
      <c r="BS13" s="408"/>
      <c r="BT13" s="408"/>
      <c r="BU13" s="409"/>
      <c r="BV13" s="407">
        <v>-81441</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8.3000000000000007</v>
      </c>
      <c r="CU13" s="405"/>
      <c r="CV13" s="405"/>
      <c r="CW13" s="405"/>
      <c r="CX13" s="405"/>
      <c r="CY13" s="405"/>
      <c r="CZ13" s="405"/>
      <c r="DA13" s="406"/>
      <c r="DB13" s="404">
        <v>8.4</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143</v>
      </c>
      <c r="M14" s="489"/>
      <c r="N14" s="489"/>
      <c r="O14" s="489"/>
      <c r="P14" s="489"/>
      <c r="Q14" s="490"/>
      <c r="R14" s="491">
        <v>7831</v>
      </c>
      <c r="S14" s="492"/>
      <c r="T14" s="492"/>
      <c r="U14" s="492"/>
      <c r="V14" s="493"/>
      <c r="W14" s="397"/>
      <c r="X14" s="398"/>
      <c r="Y14" s="398"/>
      <c r="Z14" s="398"/>
      <c r="AA14" s="398"/>
      <c r="AB14" s="387"/>
      <c r="AC14" s="494">
        <v>11.8</v>
      </c>
      <c r="AD14" s="495"/>
      <c r="AE14" s="495"/>
      <c r="AF14" s="495"/>
      <c r="AG14" s="496"/>
      <c r="AH14" s="494">
        <v>12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137</v>
      </c>
      <c r="CU14" s="506"/>
      <c r="CV14" s="506"/>
      <c r="CW14" s="506"/>
      <c r="CX14" s="506"/>
      <c r="CY14" s="506"/>
      <c r="CZ14" s="506"/>
      <c r="DA14" s="507"/>
      <c r="DB14" s="505" t="s">
        <v>136</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138</v>
      </c>
      <c r="N15" s="499"/>
      <c r="O15" s="499"/>
      <c r="P15" s="499"/>
      <c r="Q15" s="500"/>
      <c r="R15" s="491">
        <v>7737</v>
      </c>
      <c r="S15" s="492"/>
      <c r="T15" s="492"/>
      <c r="U15" s="492"/>
      <c r="V15" s="493"/>
      <c r="W15" s="423" t="s">
        <v>145</v>
      </c>
      <c r="X15" s="424"/>
      <c r="Y15" s="424"/>
      <c r="Z15" s="424"/>
      <c r="AA15" s="424"/>
      <c r="AB15" s="414"/>
      <c r="AC15" s="458">
        <v>1050</v>
      </c>
      <c r="AD15" s="459"/>
      <c r="AE15" s="459"/>
      <c r="AF15" s="459"/>
      <c r="AG15" s="501"/>
      <c r="AH15" s="458">
        <v>1153</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1399940</v>
      </c>
      <c r="BO15" s="371"/>
      <c r="BP15" s="371"/>
      <c r="BQ15" s="371"/>
      <c r="BR15" s="371"/>
      <c r="BS15" s="371"/>
      <c r="BT15" s="371"/>
      <c r="BU15" s="372"/>
      <c r="BV15" s="370">
        <v>1220067</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28.2</v>
      </c>
      <c r="AD16" s="495"/>
      <c r="AE16" s="495"/>
      <c r="AF16" s="495"/>
      <c r="AG16" s="496"/>
      <c r="AH16" s="494">
        <v>27.7</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2748994</v>
      </c>
      <c r="BO16" s="408"/>
      <c r="BP16" s="408"/>
      <c r="BQ16" s="408"/>
      <c r="BR16" s="408"/>
      <c r="BS16" s="408"/>
      <c r="BT16" s="408"/>
      <c r="BU16" s="409"/>
      <c r="BV16" s="407">
        <v>2714913</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8" t="s">
        <v>151</v>
      </c>
      <c r="N17" s="519"/>
      <c r="O17" s="519"/>
      <c r="P17" s="519"/>
      <c r="Q17" s="520"/>
      <c r="R17" s="513" t="s">
        <v>152</v>
      </c>
      <c r="S17" s="514"/>
      <c r="T17" s="514"/>
      <c r="U17" s="514"/>
      <c r="V17" s="515"/>
      <c r="W17" s="423" t="s">
        <v>153</v>
      </c>
      <c r="X17" s="424"/>
      <c r="Y17" s="424"/>
      <c r="Z17" s="424"/>
      <c r="AA17" s="424"/>
      <c r="AB17" s="414"/>
      <c r="AC17" s="458">
        <v>2238</v>
      </c>
      <c r="AD17" s="459"/>
      <c r="AE17" s="459"/>
      <c r="AF17" s="459"/>
      <c r="AG17" s="501"/>
      <c r="AH17" s="458">
        <v>2515</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1794491</v>
      </c>
      <c r="BO17" s="408"/>
      <c r="BP17" s="408"/>
      <c r="BQ17" s="408"/>
      <c r="BR17" s="408"/>
      <c r="BS17" s="408"/>
      <c r="BT17" s="408"/>
      <c r="BU17" s="409"/>
      <c r="BV17" s="407">
        <v>1551088</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32" t="s">
        <v>155</v>
      </c>
      <c r="C18" s="450"/>
      <c r="D18" s="450"/>
      <c r="E18" s="533"/>
      <c r="F18" s="533"/>
      <c r="G18" s="533"/>
      <c r="H18" s="533"/>
      <c r="I18" s="533"/>
      <c r="J18" s="533"/>
      <c r="K18" s="533"/>
      <c r="L18" s="534">
        <v>82.01</v>
      </c>
      <c r="M18" s="534"/>
      <c r="N18" s="534"/>
      <c r="O18" s="534"/>
      <c r="P18" s="534"/>
      <c r="Q18" s="534"/>
      <c r="R18" s="535"/>
      <c r="S18" s="535"/>
      <c r="T18" s="535"/>
      <c r="U18" s="535"/>
      <c r="V18" s="536"/>
      <c r="W18" s="425"/>
      <c r="X18" s="426"/>
      <c r="Y18" s="426"/>
      <c r="Z18" s="426"/>
      <c r="AA18" s="426"/>
      <c r="AB18" s="417"/>
      <c r="AC18" s="537">
        <v>60</v>
      </c>
      <c r="AD18" s="538"/>
      <c r="AE18" s="538"/>
      <c r="AF18" s="538"/>
      <c r="AG18" s="539"/>
      <c r="AH18" s="537">
        <v>60.3</v>
      </c>
      <c r="AI18" s="538"/>
      <c r="AJ18" s="538"/>
      <c r="AK18" s="538"/>
      <c r="AL18" s="540"/>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2725138</v>
      </c>
      <c r="BO18" s="408"/>
      <c r="BP18" s="408"/>
      <c r="BQ18" s="408"/>
      <c r="BR18" s="408"/>
      <c r="BS18" s="408"/>
      <c r="BT18" s="408"/>
      <c r="BU18" s="409"/>
      <c r="BV18" s="407">
        <v>2741507</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32" t="s">
        <v>157</v>
      </c>
      <c r="C19" s="450"/>
      <c r="D19" s="450"/>
      <c r="E19" s="533"/>
      <c r="F19" s="533"/>
      <c r="G19" s="533"/>
      <c r="H19" s="533"/>
      <c r="I19" s="533"/>
      <c r="J19" s="533"/>
      <c r="K19" s="533"/>
      <c r="L19" s="541">
        <v>95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4612442</v>
      </c>
      <c r="BO19" s="408"/>
      <c r="BP19" s="408"/>
      <c r="BQ19" s="408"/>
      <c r="BR19" s="408"/>
      <c r="BS19" s="408"/>
      <c r="BT19" s="408"/>
      <c r="BU19" s="409"/>
      <c r="BV19" s="407">
        <v>4530848</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32" t="s">
        <v>159</v>
      </c>
      <c r="C20" s="450"/>
      <c r="D20" s="450"/>
      <c r="E20" s="533"/>
      <c r="F20" s="533"/>
      <c r="G20" s="533"/>
      <c r="H20" s="533"/>
      <c r="I20" s="533"/>
      <c r="J20" s="533"/>
      <c r="K20" s="533"/>
      <c r="L20" s="541">
        <v>2483</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23" t="s">
        <v>160</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5513360</v>
      </c>
      <c r="BO22" s="371"/>
      <c r="BP22" s="371"/>
      <c r="BQ22" s="371"/>
      <c r="BR22" s="371"/>
      <c r="BS22" s="371"/>
      <c r="BT22" s="371"/>
      <c r="BU22" s="372"/>
      <c r="BV22" s="370">
        <v>5534489</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4703773</v>
      </c>
      <c r="BO23" s="408"/>
      <c r="BP23" s="408"/>
      <c r="BQ23" s="408"/>
      <c r="BR23" s="408"/>
      <c r="BS23" s="408"/>
      <c r="BT23" s="408"/>
      <c r="BU23" s="409"/>
      <c r="BV23" s="407">
        <v>4661023</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78"/>
      <c r="C24" s="554"/>
      <c r="D24" s="555"/>
      <c r="E24" s="457" t="s">
        <v>169</v>
      </c>
      <c r="F24" s="437"/>
      <c r="G24" s="437"/>
      <c r="H24" s="437"/>
      <c r="I24" s="437"/>
      <c r="J24" s="437"/>
      <c r="K24" s="438"/>
      <c r="L24" s="458">
        <v>1</v>
      </c>
      <c r="M24" s="459"/>
      <c r="N24" s="459"/>
      <c r="O24" s="459"/>
      <c r="P24" s="501"/>
      <c r="Q24" s="458">
        <v>7320</v>
      </c>
      <c r="R24" s="459"/>
      <c r="S24" s="459"/>
      <c r="T24" s="459"/>
      <c r="U24" s="459"/>
      <c r="V24" s="501"/>
      <c r="W24" s="553"/>
      <c r="X24" s="554"/>
      <c r="Y24" s="555"/>
      <c r="Z24" s="457" t="s">
        <v>170</v>
      </c>
      <c r="AA24" s="437"/>
      <c r="AB24" s="437"/>
      <c r="AC24" s="437"/>
      <c r="AD24" s="437"/>
      <c r="AE24" s="437"/>
      <c r="AF24" s="437"/>
      <c r="AG24" s="438"/>
      <c r="AH24" s="458">
        <v>95</v>
      </c>
      <c r="AI24" s="459"/>
      <c r="AJ24" s="459"/>
      <c r="AK24" s="459"/>
      <c r="AL24" s="501"/>
      <c r="AM24" s="458">
        <v>259540</v>
      </c>
      <c r="AN24" s="459"/>
      <c r="AO24" s="459"/>
      <c r="AP24" s="459"/>
      <c r="AQ24" s="459"/>
      <c r="AR24" s="501"/>
      <c r="AS24" s="458">
        <v>2732</v>
      </c>
      <c r="AT24" s="459"/>
      <c r="AU24" s="459"/>
      <c r="AV24" s="459"/>
      <c r="AW24" s="459"/>
      <c r="AX24" s="460"/>
      <c r="AY24" s="526" t="s">
        <v>171</v>
      </c>
      <c r="AZ24" s="527"/>
      <c r="BA24" s="527"/>
      <c r="BB24" s="527"/>
      <c r="BC24" s="527"/>
      <c r="BD24" s="527"/>
      <c r="BE24" s="527"/>
      <c r="BF24" s="527"/>
      <c r="BG24" s="527"/>
      <c r="BH24" s="527"/>
      <c r="BI24" s="527"/>
      <c r="BJ24" s="527"/>
      <c r="BK24" s="527"/>
      <c r="BL24" s="527"/>
      <c r="BM24" s="528"/>
      <c r="BN24" s="407">
        <v>3603462</v>
      </c>
      <c r="BO24" s="408"/>
      <c r="BP24" s="408"/>
      <c r="BQ24" s="408"/>
      <c r="BR24" s="408"/>
      <c r="BS24" s="408"/>
      <c r="BT24" s="408"/>
      <c r="BU24" s="409"/>
      <c r="BV24" s="407">
        <v>3464507</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78"/>
      <c r="C25" s="554"/>
      <c r="D25" s="555"/>
      <c r="E25" s="457" t="s">
        <v>172</v>
      </c>
      <c r="F25" s="437"/>
      <c r="G25" s="437"/>
      <c r="H25" s="437"/>
      <c r="I25" s="437"/>
      <c r="J25" s="437"/>
      <c r="K25" s="438"/>
      <c r="L25" s="458">
        <v>1</v>
      </c>
      <c r="M25" s="459"/>
      <c r="N25" s="459"/>
      <c r="O25" s="459"/>
      <c r="P25" s="501"/>
      <c r="Q25" s="458">
        <v>5550</v>
      </c>
      <c r="R25" s="459"/>
      <c r="S25" s="459"/>
      <c r="T25" s="459"/>
      <c r="U25" s="459"/>
      <c r="V25" s="501"/>
      <c r="W25" s="553"/>
      <c r="X25" s="554"/>
      <c r="Y25" s="555"/>
      <c r="Z25" s="457" t="s">
        <v>173</v>
      </c>
      <c r="AA25" s="437"/>
      <c r="AB25" s="437"/>
      <c r="AC25" s="437"/>
      <c r="AD25" s="437"/>
      <c r="AE25" s="437"/>
      <c r="AF25" s="437"/>
      <c r="AG25" s="438"/>
      <c r="AH25" s="458" t="s">
        <v>137</v>
      </c>
      <c r="AI25" s="459"/>
      <c r="AJ25" s="459"/>
      <c r="AK25" s="459"/>
      <c r="AL25" s="501"/>
      <c r="AM25" s="458" t="s">
        <v>137</v>
      </c>
      <c r="AN25" s="459"/>
      <c r="AO25" s="459"/>
      <c r="AP25" s="459"/>
      <c r="AQ25" s="459"/>
      <c r="AR25" s="501"/>
      <c r="AS25" s="458" t="s">
        <v>137</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714280</v>
      </c>
      <c r="BO25" s="371"/>
      <c r="BP25" s="371"/>
      <c r="BQ25" s="371"/>
      <c r="BR25" s="371"/>
      <c r="BS25" s="371"/>
      <c r="BT25" s="371"/>
      <c r="BU25" s="372"/>
      <c r="BV25" s="370">
        <v>695631</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78"/>
      <c r="C26" s="554"/>
      <c r="D26" s="555"/>
      <c r="E26" s="457" t="s">
        <v>175</v>
      </c>
      <c r="F26" s="437"/>
      <c r="G26" s="437"/>
      <c r="H26" s="437"/>
      <c r="I26" s="437"/>
      <c r="J26" s="437"/>
      <c r="K26" s="438"/>
      <c r="L26" s="458">
        <v>1</v>
      </c>
      <c r="M26" s="459"/>
      <c r="N26" s="459"/>
      <c r="O26" s="459"/>
      <c r="P26" s="501"/>
      <c r="Q26" s="458">
        <v>5000</v>
      </c>
      <c r="R26" s="459"/>
      <c r="S26" s="459"/>
      <c r="T26" s="459"/>
      <c r="U26" s="459"/>
      <c r="V26" s="501"/>
      <c r="W26" s="553"/>
      <c r="X26" s="554"/>
      <c r="Y26" s="555"/>
      <c r="Z26" s="457" t="s">
        <v>176</v>
      </c>
      <c r="AA26" s="559"/>
      <c r="AB26" s="559"/>
      <c r="AC26" s="559"/>
      <c r="AD26" s="559"/>
      <c r="AE26" s="559"/>
      <c r="AF26" s="559"/>
      <c r="AG26" s="560"/>
      <c r="AH26" s="458">
        <v>4</v>
      </c>
      <c r="AI26" s="459"/>
      <c r="AJ26" s="459"/>
      <c r="AK26" s="459"/>
      <c r="AL26" s="501"/>
      <c r="AM26" s="458">
        <v>12224</v>
      </c>
      <c r="AN26" s="459"/>
      <c r="AO26" s="459"/>
      <c r="AP26" s="459"/>
      <c r="AQ26" s="459"/>
      <c r="AR26" s="501"/>
      <c r="AS26" s="458">
        <v>3056</v>
      </c>
      <c r="AT26" s="459"/>
      <c r="AU26" s="459"/>
      <c r="AV26" s="459"/>
      <c r="AW26" s="459"/>
      <c r="AX26" s="460"/>
      <c r="AY26" s="410" t="s">
        <v>177</v>
      </c>
      <c r="AZ26" s="411"/>
      <c r="BA26" s="411"/>
      <c r="BB26" s="411"/>
      <c r="BC26" s="411"/>
      <c r="BD26" s="411"/>
      <c r="BE26" s="411"/>
      <c r="BF26" s="411"/>
      <c r="BG26" s="411"/>
      <c r="BH26" s="411"/>
      <c r="BI26" s="411"/>
      <c r="BJ26" s="411"/>
      <c r="BK26" s="411"/>
      <c r="BL26" s="411"/>
      <c r="BM26" s="412"/>
      <c r="BN26" s="407" t="s">
        <v>137</v>
      </c>
      <c r="BO26" s="408"/>
      <c r="BP26" s="408"/>
      <c r="BQ26" s="408"/>
      <c r="BR26" s="408"/>
      <c r="BS26" s="408"/>
      <c r="BT26" s="408"/>
      <c r="BU26" s="409"/>
      <c r="BV26" s="407" t="s">
        <v>137</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78"/>
      <c r="C27" s="554"/>
      <c r="D27" s="555"/>
      <c r="E27" s="457" t="s">
        <v>178</v>
      </c>
      <c r="F27" s="437"/>
      <c r="G27" s="437"/>
      <c r="H27" s="437"/>
      <c r="I27" s="437"/>
      <c r="J27" s="437"/>
      <c r="K27" s="438"/>
      <c r="L27" s="458">
        <v>1</v>
      </c>
      <c r="M27" s="459"/>
      <c r="N27" s="459"/>
      <c r="O27" s="459"/>
      <c r="P27" s="501"/>
      <c r="Q27" s="458">
        <v>2940</v>
      </c>
      <c r="R27" s="459"/>
      <c r="S27" s="459"/>
      <c r="T27" s="459"/>
      <c r="U27" s="459"/>
      <c r="V27" s="501"/>
      <c r="W27" s="553"/>
      <c r="X27" s="554"/>
      <c r="Y27" s="555"/>
      <c r="Z27" s="457" t="s">
        <v>179</v>
      </c>
      <c r="AA27" s="437"/>
      <c r="AB27" s="437"/>
      <c r="AC27" s="437"/>
      <c r="AD27" s="437"/>
      <c r="AE27" s="437"/>
      <c r="AF27" s="437"/>
      <c r="AG27" s="438"/>
      <c r="AH27" s="458" t="s">
        <v>137</v>
      </c>
      <c r="AI27" s="459"/>
      <c r="AJ27" s="459"/>
      <c r="AK27" s="459"/>
      <c r="AL27" s="501"/>
      <c r="AM27" s="458" t="s">
        <v>136</v>
      </c>
      <c r="AN27" s="459"/>
      <c r="AO27" s="459"/>
      <c r="AP27" s="459"/>
      <c r="AQ27" s="459"/>
      <c r="AR27" s="501"/>
      <c r="AS27" s="458" t="s">
        <v>137</v>
      </c>
      <c r="AT27" s="459"/>
      <c r="AU27" s="459"/>
      <c r="AV27" s="459"/>
      <c r="AW27" s="459"/>
      <c r="AX27" s="460"/>
      <c r="AY27" s="502" t="s">
        <v>180</v>
      </c>
      <c r="AZ27" s="503"/>
      <c r="BA27" s="503"/>
      <c r="BB27" s="503"/>
      <c r="BC27" s="503"/>
      <c r="BD27" s="503"/>
      <c r="BE27" s="503"/>
      <c r="BF27" s="503"/>
      <c r="BG27" s="503"/>
      <c r="BH27" s="503"/>
      <c r="BI27" s="503"/>
      <c r="BJ27" s="503"/>
      <c r="BK27" s="503"/>
      <c r="BL27" s="503"/>
      <c r="BM27" s="504"/>
      <c r="BN27" s="529" t="s">
        <v>137</v>
      </c>
      <c r="BO27" s="530"/>
      <c r="BP27" s="530"/>
      <c r="BQ27" s="530"/>
      <c r="BR27" s="530"/>
      <c r="BS27" s="530"/>
      <c r="BT27" s="530"/>
      <c r="BU27" s="531"/>
      <c r="BV27" s="529" t="s">
        <v>137</v>
      </c>
      <c r="BW27" s="530"/>
      <c r="BX27" s="530"/>
      <c r="BY27" s="530"/>
      <c r="BZ27" s="530"/>
      <c r="CA27" s="530"/>
      <c r="CB27" s="530"/>
      <c r="CC27" s="531"/>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78"/>
      <c r="C28" s="554"/>
      <c r="D28" s="555"/>
      <c r="E28" s="457" t="s">
        <v>181</v>
      </c>
      <c r="F28" s="437"/>
      <c r="G28" s="437"/>
      <c r="H28" s="437"/>
      <c r="I28" s="437"/>
      <c r="J28" s="437"/>
      <c r="K28" s="438"/>
      <c r="L28" s="458">
        <v>1</v>
      </c>
      <c r="M28" s="459"/>
      <c r="N28" s="459"/>
      <c r="O28" s="459"/>
      <c r="P28" s="501"/>
      <c r="Q28" s="458">
        <v>2410</v>
      </c>
      <c r="R28" s="459"/>
      <c r="S28" s="459"/>
      <c r="T28" s="459"/>
      <c r="U28" s="459"/>
      <c r="V28" s="501"/>
      <c r="W28" s="553"/>
      <c r="X28" s="554"/>
      <c r="Y28" s="555"/>
      <c r="Z28" s="457" t="s">
        <v>182</v>
      </c>
      <c r="AA28" s="437"/>
      <c r="AB28" s="437"/>
      <c r="AC28" s="437"/>
      <c r="AD28" s="437"/>
      <c r="AE28" s="437"/>
      <c r="AF28" s="437"/>
      <c r="AG28" s="438"/>
      <c r="AH28" s="458" t="s">
        <v>137</v>
      </c>
      <c r="AI28" s="459"/>
      <c r="AJ28" s="459"/>
      <c r="AK28" s="459"/>
      <c r="AL28" s="501"/>
      <c r="AM28" s="458" t="s">
        <v>137</v>
      </c>
      <c r="AN28" s="459"/>
      <c r="AO28" s="459"/>
      <c r="AP28" s="459"/>
      <c r="AQ28" s="459"/>
      <c r="AR28" s="501"/>
      <c r="AS28" s="458" t="s">
        <v>137</v>
      </c>
      <c r="AT28" s="459"/>
      <c r="AU28" s="459"/>
      <c r="AV28" s="459"/>
      <c r="AW28" s="459"/>
      <c r="AX28" s="460"/>
      <c r="AY28" s="561" t="s">
        <v>183</v>
      </c>
      <c r="AZ28" s="562"/>
      <c r="BA28" s="562"/>
      <c r="BB28" s="563"/>
      <c r="BC28" s="367" t="s">
        <v>48</v>
      </c>
      <c r="BD28" s="368"/>
      <c r="BE28" s="368"/>
      <c r="BF28" s="368"/>
      <c r="BG28" s="368"/>
      <c r="BH28" s="368"/>
      <c r="BI28" s="368"/>
      <c r="BJ28" s="368"/>
      <c r="BK28" s="368"/>
      <c r="BL28" s="368"/>
      <c r="BM28" s="369"/>
      <c r="BN28" s="370">
        <v>991602</v>
      </c>
      <c r="BO28" s="371"/>
      <c r="BP28" s="371"/>
      <c r="BQ28" s="371"/>
      <c r="BR28" s="371"/>
      <c r="BS28" s="371"/>
      <c r="BT28" s="371"/>
      <c r="BU28" s="372"/>
      <c r="BV28" s="370">
        <v>986908</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78"/>
      <c r="C29" s="554"/>
      <c r="D29" s="555"/>
      <c r="E29" s="457" t="s">
        <v>184</v>
      </c>
      <c r="F29" s="437"/>
      <c r="G29" s="437"/>
      <c r="H29" s="437"/>
      <c r="I29" s="437"/>
      <c r="J29" s="437"/>
      <c r="K29" s="438"/>
      <c r="L29" s="458">
        <v>12</v>
      </c>
      <c r="M29" s="459"/>
      <c r="N29" s="459"/>
      <c r="O29" s="459"/>
      <c r="P29" s="501"/>
      <c r="Q29" s="458">
        <v>2260</v>
      </c>
      <c r="R29" s="459"/>
      <c r="S29" s="459"/>
      <c r="T29" s="459"/>
      <c r="U29" s="459"/>
      <c r="V29" s="501"/>
      <c r="W29" s="556"/>
      <c r="X29" s="557"/>
      <c r="Y29" s="558"/>
      <c r="Z29" s="457" t="s">
        <v>185</v>
      </c>
      <c r="AA29" s="437"/>
      <c r="AB29" s="437"/>
      <c r="AC29" s="437"/>
      <c r="AD29" s="437"/>
      <c r="AE29" s="437"/>
      <c r="AF29" s="437"/>
      <c r="AG29" s="438"/>
      <c r="AH29" s="458">
        <v>95</v>
      </c>
      <c r="AI29" s="459"/>
      <c r="AJ29" s="459"/>
      <c r="AK29" s="459"/>
      <c r="AL29" s="501"/>
      <c r="AM29" s="458">
        <v>259540</v>
      </c>
      <c r="AN29" s="459"/>
      <c r="AO29" s="459"/>
      <c r="AP29" s="459"/>
      <c r="AQ29" s="459"/>
      <c r="AR29" s="501"/>
      <c r="AS29" s="458">
        <v>2732</v>
      </c>
      <c r="AT29" s="459"/>
      <c r="AU29" s="459"/>
      <c r="AV29" s="459"/>
      <c r="AW29" s="459"/>
      <c r="AX29" s="460"/>
      <c r="AY29" s="564"/>
      <c r="AZ29" s="565"/>
      <c r="BA29" s="565"/>
      <c r="BB29" s="566"/>
      <c r="BC29" s="441" t="s">
        <v>186</v>
      </c>
      <c r="BD29" s="442"/>
      <c r="BE29" s="442"/>
      <c r="BF29" s="442"/>
      <c r="BG29" s="442"/>
      <c r="BH29" s="442"/>
      <c r="BI29" s="442"/>
      <c r="BJ29" s="442"/>
      <c r="BK29" s="442"/>
      <c r="BL29" s="442"/>
      <c r="BM29" s="443"/>
      <c r="BN29" s="407">
        <v>502181</v>
      </c>
      <c r="BO29" s="408"/>
      <c r="BP29" s="408"/>
      <c r="BQ29" s="408"/>
      <c r="BR29" s="408"/>
      <c r="BS29" s="408"/>
      <c r="BT29" s="408"/>
      <c r="BU29" s="409"/>
      <c r="BV29" s="407">
        <v>362175</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187</v>
      </c>
      <c r="X30" s="575"/>
      <c r="Y30" s="575"/>
      <c r="Z30" s="575"/>
      <c r="AA30" s="575"/>
      <c r="AB30" s="575"/>
      <c r="AC30" s="575"/>
      <c r="AD30" s="575"/>
      <c r="AE30" s="575"/>
      <c r="AF30" s="575"/>
      <c r="AG30" s="576"/>
      <c r="AH30" s="537">
        <v>95.1</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50</v>
      </c>
      <c r="BD30" s="527"/>
      <c r="BE30" s="527"/>
      <c r="BF30" s="527"/>
      <c r="BG30" s="527"/>
      <c r="BH30" s="527"/>
      <c r="BI30" s="527"/>
      <c r="BJ30" s="527"/>
      <c r="BK30" s="527"/>
      <c r="BL30" s="527"/>
      <c r="BM30" s="528"/>
      <c r="BN30" s="529">
        <v>1913077</v>
      </c>
      <c r="BO30" s="530"/>
      <c r="BP30" s="530"/>
      <c r="BQ30" s="530"/>
      <c r="BR30" s="530"/>
      <c r="BS30" s="530"/>
      <c r="BT30" s="530"/>
      <c r="BU30" s="531"/>
      <c r="BV30" s="529">
        <v>1574458</v>
      </c>
      <c r="BW30" s="530"/>
      <c r="BX30" s="530"/>
      <c r="BY30" s="530"/>
      <c r="BZ30" s="530"/>
      <c r="CA30" s="530"/>
      <c r="CB30" s="530"/>
      <c r="CC30" s="531"/>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0" t="s">
        <v>188</v>
      </c>
      <c r="D32" s="570"/>
      <c r="E32" s="570"/>
      <c r="F32" s="570"/>
      <c r="G32" s="570"/>
      <c r="H32" s="570"/>
      <c r="I32" s="570"/>
      <c r="J32" s="570"/>
      <c r="K32" s="570"/>
      <c r="L32" s="570"/>
      <c r="M32" s="570"/>
      <c r="N32" s="570"/>
      <c r="O32" s="570"/>
      <c r="P32" s="570"/>
      <c r="Q32" s="570"/>
      <c r="R32" s="570"/>
      <c r="S32" s="570"/>
      <c r="U32" s="411" t="s">
        <v>189</v>
      </c>
      <c r="V32" s="411"/>
      <c r="W32" s="411"/>
      <c r="X32" s="411"/>
      <c r="Y32" s="411"/>
      <c r="Z32" s="411"/>
      <c r="AA32" s="411"/>
      <c r="AB32" s="411"/>
      <c r="AC32" s="411"/>
      <c r="AD32" s="411"/>
      <c r="AE32" s="411"/>
      <c r="AF32" s="411"/>
      <c r="AG32" s="411"/>
      <c r="AH32" s="411"/>
      <c r="AI32" s="411"/>
      <c r="AJ32" s="411"/>
      <c r="AK32" s="411"/>
      <c r="AM32" s="411" t="s">
        <v>190</v>
      </c>
      <c r="AN32" s="411"/>
      <c r="AO32" s="411"/>
      <c r="AP32" s="411"/>
      <c r="AQ32" s="411"/>
      <c r="AR32" s="411"/>
      <c r="AS32" s="411"/>
      <c r="AT32" s="411"/>
      <c r="AU32" s="411"/>
      <c r="AV32" s="411"/>
      <c r="AW32" s="411"/>
      <c r="AX32" s="411"/>
      <c r="AY32" s="411"/>
      <c r="AZ32" s="411"/>
      <c r="BA32" s="411"/>
      <c r="BB32" s="411"/>
      <c r="BC32" s="411"/>
      <c r="BE32" s="411" t="s">
        <v>191</v>
      </c>
      <c r="BF32" s="411"/>
      <c r="BG32" s="411"/>
      <c r="BH32" s="411"/>
      <c r="BI32" s="411"/>
      <c r="BJ32" s="411"/>
      <c r="BK32" s="411"/>
      <c r="BL32" s="411"/>
      <c r="BM32" s="411"/>
      <c r="BN32" s="411"/>
      <c r="BO32" s="411"/>
      <c r="BP32" s="411"/>
      <c r="BQ32" s="411"/>
      <c r="BR32" s="411"/>
      <c r="BS32" s="411"/>
      <c r="BT32" s="411"/>
      <c r="BU32" s="411"/>
      <c r="BW32" s="411" t="s">
        <v>192</v>
      </c>
      <c r="BX32" s="411"/>
      <c r="BY32" s="411"/>
      <c r="BZ32" s="411"/>
      <c r="CA32" s="411"/>
      <c r="CB32" s="411"/>
      <c r="CC32" s="411"/>
      <c r="CD32" s="411"/>
      <c r="CE32" s="411"/>
      <c r="CF32" s="411"/>
      <c r="CG32" s="411"/>
      <c r="CH32" s="411"/>
      <c r="CI32" s="411"/>
      <c r="CJ32" s="411"/>
      <c r="CK32" s="411"/>
      <c r="CL32" s="411"/>
      <c r="CM32" s="411"/>
      <c r="CO32" s="411" t="s">
        <v>193</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15">
      <c r="A33" s="177"/>
      <c r="B33" s="201"/>
      <c r="C33" s="431" t="s">
        <v>194</v>
      </c>
      <c r="D33" s="431"/>
      <c r="E33" s="396" t="s">
        <v>195</v>
      </c>
      <c r="F33" s="396"/>
      <c r="G33" s="396"/>
      <c r="H33" s="396"/>
      <c r="I33" s="396"/>
      <c r="J33" s="396"/>
      <c r="K33" s="396"/>
      <c r="L33" s="396"/>
      <c r="M33" s="396"/>
      <c r="N33" s="396"/>
      <c r="O33" s="396"/>
      <c r="P33" s="396"/>
      <c r="Q33" s="396"/>
      <c r="R33" s="396"/>
      <c r="S33" s="396"/>
      <c r="T33" s="202"/>
      <c r="U33" s="431" t="s">
        <v>194</v>
      </c>
      <c r="V33" s="431"/>
      <c r="W33" s="396" t="s">
        <v>195</v>
      </c>
      <c r="X33" s="396"/>
      <c r="Y33" s="396"/>
      <c r="Z33" s="396"/>
      <c r="AA33" s="396"/>
      <c r="AB33" s="396"/>
      <c r="AC33" s="396"/>
      <c r="AD33" s="396"/>
      <c r="AE33" s="396"/>
      <c r="AF33" s="396"/>
      <c r="AG33" s="396"/>
      <c r="AH33" s="396"/>
      <c r="AI33" s="396"/>
      <c r="AJ33" s="396"/>
      <c r="AK33" s="396"/>
      <c r="AL33" s="202"/>
      <c r="AM33" s="431" t="s">
        <v>194</v>
      </c>
      <c r="AN33" s="431"/>
      <c r="AO33" s="396" t="s">
        <v>195</v>
      </c>
      <c r="AP33" s="396"/>
      <c r="AQ33" s="396"/>
      <c r="AR33" s="396"/>
      <c r="AS33" s="396"/>
      <c r="AT33" s="396"/>
      <c r="AU33" s="396"/>
      <c r="AV33" s="396"/>
      <c r="AW33" s="396"/>
      <c r="AX33" s="396"/>
      <c r="AY33" s="396"/>
      <c r="AZ33" s="396"/>
      <c r="BA33" s="396"/>
      <c r="BB33" s="396"/>
      <c r="BC33" s="396"/>
      <c r="BD33" s="203"/>
      <c r="BE33" s="396" t="s">
        <v>196</v>
      </c>
      <c r="BF33" s="396"/>
      <c r="BG33" s="396" t="s">
        <v>197</v>
      </c>
      <c r="BH33" s="396"/>
      <c r="BI33" s="396"/>
      <c r="BJ33" s="396"/>
      <c r="BK33" s="396"/>
      <c r="BL33" s="396"/>
      <c r="BM33" s="396"/>
      <c r="BN33" s="396"/>
      <c r="BO33" s="396"/>
      <c r="BP33" s="396"/>
      <c r="BQ33" s="396"/>
      <c r="BR33" s="396"/>
      <c r="BS33" s="396"/>
      <c r="BT33" s="396"/>
      <c r="BU33" s="396"/>
      <c r="BV33" s="203"/>
      <c r="BW33" s="431" t="s">
        <v>196</v>
      </c>
      <c r="BX33" s="431"/>
      <c r="BY33" s="396" t="s">
        <v>198</v>
      </c>
      <c r="BZ33" s="396"/>
      <c r="CA33" s="396"/>
      <c r="CB33" s="396"/>
      <c r="CC33" s="396"/>
      <c r="CD33" s="396"/>
      <c r="CE33" s="396"/>
      <c r="CF33" s="396"/>
      <c r="CG33" s="396"/>
      <c r="CH33" s="396"/>
      <c r="CI33" s="396"/>
      <c r="CJ33" s="396"/>
      <c r="CK33" s="396"/>
      <c r="CL33" s="396"/>
      <c r="CM33" s="396"/>
      <c r="CN33" s="202"/>
      <c r="CO33" s="431" t="s">
        <v>199</v>
      </c>
      <c r="CP33" s="431"/>
      <c r="CQ33" s="396" t="s">
        <v>200</v>
      </c>
      <c r="CR33" s="396"/>
      <c r="CS33" s="396"/>
      <c r="CT33" s="396"/>
      <c r="CU33" s="396"/>
      <c r="CV33" s="396"/>
      <c r="CW33" s="396"/>
      <c r="CX33" s="396"/>
      <c r="CY33" s="396"/>
      <c r="CZ33" s="396"/>
      <c r="DA33" s="396"/>
      <c r="DB33" s="396"/>
      <c r="DC33" s="396"/>
      <c r="DD33" s="396"/>
      <c r="DE33" s="396"/>
      <c r="DF33" s="202"/>
      <c r="DG33" s="596" t="s">
        <v>201</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7"/>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77"/>
      <c r="BE34" s="597">
        <f>IF(BG34="","",MAX(C34:D43,U34:V43,AM34:AN43)+1)</f>
        <v>6</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77"/>
      <c r="BW34" s="597">
        <f>IF(BY34="","",MAX(C34:D43,U34:V43,AM34:AN43,BE34:BF43)+1)</f>
        <v>10</v>
      </c>
      <c r="BX34" s="597"/>
      <c r="BY34" s="598" t="str">
        <f>IF('各会計、関係団体の財政状況及び健全化判断比率'!B68="","",'各会計、関係団体の財政状況及び健全化判断比率'!B68)</f>
        <v>吉田川流域溜池大和町他3市3ヶ町村組合</v>
      </c>
      <c r="BZ34" s="598"/>
      <c r="CA34" s="598"/>
      <c r="CB34" s="598"/>
      <c r="CC34" s="598"/>
      <c r="CD34" s="598"/>
      <c r="CE34" s="598"/>
      <c r="CF34" s="598"/>
      <c r="CG34" s="598"/>
      <c r="CH34" s="598"/>
      <c r="CI34" s="598"/>
      <c r="CJ34" s="598"/>
      <c r="CK34" s="598"/>
      <c r="CL34" s="598"/>
      <c r="CM34" s="598"/>
      <c r="CN34" s="177"/>
      <c r="CO34" s="597">
        <f>IF(CQ34="","",MAX(C34:D43,U34:V43,AM34:AN43,BE34:BF43,BW34:BX43)+1)</f>
        <v>19</v>
      </c>
      <c r="CP34" s="597"/>
      <c r="CQ34" s="598" t="str">
        <f>IF('各会計、関係団体の財政状況及び健全化判断比率'!BS7="","",'各会計、関係団体の財政状況及び健全化判断比率'!BS7)</f>
        <v>㈱おおさと地域振興公社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7"/>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77"/>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7"/>
      <c r="BE35" s="597">
        <f t="shared" ref="BE35:BE43" si="1">IF(BG35="","",BE34+1)</f>
        <v>7</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77"/>
      <c r="BW35" s="597">
        <f t="shared" ref="BW35:BW43" si="2">IF(BY35="","",BW34+1)</f>
        <v>11</v>
      </c>
      <c r="BX35" s="597"/>
      <c r="BY35" s="598" t="str">
        <f>IF('各会計、関係団体の財政状況及び健全化判断比率'!B69="","",'各会計、関係団体の財政状況及び健全化判断比率'!B69)</f>
        <v>黒川地域行政事務組合</v>
      </c>
      <c r="BZ35" s="598"/>
      <c r="CA35" s="598"/>
      <c r="CB35" s="598"/>
      <c r="CC35" s="598"/>
      <c r="CD35" s="598"/>
      <c r="CE35" s="598"/>
      <c r="CF35" s="598"/>
      <c r="CG35" s="598"/>
      <c r="CH35" s="598"/>
      <c r="CI35" s="598"/>
      <c r="CJ35" s="598"/>
      <c r="CK35" s="598"/>
      <c r="CL35" s="598"/>
      <c r="CM35" s="598"/>
      <c r="CN35" s="177"/>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f t="shared" si="1"/>
        <v>8</v>
      </c>
      <c r="BF36" s="597"/>
      <c r="BG36" s="598" t="str">
        <f>IF('各会計、関係団体の財政状況及び健全化判断比率'!B34="","",'各会計、関係団体の財政状況及び健全化判断比率'!B34)</f>
        <v>戸別合併処理浄化槽特別会計</v>
      </c>
      <c r="BH36" s="598"/>
      <c r="BI36" s="598"/>
      <c r="BJ36" s="598"/>
      <c r="BK36" s="598"/>
      <c r="BL36" s="598"/>
      <c r="BM36" s="598"/>
      <c r="BN36" s="598"/>
      <c r="BO36" s="598"/>
      <c r="BP36" s="598"/>
      <c r="BQ36" s="598"/>
      <c r="BR36" s="598"/>
      <c r="BS36" s="598"/>
      <c r="BT36" s="598"/>
      <c r="BU36" s="598"/>
      <c r="BV36" s="177"/>
      <c r="BW36" s="597">
        <f t="shared" si="2"/>
        <v>12</v>
      </c>
      <c r="BX36" s="597"/>
      <c r="BY36" s="598" t="str">
        <f>IF('各会計、関係団体の財政状況及び健全化判断比率'!B70="","",'各会計、関係団体の財政状況及び健全化判断比率'!B70)</f>
        <v>黒川地域行政事務組合：病院事業会計</v>
      </c>
      <c r="BZ36" s="598"/>
      <c r="CA36" s="598"/>
      <c r="CB36" s="598"/>
      <c r="CC36" s="598"/>
      <c r="CD36" s="598"/>
      <c r="CE36" s="598"/>
      <c r="CF36" s="598"/>
      <c r="CG36" s="598"/>
      <c r="CH36" s="598"/>
      <c r="CI36" s="598"/>
      <c r="CJ36" s="598"/>
      <c r="CK36" s="598"/>
      <c r="CL36" s="598"/>
      <c r="CM36" s="598"/>
      <c r="CN36" s="177"/>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f t="shared" si="1"/>
        <v>9</v>
      </c>
      <c r="BF37" s="597"/>
      <c r="BG37" s="598" t="str">
        <f>IF('各会計、関係団体の財政状況及び健全化判断比率'!B35="","",'各会計、関係団体の財政状況及び健全化判断比率'!B35)</f>
        <v>宅地分譲事業特別会計</v>
      </c>
      <c r="BH37" s="598"/>
      <c r="BI37" s="598"/>
      <c r="BJ37" s="598"/>
      <c r="BK37" s="598"/>
      <c r="BL37" s="598"/>
      <c r="BM37" s="598"/>
      <c r="BN37" s="598"/>
      <c r="BO37" s="598"/>
      <c r="BP37" s="598"/>
      <c r="BQ37" s="598"/>
      <c r="BR37" s="598"/>
      <c r="BS37" s="598"/>
      <c r="BT37" s="598"/>
      <c r="BU37" s="598"/>
      <c r="BV37" s="177"/>
      <c r="BW37" s="597">
        <f t="shared" si="2"/>
        <v>13</v>
      </c>
      <c r="BX37" s="597"/>
      <c r="BY37" s="598" t="str">
        <f>IF('各会計、関係団体の財政状況及び健全化判断比率'!B71="","",'各会計、関係団体の財政状況及び健全化判断比率'!B71)</f>
        <v>黒川地域行政事務組合：介護事業会計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14</v>
      </c>
      <c r="BX38" s="597"/>
      <c r="BY38" s="598" t="str">
        <f>IF('各会計、関係団体の財政状況及び健全化判断比率'!B72="","",'各会計、関係団体の財政状況及び健全化判断比率'!B72)</f>
        <v>宮城県市町村職員退職手当組合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15</v>
      </c>
      <c r="BX39" s="597"/>
      <c r="BY39" s="598" t="str">
        <f>IF('各会計、関係団体の財政状況及び健全化判断比率'!B73="","",'各会計、関係団体の財政状況及び健全化判断比率'!B73)</f>
        <v>宮城県市町村非常勤消防団補償報償組合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16</v>
      </c>
      <c r="BX40" s="597"/>
      <c r="BY40" s="598" t="str">
        <f>IF('各会計、関係団体の財政状況及び健全化判断比率'!B74="","",'各会計、関係団体の財政状況及び健全化判断比率'!B74)</f>
        <v>宮城県市町村自治振興センター</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17</v>
      </c>
      <c r="BX41" s="597"/>
      <c r="BY41" s="598" t="str">
        <f>IF('各会計、関係団体の財政状況及び健全化判断比率'!B75="","",'各会計、関係団体の財政状況及び健全化判断比率'!B75)</f>
        <v>宮城県後期高齢者医療広域連合</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f t="shared" si="2"/>
        <v>18</v>
      </c>
      <c r="BX42" s="597"/>
      <c r="BY42" s="598" t="str">
        <f>IF('各会計、関係団体の財政状況及び健全化判断比率'!B76="","",'各会計、関係団体の財政状況及び健全化判断比率'!B76)</f>
        <v>宮城県後期高齢者医療事業会計</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202</v>
      </c>
      <c r="E46" s="600" t="s">
        <v>203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209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9lLkkoIhpNVXnrQLCiRVLvFLEC4sLdBTAsxkjJwvHNdKqp20bvi3DAdXR3qdaL4DZ1vTd8ocALE2/zMpAfirA==" saltValue="kKIQpoPRxScy+hE9Q+80u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574</v>
      </c>
      <c r="D34" s="1151"/>
      <c r="E34" s="1152"/>
      <c r="F34" s="32">
        <v>8.3000000000000007</v>
      </c>
      <c r="G34" s="33">
        <v>23.54</v>
      </c>
      <c r="H34" s="33">
        <v>14.22</v>
      </c>
      <c r="I34" s="33">
        <v>16.48</v>
      </c>
      <c r="J34" s="34">
        <v>16.600000000000001</v>
      </c>
      <c r="K34" s="22"/>
      <c r="L34" s="22"/>
      <c r="M34" s="22"/>
      <c r="N34" s="22"/>
      <c r="O34" s="22"/>
      <c r="P34" s="22"/>
    </row>
    <row r="35" spans="1:16" ht="39" customHeight="1" x14ac:dyDescent="0.15">
      <c r="A35" s="22"/>
      <c r="B35" s="35"/>
      <c r="C35" s="1145" t="s">
        <v>575</v>
      </c>
      <c r="D35" s="1146"/>
      <c r="E35" s="1147"/>
      <c r="F35" s="36">
        <v>10.83</v>
      </c>
      <c r="G35" s="37">
        <v>11.54</v>
      </c>
      <c r="H35" s="37">
        <v>10.26</v>
      </c>
      <c r="I35" s="37">
        <v>9.08</v>
      </c>
      <c r="J35" s="38">
        <v>9.09</v>
      </c>
      <c r="K35" s="22"/>
      <c r="L35" s="22"/>
      <c r="M35" s="22"/>
      <c r="N35" s="22"/>
      <c r="O35" s="22"/>
      <c r="P35" s="22"/>
    </row>
    <row r="36" spans="1:16" ht="39" customHeight="1" x14ac:dyDescent="0.15">
      <c r="A36" s="22"/>
      <c r="B36" s="35"/>
      <c r="C36" s="1145" t="s">
        <v>576</v>
      </c>
      <c r="D36" s="1146"/>
      <c r="E36" s="1147"/>
      <c r="F36" s="36">
        <v>1.21</v>
      </c>
      <c r="G36" s="37">
        <v>0.43</v>
      </c>
      <c r="H36" s="37">
        <v>1.19</v>
      </c>
      <c r="I36" s="37">
        <v>0.74</v>
      </c>
      <c r="J36" s="38">
        <v>1.69</v>
      </c>
      <c r="K36" s="22"/>
      <c r="L36" s="22"/>
      <c r="M36" s="22"/>
      <c r="N36" s="22"/>
      <c r="O36" s="22"/>
      <c r="P36" s="22"/>
    </row>
    <row r="37" spans="1:16" ht="39" customHeight="1" x14ac:dyDescent="0.15">
      <c r="A37" s="22"/>
      <c r="B37" s="35"/>
      <c r="C37" s="1145" t="s">
        <v>577</v>
      </c>
      <c r="D37" s="1146"/>
      <c r="E37" s="1147"/>
      <c r="F37" s="36">
        <v>0.45</v>
      </c>
      <c r="G37" s="37">
        <v>0.62</v>
      </c>
      <c r="H37" s="37">
        <v>0.91</v>
      </c>
      <c r="I37" s="37">
        <v>1.24</v>
      </c>
      <c r="J37" s="38">
        <v>0.98</v>
      </c>
      <c r="K37" s="22"/>
      <c r="L37" s="22"/>
      <c r="M37" s="22"/>
      <c r="N37" s="22"/>
      <c r="O37" s="22"/>
      <c r="P37" s="22"/>
    </row>
    <row r="38" spans="1:16" ht="39" customHeight="1" x14ac:dyDescent="0.15">
      <c r="A38" s="22"/>
      <c r="B38" s="35"/>
      <c r="C38" s="1145" t="s">
        <v>578</v>
      </c>
      <c r="D38" s="1146"/>
      <c r="E38" s="1147"/>
      <c r="F38" s="36">
        <v>0.06</v>
      </c>
      <c r="G38" s="37">
        <v>0.14000000000000001</v>
      </c>
      <c r="H38" s="37">
        <v>0.2</v>
      </c>
      <c r="I38" s="37">
        <v>0.31</v>
      </c>
      <c r="J38" s="38">
        <v>0.32</v>
      </c>
      <c r="K38" s="22"/>
      <c r="L38" s="22"/>
      <c r="M38" s="22"/>
      <c r="N38" s="22"/>
      <c r="O38" s="22"/>
      <c r="P38" s="22"/>
    </row>
    <row r="39" spans="1:16" ht="39" customHeight="1" x14ac:dyDescent="0.15">
      <c r="A39" s="22"/>
      <c r="B39" s="35"/>
      <c r="C39" s="1145" t="s">
        <v>579</v>
      </c>
      <c r="D39" s="1146"/>
      <c r="E39" s="1147"/>
      <c r="F39" s="36">
        <v>0.15</v>
      </c>
      <c r="G39" s="37">
        <v>0.32</v>
      </c>
      <c r="H39" s="37">
        <v>0.28000000000000003</v>
      </c>
      <c r="I39" s="37">
        <v>0.19</v>
      </c>
      <c r="J39" s="38">
        <v>0.21</v>
      </c>
      <c r="K39" s="22"/>
      <c r="L39" s="22"/>
      <c r="M39" s="22"/>
      <c r="N39" s="22"/>
      <c r="O39" s="22"/>
      <c r="P39" s="22"/>
    </row>
    <row r="40" spans="1:16" ht="39" customHeight="1" x14ac:dyDescent="0.15">
      <c r="A40" s="22"/>
      <c r="B40" s="35"/>
      <c r="C40" s="1145" t="s">
        <v>580</v>
      </c>
      <c r="D40" s="1146"/>
      <c r="E40" s="1147"/>
      <c r="F40" s="36">
        <v>0.03</v>
      </c>
      <c r="G40" s="37">
        <v>0.34</v>
      </c>
      <c r="H40" s="37">
        <v>0.2</v>
      </c>
      <c r="I40" s="37">
        <v>0.09</v>
      </c>
      <c r="J40" s="38">
        <v>0.1</v>
      </c>
      <c r="K40" s="22"/>
      <c r="L40" s="22"/>
      <c r="M40" s="22"/>
      <c r="N40" s="22"/>
      <c r="O40" s="22"/>
      <c r="P40" s="22"/>
    </row>
    <row r="41" spans="1:16" ht="39" customHeight="1" x14ac:dyDescent="0.15">
      <c r="A41" s="22"/>
      <c r="B41" s="35"/>
      <c r="C41" s="1145" t="s">
        <v>581</v>
      </c>
      <c r="D41" s="1146"/>
      <c r="E41" s="1147"/>
      <c r="F41" s="36">
        <v>0.04</v>
      </c>
      <c r="G41" s="37">
        <v>0.03</v>
      </c>
      <c r="H41" s="37">
        <v>0.01</v>
      </c>
      <c r="I41" s="37">
        <v>0.01</v>
      </c>
      <c r="J41" s="38">
        <v>0.01</v>
      </c>
      <c r="K41" s="22"/>
      <c r="L41" s="22"/>
      <c r="M41" s="22"/>
      <c r="N41" s="22"/>
      <c r="O41" s="22"/>
      <c r="P41" s="22"/>
    </row>
    <row r="42" spans="1:16" ht="39" customHeight="1" x14ac:dyDescent="0.15">
      <c r="A42" s="22"/>
      <c r="B42" s="39"/>
      <c r="C42" s="1145" t="s">
        <v>582</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583</v>
      </c>
      <c r="D43" s="1149"/>
      <c r="E43" s="1150"/>
      <c r="F43" s="41">
        <v>0</v>
      </c>
      <c r="G43" s="42">
        <v>0</v>
      </c>
      <c r="H43" s="42">
        <v>0.46</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QOVaXE3BMy4A0t+cy48NJwbyqZfAxrtIwfPmytjEyRtkechEMi4BZUTU7Z8LpRUP5wlOhR3WOzwMeq3K4cUFA==" saltValue="DOCHebptwsORTkMZk1Kz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421</v>
      </c>
      <c r="L45" s="60">
        <v>383</v>
      </c>
      <c r="M45" s="60">
        <v>380</v>
      </c>
      <c r="N45" s="60">
        <v>412</v>
      </c>
      <c r="O45" s="61">
        <v>422</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14</v>
      </c>
      <c r="F48" s="1161"/>
      <c r="G48" s="1161"/>
      <c r="H48" s="1161"/>
      <c r="I48" s="1161"/>
      <c r="J48" s="1162"/>
      <c r="K48" s="63">
        <v>177</v>
      </c>
      <c r="L48" s="64">
        <v>172</v>
      </c>
      <c r="M48" s="64">
        <v>168</v>
      </c>
      <c r="N48" s="64">
        <v>166</v>
      </c>
      <c r="O48" s="65">
        <v>149</v>
      </c>
      <c r="P48" s="48"/>
      <c r="Q48" s="48"/>
      <c r="R48" s="48"/>
      <c r="S48" s="48"/>
      <c r="T48" s="48"/>
      <c r="U48" s="48"/>
    </row>
    <row r="49" spans="1:21" ht="30.75" customHeight="1" x14ac:dyDescent="0.15">
      <c r="A49" s="48"/>
      <c r="B49" s="1155"/>
      <c r="C49" s="1156"/>
      <c r="D49" s="62"/>
      <c r="E49" s="1161" t="s">
        <v>15</v>
      </c>
      <c r="F49" s="1161"/>
      <c r="G49" s="1161"/>
      <c r="H49" s="1161"/>
      <c r="I49" s="1161"/>
      <c r="J49" s="1162"/>
      <c r="K49" s="63">
        <v>47</v>
      </c>
      <c r="L49" s="64">
        <v>50</v>
      </c>
      <c r="M49" s="64">
        <v>48</v>
      </c>
      <c r="N49" s="64">
        <v>44</v>
      </c>
      <c r="O49" s="65">
        <v>46</v>
      </c>
      <c r="P49" s="48"/>
      <c r="Q49" s="48"/>
      <c r="R49" s="48"/>
      <c r="S49" s="48"/>
      <c r="T49" s="48"/>
      <c r="U49" s="48"/>
    </row>
    <row r="50" spans="1:21" ht="30.75" customHeight="1" x14ac:dyDescent="0.15">
      <c r="A50" s="48"/>
      <c r="B50" s="1155"/>
      <c r="C50" s="1156"/>
      <c r="D50" s="62"/>
      <c r="E50" s="1161" t="s">
        <v>16</v>
      </c>
      <c r="F50" s="1161"/>
      <c r="G50" s="1161"/>
      <c r="H50" s="1161"/>
      <c r="I50" s="1161"/>
      <c r="J50" s="1162"/>
      <c r="K50" s="63">
        <v>0</v>
      </c>
      <c r="L50" s="64">
        <v>1</v>
      </c>
      <c r="M50" s="64">
        <v>1</v>
      </c>
      <c r="N50" s="64">
        <v>1</v>
      </c>
      <c r="O50" s="65">
        <v>0</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402</v>
      </c>
      <c r="L52" s="64">
        <v>387</v>
      </c>
      <c r="M52" s="64">
        <v>379</v>
      </c>
      <c r="N52" s="64">
        <v>383</v>
      </c>
      <c r="O52" s="65">
        <v>381</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243</v>
      </c>
      <c r="L53" s="69">
        <v>219</v>
      </c>
      <c r="M53" s="69">
        <v>218</v>
      </c>
      <c r="N53" s="69">
        <v>240</v>
      </c>
      <c r="O53" s="70">
        <v>236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n9vlqnuHdpHLtKxCQN4qZxovp4nu8Lm+H92fMdk+uN5qrs2rJ4IXND0QI4p7MHzQYqN5wKmKPHUdAkxQuXVyA==" saltValue="B6wYXjORXQmt/O+MTXiUO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565</v>
      </c>
      <c r="J40" s="103" t="s">
        <v>566</v>
      </c>
      <c r="K40" s="103" t="s">
        <v>567</v>
      </c>
      <c r="L40" s="103" t="s">
        <v>568</v>
      </c>
      <c r="M40" s="104" t="s">
        <v>569</v>
      </c>
    </row>
    <row r="41" spans="2:13" ht="27.75" customHeight="1" x14ac:dyDescent="0.15">
      <c r="B41" s="1184" t="s">
        <v>31</v>
      </c>
      <c r="C41" s="1185"/>
      <c r="D41" s="105"/>
      <c r="E41" s="1190" t="s">
        <v>32</v>
      </c>
      <c r="F41" s="1190"/>
      <c r="G41" s="1190"/>
      <c r="H41" s="1191"/>
      <c r="I41" s="351">
        <v>4382</v>
      </c>
      <c r="J41" s="352">
        <v>4493</v>
      </c>
      <c r="K41" s="352">
        <v>5201</v>
      </c>
      <c r="L41" s="352">
        <v>5532</v>
      </c>
      <c r="M41" s="353">
        <v>5344</v>
      </c>
    </row>
    <row r="42" spans="2:13" ht="27.75" customHeight="1" x14ac:dyDescent="0.15">
      <c r="B42" s="1186"/>
      <c r="C42" s="1187"/>
      <c r="D42" s="106"/>
      <c r="E42" s="1192" t="s">
        <v>33</v>
      </c>
      <c r="F42" s="1192"/>
      <c r="G42" s="1192"/>
      <c r="H42" s="1193"/>
      <c r="I42" s="354" t="s">
        <v>524</v>
      </c>
      <c r="J42" s="355" t="s">
        <v>524</v>
      </c>
      <c r="K42" s="355" t="s">
        <v>524</v>
      </c>
      <c r="L42" s="355" t="s">
        <v>524</v>
      </c>
      <c r="M42" s="356" t="s">
        <v>524</v>
      </c>
    </row>
    <row r="43" spans="2:13" ht="27.75" customHeight="1" x14ac:dyDescent="0.15">
      <c r="B43" s="1186"/>
      <c r="C43" s="1187"/>
      <c r="D43" s="106"/>
      <c r="E43" s="1192" t="s">
        <v>34</v>
      </c>
      <c r="F43" s="1192"/>
      <c r="G43" s="1192"/>
      <c r="H43" s="1193"/>
      <c r="I43" s="354">
        <v>1293</v>
      </c>
      <c r="J43" s="355">
        <v>1165</v>
      </c>
      <c r="K43" s="355">
        <v>1041</v>
      </c>
      <c r="L43" s="355">
        <v>965</v>
      </c>
      <c r="M43" s="356">
        <v>939</v>
      </c>
    </row>
    <row r="44" spans="2:13" ht="27.75" customHeight="1" x14ac:dyDescent="0.15">
      <c r="B44" s="1186"/>
      <c r="C44" s="1187"/>
      <c r="D44" s="106"/>
      <c r="E44" s="1192" t="s">
        <v>35</v>
      </c>
      <c r="F44" s="1192"/>
      <c r="G44" s="1192"/>
      <c r="H44" s="1193"/>
      <c r="I44" s="354">
        <v>537</v>
      </c>
      <c r="J44" s="355">
        <v>461</v>
      </c>
      <c r="K44" s="355">
        <v>405</v>
      </c>
      <c r="L44" s="355">
        <v>406</v>
      </c>
      <c r="M44" s="356">
        <v>402</v>
      </c>
    </row>
    <row r="45" spans="2:13" ht="27.75" customHeight="1" x14ac:dyDescent="0.15">
      <c r="B45" s="1186"/>
      <c r="C45" s="1187"/>
      <c r="D45" s="106"/>
      <c r="E45" s="1192" t="s">
        <v>36</v>
      </c>
      <c r="F45" s="1192"/>
      <c r="G45" s="1192"/>
      <c r="H45" s="1193"/>
      <c r="I45" s="354">
        <v>648</v>
      </c>
      <c r="J45" s="355">
        <v>627</v>
      </c>
      <c r="K45" s="355">
        <v>662</v>
      </c>
      <c r="L45" s="355">
        <v>605</v>
      </c>
      <c r="M45" s="356">
        <v>540</v>
      </c>
    </row>
    <row r="46" spans="2:13" ht="27.75" customHeight="1" x14ac:dyDescent="0.15">
      <c r="B46" s="1186"/>
      <c r="C46" s="1187"/>
      <c r="D46" s="107"/>
      <c r="E46" s="1192" t="s">
        <v>37</v>
      </c>
      <c r="F46" s="1192"/>
      <c r="G46" s="1192"/>
      <c r="H46" s="1193"/>
      <c r="I46" s="354" t="s">
        <v>524</v>
      </c>
      <c r="J46" s="355" t="s">
        <v>524</v>
      </c>
      <c r="K46" s="355" t="s">
        <v>524</v>
      </c>
      <c r="L46" s="355" t="s">
        <v>524</v>
      </c>
      <c r="M46" s="356" t="s">
        <v>524</v>
      </c>
    </row>
    <row r="47" spans="2:13" ht="27.75" customHeight="1" x14ac:dyDescent="0.15">
      <c r="B47" s="1186"/>
      <c r="C47" s="1187"/>
      <c r="D47" s="108"/>
      <c r="E47" s="1194" t="s">
        <v>38</v>
      </c>
      <c r="F47" s="1195"/>
      <c r="G47" s="1195"/>
      <c r="H47" s="1196"/>
      <c r="I47" s="354" t="s">
        <v>524</v>
      </c>
      <c r="J47" s="355" t="s">
        <v>524</v>
      </c>
      <c r="K47" s="355" t="s">
        <v>524</v>
      </c>
      <c r="L47" s="355" t="s">
        <v>524</v>
      </c>
      <c r="M47" s="356" t="s">
        <v>524</v>
      </c>
    </row>
    <row r="48" spans="2:13" ht="27.75" customHeight="1" x14ac:dyDescent="0.15">
      <c r="B48" s="1186"/>
      <c r="C48" s="1187"/>
      <c r="D48" s="106"/>
      <c r="E48" s="1192" t="s">
        <v>39</v>
      </c>
      <c r="F48" s="1192"/>
      <c r="G48" s="1192"/>
      <c r="H48" s="1193"/>
      <c r="I48" s="354" t="s">
        <v>524</v>
      </c>
      <c r="J48" s="355" t="s">
        <v>524</v>
      </c>
      <c r="K48" s="355" t="s">
        <v>524</v>
      </c>
      <c r="L48" s="355" t="s">
        <v>524</v>
      </c>
      <c r="M48" s="356" t="s">
        <v>524</v>
      </c>
    </row>
    <row r="49" spans="2:13" ht="27.75" customHeight="1" x14ac:dyDescent="0.15">
      <c r="B49" s="1188"/>
      <c r="C49" s="1189"/>
      <c r="D49" s="106"/>
      <c r="E49" s="1192" t="s">
        <v>40</v>
      </c>
      <c r="F49" s="1192"/>
      <c r="G49" s="1192"/>
      <c r="H49" s="1193"/>
      <c r="I49" s="354" t="s">
        <v>524</v>
      </c>
      <c r="J49" s="355" t="s">
        <v>524</v>
      </c>
      <c r="K49" s="355" t="s">
        <v>524</v>
      </c>
      <c r="L49" s="355" t="s">
        <v>524</v>
      </c>
      <c r="M49" s="356" t="s">
        <v>524</v>
      </c>
    </row>
    <row r="50" spans="2:13" ht="27.75" customHeight="1" x14ac:dyDescent="0.15">
      <c r="B50" s="1197" t="s">
        <v>41</v>
      </c>
      <c r="C50" s="1198"/>
      <c r="D50" s="109"/>
      <c r="E50" s="1192" t="s">
        <v>42</v>
      </c>
      <c r="F50" s="1192"/>
      <c r="G50" s="1192"/>
      <c r="H50" s="1193"/>
      <c r="I50" s="354">
        <v>2692</v>
      </c>
      <c r="J50" s="355">
        <v>2391</v>
      </c>
      <c r="K50" s="355">
        <v>3018</v>
      </c>
      <c r="L50" s="355">
        <v>3236</v>
      </c>
      <c r="M50" s="356">
        <v>3736</v>
      </c>
    </row>
    <row r="51" spans="2:13" ht="27.75" customHeight="1" x14ac:dyDescent="0.15">
      <c r="B51" s="1186"/>
      <c r="C51" s="1187"/>
      <c r="D51" s="106"/>
      <c r="E51" s="1192" t="s">
        <v>43</v>
      </c>
      <c r="F51" s="1192"/>
      <c r="G51" s="1192"/>
      <c r="H51" s="1193"/>
      <c r="I51" s="354">
        <v>428</v>
      </c>
      <c r="J51" s="355">
        <v>486</v>
      </c>
      <c r="K51" s="355">
        <v>520</v>
      </c>
      <c r="L51" s="355">
        <v>501</v>
      </c>
      <c r="M51" s="356">
        <v>542</v>
      </c>
    </row>
    <row r="52" spans="2:13" ht="27.75" customHeight="1" x14ac:dyDescent="0.15">
      <c r="B52" s="1188"/>
      <c r="C52" s="1189"/>
      <c r="D52" s="106"/>
      <c r="E52" s="1192" t="s">
        <v>44</v>
      </c>
      <c r="F52" s="1192"/>
      <c r="G52" s="1192"/>
      <c r="H52" s="1193"/>
      <c r="I52" s="354">
        <v>3531</v>
      </c>
      <c r="J52" s="355">
        <v>3466</v>
      </c>
      <c r="K52" s="355">
        <v>4001</v>
      </c>
      <c r="L52" s="355">
        <v>4162</v>
      </c>
      <c r="M52" s="356">
        <v>4188</v>
      </c>
    </row>
    <row r="53" spans="2:13" ht="27.75" customHeight="1" thickBot="1" x14ac:dyDescent="0.2">
      <c r="B53" s="1199" t="s">
        <v>20</v>
      </c>
      <c r="C53" s="1200"/>
      <c r="D53" s="110"/>
      <c r="E53" s="1201" t="s">
        <v>45</v>
      </c>
      <c r="F53" s="1201"/>
      <c r="G53" s="1201"/>
      <c r="H53" s="1202"/>
      <c r="I53" s="357">
        <v>208</v>
      </c>
      <c r="J53" s="358">
        <v>402</v>
      </c>
      <c r="K53" s="358">
        <v>-230</v>
      </c>
      <c r="L53" s="358">
        <v>-391</v>
      </c>
      <c r="M53" s="359">
        <v>-1241</v>
      </c>
    </row>
    <row r="54" spans="2:13" ht="27.75" customHeight="1" x14ac:dyDescent="0.15">
      <c r="B54" s="111" t="s">
        <v>46</v>
      </c>
      <c r="C54" s="112"/>
      <c r="D54" s="112"/>
      <c r="E54" s="113"/>
      <c r="F54" s="113"/>
      <c r="G54" s="113"/>
      <c r="H54" s="113"/>
      <c r="I54" s="114"/>
      <c r="J54" s="114"/>
      <c r="K54" s="114"/>
      <c r="L54" s="114"/>
      <c r="M54" s="114"/>
    </row>
    <row r="55" spans="2:13" x14ac:dyDescent="0.15"/>
  </sheetData>
  <sheetProtection algorithmName="SHA-512" hashValue="lHeIFdRMEjnFN3SluNn1CGE+qxHT8x3oxbkMjDlB1gRKt1/HMzgnNvLtixobTe6lhaBEnISkHe4pvqR6vlyH1w==" saltValue="/aiAg6+bhT+yRz+xk7yl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48</v>
      </c>
      <c r="D55" s="1211"/>
      <c r="E55" s="1212"/>
      <c r="F55" s="122">
        <v>912</v>
      </c>
      <c r="G55" s="122">
        <v>987</v>
      </c>
      <c r="H55" s="123">
        <v>992</v>
      </c>
    </row>
    <row r="56" spans="2:8" ht="52.5" customHeight="1" x14ac:dyDescent="0.15">
      <c r="B56" s="124"/>
      <c r="C56" s="1213" t="s">
        <v>49</v>
      </c>
      <c r="D56" s="1213"/>
      <c r="E56" s="1214"/>
      <c r="F56" s="125">
        <v>312</v>
      </c>
      <c r="G56" s="125">
        <v>362</v>
      </c>
      <c r="H56" s="126">
        <v>502</v>
      </c>
    </row>
    <row r="57" spans="2:8" ht="53.25" customHeight="1" x14ac:dyDescent="0.15">
      <c r="B57" s="124"/>
      <c r="C57" s="1215" t="s">
        <v>50</v>
      </c>
      <c r="D57" s="1215"/>
      <c r="E57" s="1216"/>
      <c r="F57" s="127">
        <v>1475</v>
      </c>
      <c r="G57" s="127">
        <v>1574</v>
      </c>
      <c r="H57" s="128">
        <v>1913</v>
      </c>
    </row>
    <row r="58" spans="2:8" ht="45.75" customHeight="1" x14ac:dyDescent="0.15">
      <c r="B58" s="129"/>
      <c r="C58" s="1203" t="s">
        <v>601</v>
      </c>
      <c r="D58" s="1204"/>
      <c r="E58" s="1205"/>
      <c r="F58" s="360">
        <v>820</v>
      </c>
      <c r="G58" s="360">
        <v>787</v>
      </c>
      <c r="H58" s="361">
        <v>930</v>
      </c>
    </row>
    <row r="59" spans="2:8" ht="45.75" customHeight="1" x14ac:dyDescent="0.15">
      <c r="B59" s="129"/>
      <c r="C59" s="1203" t="s">
        <v>602</v>
      </c>
      <c r="D59" s="1204"/>
      <c r="E59" s="1205"/>
      <c r="F59" s="360">
        <v>150</v>
      </c>
      <c r="G59" s="360">
        <v>300</v>
      </c>
      <c r="H59" s="361">
        <v>500</v>
      </c>
    </row>
    <row r="60" spans="2:8" ht="45.75" customHeight="1" x14ac:dyDescent="0.15">
      <c r="B60" s="129"/>
      <c r="C60" s="1203" t="s">
        <v>603</v>
      </c>
      <c r="D60" s="1204"/>
      <c r="E60" s="1205"/>
      <c r="F60" s="360">
        <v>270</v>
      </c>
      <c r="G60" s="360">
        <v>267</v>
      </c>
      <c r="H60" s="361">
        <v>261</v>
      </c>
    </row>
    <row r="61" spans="2:8" ht="45.75" customHeight="1" x14ac:dyDescent="0.15">
      <c r="B61" s="129"/>
      <c r="C61" s="1203" t="s">
        <v>604</v>
      </c>
      <c r="D61" s="1204"/>
      <c r="E61" s="1205"/>
      <c r="F61" s="360">
        <v>205</v>
      </c>
      <c r="G61" s="360">
        <v>206</v>
      </c>
      <c r="H61" s="361">
        <v>206</v>
      </c>
    </row>
    <row r="62" spans="2:8" ht="45.75" customHeight="1" thickBot="1" x14ac:dyDescent="0.2">
      <c r="B62" s="130"/>
      <c r="C62" s="1206" t="s">
        <v>605</v>
      </c>
      <c r="D62" s="1207"/>
      <c r="E62" s="1208"/>
      <c r="F62" s="362">
        <v>4</v>
      </c>
      <c r="G62" s="362">
        <v>4</v>
      </c>
      <c r="H62" s="363">
        <v>8</v>
      </c>
    </row>
    <row r="63" spans="2:8" ht="52.5" customHeight="1" thickBot="1" x14ac:dyDescent="0.2">
      <c r="B63" s="131"/>
      <c r="C63" s="1209" t="s">
        <v>51</v>
      </c>
      <c r="D63" s="1209"/>
      <c r="E63" s="1210"/>
      <c r="F63" s="132">
        <v>2699</v>
      </c>
      <c r="G63" s="132">
        <v>2924</v>
      </c>
      <c r="H63" s="133">
        <v>3407</v>
      </c>
    </row>
    <row r="64" spans="2:8" x14ac:dyDescent="0.15"/>
  </sheetData>
  <sheetProtection algorithmName="SHA-512" hashValue="VzzCwylmKcX9TfdJ8MKAIORp9goFxTgVIjOwu0XnEVaHn+CFu5XS0tTqGFEwrC0jryWCEJkP/vpET6swFqTR4g==" saltValue="JLiII6LuVOUCFR7vCyAu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52</v>
      </c>
      <c r="E2" s="145"/>
      <c r="F2" s="146" t="s">
        <v>562</v>
      </c>
      <c r="G2" s="147"/>
      <c r="H2" s="148"/>
    </row>
    <row r="3" spans="1:8" x14ac:dyDescent="0.15">
      <c r="A3" s="144" t="s">
        <v>555</v>
      </c>
      <c r="B3" s="149"/>
      <c r="C3" s="150"/>
      <c r="D3" s="151">
        <v>65516</v>
      </c>
      <c r="E3" s="152"/>
      <c r="F3" s="153">
        <v>121449</v>
      </c>
      <c r="G3" s="154"/>
      <c r="H3" s="155"/>
    </row>
    <row r="4" spans="1:8" x14ac:dyDescent="0.15">
      <c r="A4" s="156"/>
      <c r="B4" s="157"/>
      <c r="C4" s="158"/>
      <c r="D4" s="159">
        <v>29973</v>
      </c>
      <c r="E4" s="160"/>
      <c r="F4" s="161">
        <v>62922</v>
      </c>
      <c r="G4" s="162"/>
      <c r="H4" s="163"/>
    </row>
    <row r="5" spans="1:8" x14ac:dyDescent="0.15">
      <c r="A5" s="144" t="s">
        <v>557</v>
      </c>
      <c r="B5" s="149"/>
      <c r="C5" s="150"/>
      <c r="D5" s="151">
        <v>74498</v>
      </c>
      <c r="E5" s="152"/>
      <c r="F5" s="153">
        <v>145139</v>
      </c>
      <c r="G5" s="154"/>
      <c r="H5" s="155"/>
    </row>
    <row r="6" spans="1:8" x14ac:dyDescent="0.15">
      <c r="A6" s="156"/>
      <c r="B6" s="157"/>
      <c r="C6" s="158"/>
      <c r="D6" s="159">
        <v>31935</v>
      </c>
      <c r="E6" s="160"/>
      <c r="F6" s="161">
        <v>83762</v>
      </c>
      <c r="G6" s="162"/>
      <c r="H6" s="163"/>
    </row>
    <row r="7" spans="1:8" x14ac:dyDescent="0.15">
      <c r="A7" s="144" t="s">
        <v>558</v>
      </c>
      <c r="B7" s="149"/>
      <c r="C7" s="150"/>
      <c r="D7" s="151">
        <v>115803</v>
      </c>
      <c r="E7" s="152"/>
      <c r="F7" s="153">
        <v>125391</v>
      </c>
      <c r="G7" s="154"/>
      <c r="H7" s="155"/>
    </row>
    <row r="8" spans="1:8" x14ac:dyDescent="0.15">
      <c r="A8" s="156"/>
      <c r="B8" s="157"/>
      <c r="C8" s="158"/>
      <c r="D8" s="159">
        <v>42742</v>
      </c>
      <c r="E8" s="160"/>
      <c r="F8" s="161">
        <v>68516</v>
      </c>
      <c r="G8" s="162"/>
      <c r="H8" s="163"/>
    </row>
    <row r="9" spans="1:8" x14ac:dyDescent="0.15">
      <c r="A9" s="144" t="s">
        <v>559</v>
      </c>
      <c r="B9" s="149"/>
      <c r="C9" s="150"/>
      <c r="D9" s="151">
        <v>147685</v>
      </c>
      <c r="E9" s="152"/>
      <c r="F9" s="153">
        <v>122054</v>
      </c>
      <c r="G9" s="154"/>
      <c r="H9" s="155"/>
    </row>
    <row r="10" spans="1:8" x14ac:dyDescent="0.15">
      <c r="A10" s="156"/>
      <c r="B10" s="157"/>
      <c r="C10" s="158"/>
      <c r="D10" s="159">
        <v>65066</v>
      </c>
      <c r="E10" s="160"/>
      <c r="F10" s="161">
        <v>68298</v>
      </c>
      <c r="G10" s="162"/>
      <c r="H10" s="163"/>
    </row>
    <row r="11" spans="1:8" x14ac:dyDescent="0.15">
      <c r="A11" s="144" t="s">
        <v>560</v>
      </c>
      <c r="B11" s="149"/>
      <c r="C11" s="150"/>
      <c r="D11" s="151">
        <v>68092</v>
      </c>
      <c r="E11" s="152"/>
      <c r="F11" s="153">
        <v>111644</v>
      </c>
      <c r="G11" s="154"/>
      <c r="H11" s="155"/>
    </row>
    <row r="12" spans="1:8" x14ac:dyDescent="0.15">
      <c r="A12" s="156"/>
      <c r="B12" s="157"/>
      <c r="C12" s="164"/>
      <c r="D12" s="159">
        <v>17249</v>
      </c>
      <c r="E12" s="160"/>
      <c r="F12" s="161">
        <v>66606</v>
      </c>
      <c r="G12" s="162"/>
      <c r="H12" s="163"/>
    </row>
    <row r="13" spans="1:8" x14ac:dyDescent="0.15">
      <c r="A13" s="144"/>
      <c r="B13" s="149"/>
      <c r="C13" s="165"/>
      <c r="D13" s="166">
        <v>94319</v>
      </c>
      <c r="E13" s="167"/>
      <c r="F13" s="168">
        <v>125135</v>
      </c>
      <c r="G13" s="169"/>
      <c r="H13" s="155"/>
    </row>
    <row r="14" spans="1:8" x14ac:dyDescent="0.15">
      <c r="A14" s="156"/>
      <c r="B14" s="157"/>
      <c r="C14" s="158"/>
      <c r="D14" s="159">
        <v>37393</v>
      </c>
      <c r="E14" s="160"/>
      <c r="F14" s="161">
        <v>70021</v>
      </c>
      <c r="G14" s="162"/>
      <c r="H14" s="163"/>
    </row>
    <row r="17" spans="1:11" x14ac:dyDescent="0.15">
      <c r="A17" s="140" t="s">
        <v>53</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54</v>
      </c>
      <c r="B19" s="170">
        <f>ROUND(VALUE(SUBSTITUTE(実質収支比率等に係る経年分析!F$48,"▲","-")),2)</f>
        <v>8.31</v>
      </c>
      <c r="C19" s="170">
        <f>ROUND(VALUE(SUBSTITUTE(実質収支比率等に係る経年分析!G$48,"▲","-")),2)</f>
        <v>23.54</v>
      </c>
      <c r="D19" s="170">
        <f>ROUND(VALUE(SUBSTITUTE(実質収支比率等に係る経年分析!H$48,"▲","-")),2)</f>
        <v>14.22</v>
      </c>
      <c r="E19" s="170">
        <f>ROUND(VALUE(SUBSTITUTE(実質収支比率等に係る経年分析!I$48,"▲","-")),2)</f>
        <v>16.489999999999998</v>
      </c>
      <c r="F19" s="170">
        <f>ROUND(VALUE(SUBSTITUTE(実質収支比率等に係る経年分析!J$48,"▲","-")),2)</f>
        <v>16.61</v>
      </c>
    </row>
    <row r="20" spans="1:11" x14ac:dyDescent="0.15">
      <c r="A20" s="170" t="s">
        <v>55</v>
      </c>
      <c r="B20" s="170">
        <f>ROUND(VALUE(SUBSTITUTE(実質収支比率等に係る経年分析!F$47,"▲","-")),2)</f>
        <v>31.25</v>
      </c>
      <c r="C20" s="170">
        <f>ROUND(VALUE(SUBSTITUTE(実質収支比率等に係る経年分析!G$47,"▲","-")),2)</f>
        <v>27.27</v>
      </c>
      <c r="D20" s="170">
        <f>ROUND(VALUE(SUBSTITUTE(実質収支比率等に係る経年分析!H$47,"▲","-")),2)</f>
        <v>30.66</v>
      </c>
      <c r="E20" s="170">
        <f>ROUND(VALUE(SUBSTITUTE(実質収支比率等に係る経年分析!I$47,"▲","-")),2)</f>
        <v>30.87</v>
      </c>
      <c r="F20" s="170">
        <f>ROUND(VALUE(SUBSTITUTE(実質収支比率等に係る経年分析!J$47,"▲","-")),2)</f>
        <v>31.17</v>
      </c>
    </row>
    <row r="21" spans="1:11" x14ac:dyDescent="0.15">
      <c r="A21" s="170" t="s">
        <v>56</v>
      </c>
      <c r="B21" s="170">
        <f>IF(ISNUMBER(VALUE(SUBSTITUTE(実質収支比率等に係る経年分析!F$49,"▲","-"))),ROUND(VALUE(SUBSTITUTE(実質収支比率等に係る経年分析!F$49,"▲","-")),2),NA())</f>
        <v>-5.77</v>
      </c>
      <c r="C21" s="170">
        <f>IF(ISNUMBER(VALUE(SUBSTITUTE(実質収支比率等に係る経年分析!G$49,"▲","-"))),ROUND(VALUE(SUBSTITUTE(実質収支比率等に係る経年分析!G$49,"▲","-")),2),NA())</f>
        <v>4.7699999999999996</v>
      </c>
      <c r="D21" s="170">
        <f>IF(ISNUMBER(VALUE(SUBSTITUTE(実質収支比率等に係る経年分析!H$49,"▲","-"))),ROUND(VALUE(SUBSTITUTE(実質収支比率等に係る経年分析!H$49,"▲","-")),2),NA())</f>
        <v>-14.27</v>
      </c>
      <c r="E21" s="170">
        <f>IF(ISNUMBER(VALUE(SUBSTITUTE(実質収支比率等に係る経年分析!I$49,"▲","-"))),ROUND(VALUE(SUBSTITUTE(実質収支比率等に係る経年分析!I$49,"▲","-")),2),NA())</f>
        <v>-2.5499999999999998</v>
      </c>
      <c r="F21" s="170">
        <f>IF(ISNUMBER(VALUE(SUBSTITUTE(実質収支比率等に係る経年分析!J$49,"▲","-"))),ROUND(VALUE(SUBSTITUTE(実質収支比率等に係る経年分析!J$49,"▲","-")),2),NA())</f>
        <v>-6.41</v>
      </c>
    </row>
    <row r="24" spans="1:11" x14ac:dyDescent="0.15">
      <c r="A24" s="140" t="s">
        <v>57</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58</v>
      </c>
      <c r="C26" s="171" t="s">
        <v>59</v>
      </c>
      <c r="D26" s="171" t="s">
        <v>58</v>
      </c>
      <c r="E26" s="171" t="s">
        <v>59</v>
      </c>
      <c r="F26" s="171" t="s">
        <v>58</v>
      </c>
      <c r="G26" s="171" t="s">
        <v>59</v>
      </c>
      <c r="H26" s="171" t="s">
        <v>58</v>
      </c>
      <c r="I26" s="171" t="s">
        <v>59</v>
      </c>
      <c r="J26" s="171" t="s">
        <v>58</v>
      </c>
      <c r="K26" s="171" t="s">
        <v>59</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0.46</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後期高齢者医療特別会計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0.04</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0.03</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0.01</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0.01</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0.01</v>
      </c>
    </row>
    <row r="30" spans="1:11" x14ac:dyDescent="0.15">
      <c r="A30" s="171" t="str">
        <f>IF(連結実質赤字比率に係る赤字・黒字の構成分析!C$40="",NA(),連結実質赤字比率に係る赤字・黒字の構成分析!C$40)</f>
        <v>農業集落排水事業特別会計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0.03</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0.34</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0.2</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0.09</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v>
      </c>
    </row>
    <row r="31" spans="1:11" x14ac:dyDescent="0.15">
      <c r="A31" s="171" t="str">
        <f>IF(連結実質赤字比率に係る赤字・黒字の構成分析!C$39="",NA(),連結実質赤字比率に係る赤字・黒字の構成分析!C$39)</f>
        <v>下水道事業特別会計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0.15</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0.32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0.28000000000000003</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0.19</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0.21</v>
      </c>
    </row>
    <row r="32" spans="1:11" x14ac:dyDescent="0.15">
      <c r="A32" s="171" t="str">
        <f>IF(連結実質赤字比率に係る赤字・黒字の構成分析!C$38="",NA(),連結実質赤字比率に係る赤字・黒字の構成分析!C$38)</f>
        <v>戸別合併処理浄化槽特別会計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0.06</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0.14000000000000001</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0.31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0.32</v>
      </c>
    </row>
    <row r="33" spans="1:16" x14ac:dyDescent="0.15">
      <c r="A33" s="171" t="str">
        <f>IF(連結実質赤字比率に係る赤字・黒字の構成分析!C$37="",NA(),連結実質赤字比率に係る赤字・黒字の構成分析!C$37)</f>
        <v>国民健康保険特別会計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0.45</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0.62</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0.91</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1.24</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0.98</v>
      </c>
    </row>
    <row r="34" spans="1:16" x14ac:dyDescent="0.15">
      <c r="A34" s="171" t="str">
        <f>IF(連結実質赤字比率に係る赤字・黒字の構成分析!C$36="",NA(),連結実質赤字比率に係る赤字・黒字の構成分析!C$36)</f>
        <v>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1.21</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0.43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1.19</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0.74</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1.69</v>
      </c>
    </row>
    <row r="35" spans="1:16" x14ac:dyDescent="0.15">
      <c r="A35" s="171" t="str">
        <f>IF(連結実質赤字比率に係る赤字・黒字の構成分析!C$35="",NA(),連結実質赤字比率に係る赤字・黒字の構成分析!C$35)</f>
        <v>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10.83</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11.54</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10.26</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9.08</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9.09</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8.3000000000000007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23.54</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14.22</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16.48</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16.600000000000001</v>
      </c>
    </row>
    <row r="39" spans="1:16" x14ac:dyDescent="0.15">
      <c r="A39" s="140" t="s">
        <v>60</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15">
      <c r="A42" s="172" t="s">
        <v>63</v>
      </c>
      <c r="B42" s="172"/>
      <c r="C42" s="172"/>
      <c r="D42" s="172">
        <f>'実質公債費比率（分子）の構造'!K$52</f>
        <v>402</v>
      </c>
      <c r="E42" s="172"/>
      <c r="F42" s="172"/>
      <c r="G42" s="172">
        <f>'実質公債費比率（分子）の構造'!L$52</f>
        <v>387</v>
      </c>
      <c r="H42" s="172"/>
      <c r="I42" s="172"/>
      <c r="J42" s="172">
        <f>'実質公債費比率（分子）の構造'!M$52</f>
        <v>379</v>
      </c>
      <c r="K42" s="172"/>
      <c r="L42" s="172"/>
      <c r="M42" s="172">
        <f>'実質公債費比率（分子）の構造'!N$52</f>
        <v>383</v>
      </c>
      <c r="N42" s="172"/>
      <c r="O42" s="172"/>
      <c r="P42" s="172">
        <f>'実質公債費比率（分子）の構造'!O$52</f>
        <v>381</v>
      </c>
    </row>
    <row r="43" spans="1:16" x14ac:dyDescent="0.15">
      <c r="A43" s="172" t="s">
        <v>64</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65</v>
      </c>
      <c r="B44" s="172">
        <f>'実質公債費比率（分子）の構造'!K$50</f>
        <v>0</v>
      </c>
      <c r="C44" s="172"/>
      <c r="D44" s="172"/>
      <c r="E44" s="172">
        <f>'実質公債費比率（分子）の構造'!L$50</f>
        <v>1</v>
      </c>
      <c r="F44" s="172"/>
      <c r="G44" s="172"/>
      <c r="H44" s="172">
        <f>'実質公債費比率（分子）の構造'!M$50</f>
        <v>1</v>
      </c>
      <c r="I44" s="172"/>
      <c r="J44" s="172"/>
      <c r="K44" s="172">
        <f>'実質公債費比率（分子）の構造'!N$50</f>
        <v>1</v>
      </c>
      <c r="L44" s="172"/>
      <c r="M44" s="172"/>
      <c r="N44" s="172">
        <f>'実質公債費比率（分子）の構造'!O$50</f>
        <v>0</v>
      </c>
      <c r="O44" s="172"/>
      <c r="P44" s="172"/>
    </row>
    <row r="45" spans="1:16" x14ac:dyDescent="0.15">
      <c r="A45" s="172" t="s">
        <v>66</v>
      </c>
      <c r="B45" s="172">
        <f>'実質公債費比率（分子）の構造'!K$49</f>
        <v>47</v>
      </c>
      <c r="C45" s="172"/>
      <c r="D45" s="172"/>
      <c r="E45" s="172">
        <f>'実質公債費比率（分子）の構造'!L$49</f>
        <v>50</v>
      </c>
      <c r="F45" s="172"/>
      <c r="G45" s="172"/>
      <c r="H45" s="172">
        <f>'実質公債費比率（分子）の構造'!M$49</f>
        <v>48</v>
      </c>
      <c r="I45" s="172"/>
      <c r="J45" s="172"/>
      <c r="K45" s="172">
        <f>'実質公債費比率（分子）の構造'!N$49</f>
        <v>44</v>
      </c>
      <c r="L45" s="172"/>
      <c r="M45" s="172"/>
      <c r="N45" s="172">
        <f>'実質公債費比率（分子）の構造'!O$49</f>
        <v>46</v>
      </c>
      <c r="O45" s="172"/>
      <c r="P45" s="172"/>
    </row>
    <row r="46" spans="1:16" x14ac:dyDescent="0.15">
      <c r="A46" s="172" t="s">
        <v>67</v>
      </c>
      <c r="B46" s="172">
        <f>'実質公債費比率（分子）の構造'!K$48</f>
        <v>177</v>
      </c>
      <c r="C46" s="172"/>
      <c r="D46" s="172"/>
      <c r="E46" s="172">
        <f>'実質公債費比率（分子）の構造'!L$48</f>
        <v>172</v>
      </c>
      <c r="F46" s="172"/>
      <c r="G46" s="172"/>
      <c r="H46" s="172">
        <f>'実質公債費比率（分子）の構造'!M$48</f>
        <v>168</v>
      </c>
      <c r="I46" s="172"/>
      <c r="J46" s="172"/>
      <c r="K46" s="172">
        <f>'実質公債費比率（分子）の構造'!N$48</f>
        <v>166</v>
      </c>
      <c r="L46" s="172"/>
      <c r="M46" s="172"/>
      <c r="N46" s="172">
        <f>'実質公債費比率（分子）の構造'!O$48</f>
        <v>149</v>
      </c>
      <c r="O46" s="172"/>
      <c r="P46" s="172"/>
    </row>
    <row r="47" spans="1:16" x14ac:dyDescent="0.15">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70</v>
      </c>
      <c r="B49" s="172">
        <f>'実質公債費比率（分子）の構造'!K$45</f>
        <v>421</v>
      </c>
      <c r="C49" s="172"/>
      <c r="D49" s="172"/>
      <c r="E49" s="172">
        <f>'実質公債費比率（分子）の構造'!L$45</f>
        <v>383</v>
      </c>
      <c r="F49" s="172"/>
      <c r="G49" s="172"/>
      <c r="H49" s="172">
        <f>'実質公債費比率（分子）の構造'!M$45</f>
        <v>380</v>
      </c>
      <c r="I49" s="172"/>
      <c r="J49" s="172"/>
      <c r="K49" s="172">
        <f>'実質公債費比率（分子）の構造'!N$45</f>
        <v>412</v>
      </c>
      <c r="L49" s="172"/>
      <c r="M49" s="172"/>
      <c r="N49" s="172">
        <f>'実質公債費比率（分子）の構造'!O$45</f>
        <v>422</v>
      </c>
      <c r="O49" s="172"/>
      <c r="P49" s="172"/>
    </row>
    <row r="50" spans="1:16" x14ac:dyDescent="0.15">
      <c r="A50" s="172" t="s">
        <v>71</v>
      </c>
      <c r="B50" s="172" t="e">
        <f>NA()</f>
        <v>#N/A</v>
      </c>
      <c r="C50" s="172">
        <f>IF(ISNUMBER('実質公債費比率（分子）の構造'!K$53),'実質公債費比率（分子）の構造'!K$53,NA())</f>
        <v>243</v>
      </c>
      <c r="D50" s="172" t="e">
        <f>NA()</f>
        <v>#N/A</v>
      </c>
      <c r="E50" s="172" t="e">
        <f>NA()</f>
        <v>#N/A</v>
      </c>
      <c r="F50" s="172">
        <f>IF(ISNUMBER('実質公債費比率（分子）の構造'!L$53),'実質公債費比率（分子）の構造'!L$53,NA())</f>
        <v>219</v>
      </c>
      <c r="G50" s="172" t="e">
        <f>NA()</f>
        <v>#N/A</v>
      </c>
      <c r="H50" s="172" t="e">
        <f>NA()</f>
        <v>#N/A</v>
      </c>
      <c r="I50" s="172">
        <f>IF(ISNUMBER('実質公債費比率（分子）の構造'!M$53),'実質公債費比率（分子）の構造'!M$53,NA())</f>
        <v>218</v>
      </c>
      <c r="J50" s="172" t="e">
        <f>NA()</f>
        <v>#N/A</v>
      </c>
      <c r="K50" s="172" t="e">
        <f>NA()</f>
        <v>#N/A</v>
      </c>
      <c r="L50" s="172">
        <f>IF(ISNUMBER('実質公債費比率（分子）の構造'!N$53),'実質公債費比率（分子）の構造'!N$53,NA())</f>
        <v>240</v>
      </c>
      <c r="M50" s="172" t="e">
        <f>NA()</f>
        <v>#N/A</v>
      </c>
      <c r="N50" s="172" t="e">
        <f>NA()</f>
        <v>#N/A</v>
      </c>
      <c r="O50" s="172">
        <f>IF(ISNUMBER('実質公債費比率（分子）の構造'!O$53),'実質公債費比率（分子）の構造'!O$53,NA())</f>
        <v>236</v>
      </c>
      <c r="P50" s="172" t="e">
        <f>NA()</f>
        <v>#N/A</v>
      </c>
    </row>
    <row r="53" spans="1:16" x14ac:dyDescent="0.15">
      <c r="A53" s="140" t="s">
        <v>72</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15">
      <c r="A56" s="171" t="s">
        <v>44</v>
      </c>
      <c r="B56" s="171"/>
      <c r="C56" s="171"/>
      <c r="D56" s="171">
        <f>'将来負担比率（分子）の構造'!I$52</f>
        <v>3531</v>
      </c>
      <c r="E56" s="171"/>
      <c r="F56" s="171"/>
      <c r="G56" s="171">
        <f>'将来負担比率（分子）の構造'!J$52</f>
        <v>3466</v>
      </c>
      <c r="H56" s="171"/>
      <c r="I56" s="171"/>
      <c r="J56" s="171">
        <f>'将来負担比率（分子）の構造'!K$52</f>
        <v>4001</v>
      </c>
      <c r="K56" s="171"/>
      <c r="L56" s="171"/>
      <c r="M56" s="171">
        <f>'将来負担比率（分子）の構造'!L$52</f>
        <v>4162</v>
      </c>
      <c r="N56" s="171"/>
      <c r="O56" s="171"/>
      <c r="P56" s="171">
        <f>'将来負担比率（分子）の構造'!M$52</f>
        <v>4188</v>
      </c>
    </row>
    <row r="57" spans="1:16" x14ac:dyDescent="0.15">
      <c r="A57" s="171" t="s">
        <v>43</v>
      </c>
      <c r="B57" s="171"/>
      <c r="C57" s="171"/>
      <c r="D57" s="171">
        <f>'将来負担比率（分子）の構造'!I$51</f>
        <v>428</v>
      </c>
      <c r="E57" s="171"/>
      <c r="F57" s="171"/>
      <c r="G57" s="171">
        <f>'将来負担比率（分子）の構造'!J$51</f>
        <v>486</v>
      </c>
      <c r="H57" s="171"/>
      <c r="I57" s="171"/>
      <c r="J57" s="171">
        <f>'将来負担比率（分子）の構造'!K$51</f>
        <v>520</v>
      </c>
      <c r="K57" s="171"/>
      <c r="L57" s="171"/>
      <c r="M57" s="171">
        <f>'将来負担比率（分子）の構造'!L$51</f>
        <v>501</v>
      </c>
      <c r="N57" s="171"/>
      <c r="O57" s="171"/>
      <c r="P57" s="171">
        <f>'将来負担比率（分子）の構造'!M$51</f>
        <v>542</v>
      </c>
    </row>
    <row r="58" spans="1:16" x14ac:dyDescent="0.15">
      <c r="A58" s="171" t="s">
        <v>42</v>
      </c>
      <c r="B58" s="171"/>
      <c r="C58" s="171"/>
      <c r="D58" s="171">
        <f>'将来負担比率（分子）の構造'!I$50</f>
        <v>2692</v>
      </c>
      <c r="E58" s="171"/>
      <c r="F58" s="171"/>
      <c r="G58" s="171">
        <f>'将来負担比率（分子）の構造'!J$50</f>
        <v>2391</v>
      </c>
      <c r="H58" s="171"/>
      <c r="I58" s="171"/>
      <c r="J58" s="171">
        <f>'将来負担比率（分子）の構造'!K$50</f>
        <v>3018</v>
      </c>
      <c r="K58" s="171"/>
      <c r="L58" s="171"/>
      <c r="M58" s="171">
        <f>'将来負担比率（分子）の構造'!L$50</f>
        <v>3236</v>
      </c>
      <c r="N58" s="171"/>
      <c r="O58" s="171"/>
      <c r="P58" s="171">
        <f>'将来負担比率（分子）の構造'!M$50</f>
        <v>3736</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648</v>
      </c>
      <c r="C62" s="171"/>
      <c r="D62" s="171"/>
      <c r="E62" s="171">
        <f>'将来負担比率（分子）の構造'!J$45</f>
        <v>627</v>
      </c>
      <c r="F62" s="171"/>
      <c r="G62" s="171"/>
      <c r="H62" s="171">
        <f>'将来負担比率（分子）の構造'!K$45</f>
        <v>662</v>
      </c>
      <c r="I62" s="171"/>
      <c r="J62" s="171"/>
      <c r="K62" s="171">
        <f>'将来負担比率（分子）の構造'!L$45</f>
        <v>605</v>
      </c>
      <c r="L62" s="171"/>
      <c r="M62" s="171"/>
      <c r="N62" s="171">
        <f>'将来負担比率（分子）の構造'!M$45</f>
        <v>540</v>
      </c>
      <c r="O62" s="171"/>
      <c r="P62" s="171"/>
    </row>
    <row r="63" spans="1:16" x14ac:dyDescent="0.15">
      <c r="A63" s="171" t="s">
        <v>35</v>
      </c>
      <c r="B63" s="171">
        <f>'将来負担比率（分子）の構造'!I$44</f>
        <v>537</v>
      </c>
      <c r="C63" s="171"/>
      <c r="D63" s="171"/>
      <c r="E63" s="171">
        <f>'将来負担比率（分子）の構造'!J$44</f>
        <v>461</v>
      </c>
      <c r="F63" s="171"/>
      <c r="G63" s="171"/>
      <c r="H63" s="171">
        <f>'将来負担比率（分子）の構造'!K$44</f>
        <v>405</v>
      </c>
      <c r="I63" s="171"/>
      <c r="J63" s="171"/>
      <c r="K63" s="171">
        <f>'将来負担比率（分子）の構造'!L$44</f>
        <v>406</v>
      </c>
      <c r="L63" s="171"/>
      <c r="M63" s="171"/>
      <c r="N63" s="171">
        <f>'将来負担比率（分子）の構造'!M$44</f>
        <v>402</v>
      </c>
      <c r="O63" s="171"/>
      <c r="P63" s="171"/>
    </row>
    <row r="64" spans="1:16" x14ac:dyDescent="0.15">
      <c r="A64" s="171" t="s">
        <v>34</v>
      </c>
      <c r="B64" s="171">
        <f>'将来負担比率（分子）の構造'!I$43</f>
        <v>1293</v>
      </c>
      <c r="C64" s="171"/>
      <c r="D64" s="171"/>
      <c r="E64" s="171">
        <f>'将来負担比率（分子）の構造'!J$43</f>
        <v>1165</v>
      </c>
      <c r="F64" s="171"/>
      <c r="G64" s="171"/>
      <c r="H64" s="171">
        <f>'将来負担比率（分子）の構造'!K$43</f>
        <v>1041</v>
      </c>
      <c r="I64" s="171"/>
      <c r="J64" s="171"/>
      <c r="K64" s="171">
        <f>'将来負担比率（分子）の構造'!L$43</f>
        <v>965</v>
      </c>
      <c r="L64" s="171"/>
      <c r="M64" s="171"/>
      <c r="N64" s="171">
        <f>'将来負担比率（分子）の構造'!M$43</f>
        <v>939</v>
      </c>
      <c r="O64" s="171"/>
      <c r="P64" s="171"/>
    </row>
    <row r="65" spans="1:16" x14ac:dyDescent="0.15">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32</v>
      </c>
      <c r="B66" s="171">
        <f>'将来負担比率（分子）の構造'!I$41</f>
        <v>4382</v>
      </c>
      <c r="C66" s="171"/>
      <c r="D66" s="171"/>
      <c r="E66" s="171">
        <f>'将来負担比率（分子）の構造'!J$41</f>
        <v>4493</v>
      </c>
      <c r="F66" s="171"/>
      <c r="G66" s="171"/>
      <c r="H66" s="171">
        <f>'将来負担比率（分子）の構造'!K$41</f>
        <v>5201</v>
      </c>
      <c r="I66" s="171"/>
      <c r="J66" s="171"/>
      <c r="K66" s="171">
        <f>'将来負担比率（分子）の構造'!L$41</f>
        <v>5532</v>
      </c>
      <c r="L66" s="171"/>
      <c r="M66" s="171"/>
      <c r="N66" s="171">
        <f>'将来負担比率（分子）の構造'!M$41</f>
        <v>5344</v>
      </c>
      <c r="O66" s="171"/>
      <c r="P66" s="171"/>
    </row>
    <row r="67" spans="1:16" x14ac:dyDescent="0.15">
      <c r="A67" s="171" t="s">
        <v>75</v>
      </c>
      <c r="B67" s="171" t="e">
        <f>NA()</f>
        <v>#N/A</v>
      </c>
      <c r="C67" s="171">
        <f>IF(ISNUMBER('将来負担比率（分子）の構造'!I$53), IF('将来負担比率（分子）の構造'!I$53 &lt; 0, 0, '将来負担比率（分子）の構造'!I$53), NA())</f>
        <v>208</v>
      </c>
      <c r="D67" s="171" t="e">
        <f>NA()</f>
        <v>#N/A</v>
      </c>
      <c r="E67" s="171" t="e">
        <f>NA()</f>
        <v>#N/A</v>
      </c>
      <c r="F67" s="171">
        <f>IF(ISNUMBER('将来負担比率（分子）の構造'!J$53), IF('将来負担比率（分子）の構造'!J$53 &lt; 0, 0, '将来負担比率（分子）の構造'!J$53), NA())</f>
        <v>402</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76</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77</v>
      </c>
      <c r="B72" s="175">
        <f>基金残高に係る経年分析!F55</f>
        <v>912</v>
      </c>
      <c r="C72" s="175">
        <f>基金残高に係る経年分析!G55</f>
        <v>987</v>
      </c>
      <c r="D72" s="175">
        <f>基金残高に係る経年分析!H55</f>
        <v>992</v>
      </c>
    </row>
    <row r="73" spans="1:16" x14ac:dyDescent="0.15">
      <c r="A73" s="174" t="s">
        <v>78</v>
      </c>
      <c r="B73" s="175">
        <f>基金残高に係る経年分析!F56</f>
        <v>312</v>
      </c>
      <c r="C73" s="175">
        <f>基金残高に係る経年分析!G56</f>
        <v>362</v>
      </c>
      <c r="D73" s="175">
        <f>基金残高に係る経年分析!H56</f>
        <v>502</v>
      </c>
    </row>
    <row r="74" spans="1:16" x14ac:dyDescent="0.15">
      <c r="A74" s="174" t="s">
        <v>79</v>
      </c>
      <c r="B74" s="175">
        <f>基金残高に係る経年分析!F57</f>
        <v>1475</v>
      </c>
      <c r="C74" s="175">
        <f>基金残高に係る経年分析!G57</f>
        <v>1574</v>
      </c>
      <c r="D74" s="175">
        <f>基金残高に係る経年分析!H57</f>
        <v>1913</v>
      </c>
    </row>
  </sheetData>
  <sheetProtection algorithmName="SHA-512" hashValue="68LpJu5uTbDqVTgpYv7mKPnIhJdFSArsy7XHnsctasQI3iVz0+g9I5v9Yb7khPbMTbhp1ObldiGnpZW6n4baGA==" saltValue="RxAOBZqgPvZMX//n8e8O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211</v>
      </c>
      <c r="DI1" s="603"/>
      <c r="DJ1" s="603"/>
      <c r="DK1" s="603"/>
      <c r="DL1" s="603"/>
      <c r="DM1" s="603"/>
      <c r="DN1" s="604"/>
      <c r="DO1" s="210"/>
      <c r="DP1" s="602" t="s">
        <v>212</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214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217</v>
      </c>
      <c r="S4" s="606"/>
      <c r="T4" s="606"/>
      <c r="U4" s="606"/>
      <c r="V4" s="606"/>
      <c r="W4" s="606"/>
      <c r="X4" s="606"/>
      <c r="Y4" s="607"/>
      <c r="Z4" s="605" t="s">
        <v>218</v>
      </c>
      <c r="AA4" s="606"/>
      <c r="AB4" s="606"/>
      <c r="AC4" s="607"/>
      <c r="AD4" s="605" t="s">
        <v>219</v>
      </c>
      <c r="AE4" s="606"/>
      <c r="AF4" s="606"/>
      <c r="AG4" s="606"/>
      <c r="AH4" s="606"/>
      <c r="AI4" s="606"/>
      <c r="AJ4" s="606"/>
      <c r="AK4" s="607"/>
      <c r="AL4" s="605" t="s">
        <v>218</v>
      </c>
      <c r="AM4" s="606"/>
      <c r="AN4" s="606"/>
      <c r="AO4" s="607"/>
      <c r="AP4" s="608" t="s">
        <v>220</v>
      </c>
      <c r="AQ4" s="608"/>
      <c r="AR4" s="608"/>
      <c r="AS4" s="608"/>
      <c r="AT4" s="608"/>
      <c r="AU4" s="608"/>
      <c r="AV4" s="608"/>
      <c r="AW4" s="608"/>
      <c r="AX4" s="608"/>
      <c r="AY4" s="608"/>
      <c r="AZ4" s="608"/>
      <c r="BA4" s="608"/>
      <c r="BB4" s="608"/>
      <c r="BC4" s="608"/>
      <c r="BD4" s="608"/>
      <c r="BE4" s="608"/>
      <c r="BF4" s="608"/>
      <c r="BG4" s="608" t="s">
        <v>221</v>
      </c>
      <c r="BH4" s="608"/>
      <c r="BI4" s="608"/>
      <c r="BJ4" s="608"/>
      <c r="BK4" s="608"/>
      <c r="BL4" s="608"/>
      <c r="BM4" s="608"/>
      <c r="BN4" s="608"/>
      <c r="BO4" s="608" t="s">
        <v>218</v>
      </c>
      <c r="BP4" s="608"/>
      <c r="BQ4" s="608"/>
      <c r="BR4" s="608"/>
      <c r="BS4" s="608" t="s">
        <v>222</v>
      </c>
      <c r="BT4" s="608"/>
      <c r="BU4" s="608"/>
      <c r="BV4" s="608"/>
      <c r="BW4" s="608"/>
      <c r="BX4" s="608"/>
      <c r="BY4" s="608"/>
      <c r="BZ4" s="608"/>
      <c r="CA4" s="608"/>
      <c r="CB4" s="608"/>
      <c r="CD4" s="605" t="s">
        <v>223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224</v>
      </c>
      <c r="C5" s="610"/>
      <c r="D5" s="610"/>
      <c r="E5" s="610"/>
      <c r="F5" s="610"/>
      <c r="G5" s="610"/>
      <c r="H5" s="610"/>
      <c r="I5" s="610"/>
      <c r="J5" s="610"/>
      <c r="K5" s="610"/>
      <c r="L5" s="610"/>
      <c r="M5" s="610"/>
      <c r="N5" s="610"/>
      <c r="O5" s="610"/>
      <c r="P5" s="610"/>
      <c r="Q5" s="611"/>
      <c r="R5" s="612">
        <v>1594385</v>
      </c>
      <c r="S5" s="613"/>
      <c r="T5" s="613"/>
      <c r="U5" s="613"/>
      <c r="V5" s="613"/>
      <c r="W5" s="613"/>
      <c r="X5" s="613"/>
      <c r="Y5" s="614"/>
      <c r="Z5" s="615">
        <v>25.5</v>
      </c>
      <c r="AA5" s="615"/>
      <c r="AB5" s="615"/>
      <c r="AC5" s="615"/>
      <c r="AD5" s="616">
        <v>1589131</v>
      </c>
      <c r="AE5" s="616"/>
      <c r="AF5" s="616"/>
      <c r="AG5" s="616"/>
      <c r="AH5" s="616"/>
      <c r="AI5" s="616"/>
      <c r="AJ5" s="616"/>
      <c r="AK5" s="616"/>
      <c r="AL5" s="617">
        <v>47.6</v>
      </c>
      <c r="AM5" s="618"/>
      <c r="AN5" s="618"/>
      <c r="AO5" s="619"/>
      <c r="AP5" s="609" t="s">
        <v>225</v>
      </c>
      <c r="AQ5" s="610"/>
      <c r="AR5" s="610"/>
      <c r="AS5" s="610"/>
      <c r="AT5" s="610"/>
      <c r="AU5" s="610"/>
      <c r="AV5" s="610"/>
      <c r="AW5" s="610"/>
      <c r="AX5" s="610"/>
      <c r="AY5" s="610"/>
      <c r="AZ5" s="610"/>
      <c r="BA5" s="610"/>
      <c r="BB5" s="610"/>
      <c r="BC5" s="610"/>
      <c r="BD5" s="610"/>
      <c r="BE5" s="610"/>
      <c r="BF5" s="611"/>
      <c r="BG5" s="623">
        <v>1591736</v>
      </c>
      <c r="BH5" s="624"/>
      <c r="BI5" s="624"/>
      <c r="BJ5" s="624"/>
      <c r="BK5" s="624"/>
      <c r="BL5" s="624"/>
      <c r="BM5" s="624"/>
      <c r="BN5" s="625"/>
      <c r="BO5" s="626">
        <v>99.8</v>
      </c>
      <c r="BP5" s="626"/>
      <c r="BQ5" s="626"/>
      <c r="BR5" s="626"/>
      <c r="BS5" s="627">
        <v>5254</v>
      </c>
      <c r="BT5" s="627"/>
      <c r="BU5" s="627"/>
      <c r="BV5" s="627"/>
      <c r="BW5" s="627"/>
      <c r="BX5" s="627"/>
      <c r="BY5" s="627"/>
      <c r="BZ5" s="627"/>
      <c r="CA5" s="627"/>
      <c r="CB5" s="631"/>
      <c r="CD5" s="605" t="s">
        <v>220</v>
      </c>
      <c r="CE5" s="606"/>
      <c r="CF5" s="606"/>
      <c r="CG5" s="606"/>
      <c r="CH5" s="606"/>
      <c r="CI5" s="606"/>
      <c r="CJ5" s="606"/>
      <c r="CK5" s="606"/>
      <c r="CL5" s="606"/>
      <c r="CM5" s="606"/>
      <c r="CN5" s="606"/>
      <c r="CO5" s="606"/>
      <c r="CP5" s="606"/>
      <c r="CQ5" s="607"/>
      <c r="CR5" s="605" t="s">
        <v>226</v>
      </c>
      <c r="CS5" s="606"/>
      <c r="CT5" s="606"/>
      <c r="CU5" s="606"/>
      <c r="CV5" s="606"/>
      <c r="CW5" s="606"/>
      <c r="CX5" s="606"/>
      <c r="CY5" s="607"/>
      <c r="CZ5" s="605" t="s">
        <v>218</v>
      </c>
      <c r="DA5" s="606"/>
      <c r="DB5" s="606"/>
      <c r="DC5" s="607"/>
      <c r="DD5" s="605" t="s">
        <v>227</v>
      </c>
      <c r="DE5" s="606"/>
      <c r="DF5" s="606"/>
      <c r="DG5" s="606"/>
      <c r="DH5" s="606"/>
      <c r="DI5" s="606"/>
      <c r="DJ5" s="606"/>
      <c r="DK5" s="606"/>
      <c r="DL5" s="606"/>
      <c r="DM5" s="606"/>
      <c r="DN5" s="606"/>
      <c r="DO5" s="606"/>
      <c r="DP5" s="607"/>
      <c r="DQ5" s="605" t="s">
        <v>228</v>
      </c>
      <c r="DR5" s="606"/>
      <c r="DS5" s="606"/>
      <c r="DT5" s="606"/>
      <c r="DU5" s="606"/>
      <c r="DV5" s="606"/>
      <c r="DW5" s="606"/>
      <c r="DX5" s="606"/>
      <c r="DY5" s="606"/>
      <c r="DZ5" s="606"/>
      <c r="EA5" s="606"/>
      <c r="EB5" s="606"/>
      <c r="EC5" s="607"/>
    </row>
    <row r="6" spans="2:143" ht="11.25" customHeight="1" x14ac:dyDescent="0.15">
      <c r="B6" s="620" t="s">
        <v>229</v>
      </c>
      <c r="C6" s="621"/>
      <c r="D6" s="621"/>
      <c r="E6" s="621"/>
      <c r="F6" s="621"/>
      <c r="G6" s="621"/>
      <c r="H6" s="621"/>
      <c r="I6" s="621"/>
      <c r="J6" s="621"/>
      <c r="K6" s="621"/>
      <c r="L6" s="621"/>
      <c r="M6" s="621"/>
      <c r="N6" s="621"/>
      <c r="O6" s="621"/>
      <c r="P6" s="621"/>
      <c r="Q6" s="622"/>
      <c r="R6" s="623">
        <v>48041</v>
      </c>
      <c r="S6" s="624"/>
      <c r="T6" s="624"/>
      <c r="U6" s="624"/>
      <c r="V6" s="624"/>
      <c r="W6" s="624"/>
      <c r="X6" s="624"/>
      <c r="Y6" s="625"/>
      <c r="Z6" s="626">
        <v>0.8</v>
      </c>
      <c r="AA6" s="626"/>
      <c r="AB6" s="626"/>
      <c r="AC6" s="626"/>
      <c r="AD6" s="627">
        <v>48041</v>
      </c>
      <c r="AE6" s="627"/>
      <c r="AF6" s="627"/>
      <c r="AG6" s="627"/>
      <c r="AH6" s="627"/>
      <c r="AI6" s="627"/>
      <c r="AJ6" s="627"/>
      <c r="AK6" s="627"/>
      <c r="AL6" s="628">
        <v>1.4</v>
      </c>
      <c r="AM6" s="629"/>
      <c r="AN6" s="629"/>
      <c r="AO6" s="630"/>
      <c r="AP6" s="620" t="s">
        <v>230</v>
      </c>
      <c r="AQ6" s="621"/>
      <c r="AR6" s="621"/>
      <c r="AS6" s="621"/>
      <c r="AT6" s="621"/>
      <c r="AU6" s="621"/>
      <c r="AV6" s="621"/>
      <c r="AW6" s="621"/>
      <c r="AX6" s="621"/>
      <c r="AY6" s="621"/>
      <c r="AZ6" s="621"/>
      <c r="BA6" s="621"/>
      <c r="BB6" s="621"/>
      <c r="BC6" s="621"/>
      <c r="BD6" s="621"/>
      <c r="BE6" s="621"/>
      <c r="BF6" s="622"/>
      <c r="BG6" s="623">
        <v>1591736</v>
      </c>
      <c r="BH6" s="624"/>
      <c r="BI6" s="624"/>
      <c r="BJ6" s="624"/>
      <c r="BK6" s="624"/>
      <c r="BL6" s="624"/>
      <c r="BM6" s="624"/>
      <c r="BN6" s="625"/>
      <c r="BO6" s="626">
        <v>99.8</v>
      </c>
      <c r="BP6" s="626"/>
      <c r="BQ6" s="626"/>
      <c r="BR6" s="626"/>
      <c r="BS6" s="627">
        <v>5254</v>
      </c>
      <c r="BT6" s="627"/>
      <c r="BU6" s="627"/>
      <c r="BV6" s="627"/>
      <c r="BW6" s="627"/>
      <c r="BX6" s="627"/>
      <c r="BY6" s="627"/>
      <c r="BZ6" s="627"/>
      <c r="CA6" s="627"/>
      <c r="CB6" s="631"/>
      <c r="CD6" s="609" t="s">
        <v>231</v>
      </c>
      <c r="CE6" s="610"/>
      <c r="CF6" s="610"/>
      <c r="CG6" s="610"/>
      <c r="CH6" s="610"/>
      <c r="CI6" s="610"/>
      <c r="CJ6" s="610"/>
      <c r="CK6" s="610"/>
      <c r="CL6" s="610"/>
      <c r="CM6" s="610"/>
      <c r="CN6" s="610"/>
      <c r="CO6" s="610"/>
      <c r="CP6" s="610"/>
      <c r="CQ6" s="611"/>
      <c r="CR6" s="623">
        <v>94892</v>
      </c>
      <c r="CS6" s="624"/>
      <c r="CT6" s="624"/>
      <c r="CU6" s="624"/>
      <c r="CV6" s="624"/>
      <c r="CW6" s="624"/>
      <c r="CX6" s="624"/>
      <c r="CY6" s="625"/>
      <c r="CZ6" s="617">
        <v>1.7</v>
      </c>
      <c r="DA6" s="618"/>
      <c r="DB6" s="618"/>
      <c r="DC6" s="634"/>
      <c r="DD6" s="632" t="s">
        <v>136</v>
      </c>
      <c r="DE6" s="624"/>
      <c r="DF6" s="624"/>
      <c r="DG6" s="624"/>
      <c r="DH6" s="624"/>
      <c r="DI6" s="624"/>
      <c r="DJ6" s="624"/>
      <c r="DK6" s="624"/>
      <c r="DL6" s="624"/>
      <c r="DM6" s="624"/>
      <c r="DN6" s="624"/>
      <c r="DO6" s="624"/>
      <c r="DP6" s="625"/>
      <c r="DQ6" s="632">
        <v>94892</v>
      </c>
      <c r="DR6" s="624"/>
      <c r="DS6" s="624"/>
      <c r="DT6" s="624"/>
      <c r="DU6" s="624"/>
      <c r="DV6" s="624"/>
      <c r="DW6" s="624"/>
      <c r="DX6" s="624"/>
      <c r="DY6" s="624"/>
      <c r="DZ6" s="624"/>
      <c r="EA6" s="624"/>
      <c r="EB6" s="624"/>
      <c r="EC6" s="633"/>
    </row>
    <row r="7" spans="2:143" ht="11.25" customHeight="1" x14ac:dyDescent="0.15">
      <c r="B7" s="620" t="s">
        <v>232</v>
      </c>
      <c r="C7" s="621"/>
      <c r="D7" s="621"/>
      <c r="E7" s="621"/>
      <c r="F7" s="621"/>
      <c r="G7" s="621"/>
      <c r="H7" s="621"/>
      <c r="I7" s="621"/>
      <c r="J7" s="621"/>
      <c r="K7" s="621"/>
      <c r="L7" s="621"/>
      <c r="M7" s="621"/>
      <c r="N7" s="621"/>
      <c r="O7" s="621"/>
      <c r="P7" s="621"/>
      <c r="Q7" s="622"/>
      <c r="R7" s="623">
        <v>185</v>
      </c>
      <c r="S7" s="624"/>
      <c r="T7" s="624"/>
      <c r="U7" s="624"/>
      <c r="V7" s="624"/>
      <c r="W7" s="624"/>
      <c r="X7" s="624"/>
      <c r="Y7" s="625"/>
      <c r="Z7" s="626">
        <v>0</v>
      </c>
      <c r="AA7" s="626"/>
      <c r="AB7" s="626"/>
      <c r="AC7" s="626"/>
      <c r="AD7" s="627">
        <v>185</v>
      </c>
      <c r="AE7" s="627"/>
      <c r="AF7" s="627"/>
      <c r="AG7" s="627"/>
      <c r="AH7" s="627"/>
      <c r="AI7" s="627"/>
      <c r="AJ7" s="627"/>
      <c r="AK7" s="627"/>
      <c r="AL7" s="628">
        <v>0</v>
      </c>
      <c r="AM7" s="629"/>
      <c r="AN7" s="629"/>
      <c r="AO7" s="630"/>
      <c r="AP7" s="620" t="s">
        <v>233</v>
      </c>
      <c r="AQ7" s="621"/>
      <c r="AR7" s="621"/>
      <c r="AS7" s="621"/>
      <c r="AT7" s="621"/>
      <c r="AU7" s="621"/>
      <c r="AV7" s="621"/>
      <c r="AW7" s="621"/>
      <c r="AX7" s="621"/>
      <c r="AY7" s="621"/>
      <c r="AZ7" s="621"/>
      <c r="BA7" s="621"/>
      <c r="BB7" s="621"/>
      <c r="BC7" s="621"/>
      <c r="BD7" s="621"/>
      <c r="BE7" s="621"/>
      <c r="BF7" s="622"/>
      <c r="BG7" s="623">
        <v>346283</v>
      </c>
      <c r="BH7" s="624"/>
      <c r="BI7" s="624"/>
      <c r="BJ7" s="624"/>
      <c r="BK7" s="624"/>
      <c r="BL7" s="624"/>
      <c r="BM7" s="624"/>
      <c r="BN7" s="625"/>
      <c r="BO7" s="626">
        <v>21.7</v>
      </c>
      <c r="BP7" s="626"/>
      <c r="BQ7" s="626"/>
      <c r="BR7" s="626"/>
      <c r="BS7" s="627">
        <v>5254</v>
      </c>
      <c r="BT7" s="627"/>
      <c r="BU7" s="627"/>
      <c r="BV7" s="627"/>
      <c r="BW7" s="627"/>
      <c r="BX7" s="627"/>
      <c r="BY7" s="627"/>
      <c r="BZ7" s="627"/>
      <c r="CA7" s="627"/>
      <c r="CB7" s="631"/>
      <c r="CD7" s="620" t="s">
        <v>234</v>
      </c>
      <c r="CE7" s="621"/>
      <c r="CF7" s="621"/>
      <c r="CG7" s="621"/>
      <c r="CH7" s="621"/>
      <c r="CI7" s="621"/>
      <c r="CJ7" s="621"/>
      <c r="CK7" s="621"/>
      <c r="CL7" s="621"/>
      <c r="CM7" s="621"/>
      <c r="CN7" s="621"/>
      <c r="CO7" s="621"/>
      <c r="CP7" s="621"/>
      <c r="CQ7" s="622"/>
      <c r="CR7" s="623">
        <v>1239497</v>
      </c>
      <c r="CS7" s="624"/>
      <c r="CT7" s="624"/>
      <c r="CU7" s="624"/>
      <c r="CV7" s="624"/>
      <c r="CW7" s="624"/>
      <c r="CX7" s="624"/>
      <c r="CY7" s="625"/>
      <c r="CZ7" s="626">
        <v>22.7</v>
      </c>
      <c r="DA7" s="626"/>
      <c r="DB7" s="626"/>
      <c r="DC7" s="626"/>
      <c r="DD7" s="632">
        <v>52351</v>
      </c>
      <c r="DE7" s="624"/>
      <c r="DF7" s="624"/>
      <c r="DG7" s="624"/>
      <c r="DH7" s="624"/>
      <c r="DI7" s="624"/>
      <c r="DJ7" s="624"/>
      <c r="DK7" s="624"/>
      <c r="DL7" s="624"/>
      <c r="DM7" s="624"/>
      <c r="DN7" s="624"/>
      <c r="DO7" s="624"/>
      <c r="DP7" s="625"/>
      <c r="DQ7" s="632">
        <v>1049558</v>
      </c>
      <c r="DR7" s="624"/>
      <c r="DS7" s="624"/>
      <c r="DT7" s="624"/>
      <c r="DU7" s="624"/>
      <c r="DV7" s="624"/>
      <c r="DW7" s="624"/>
      <c r="DX7" s="624"/>
      <c r="DY7" s="624"/>
      <c r="DZ7" s="624"/>
      <c r="EA7" s="624"/>
      <c r="EB7" s="624"/>
      <c r="EC7" s="633"/>
    </row>
    <row r="8" spans="2:143" ht="11.25" customHeight="1" x14ac:dyDescent="0.15">
      <c r="B8" s="620" t="s">
        <v>235</v>
      </c>
      <c r="C8" s="621"/>
      <c r="D8" s="621"/>
      <c r="E8" s="621"/>
      <c r="F8" s="621"/>
      <c r="G8" s="621"/>
      <c r="H8" s="621"/>
      <c r="I8" s="621"/>
      <c r="J8" s="621"/>
      <c r="K8" s="621"/>
      <c r="L8" s="621"/>
      <c r="M8" s="621"/>
      <c r="N8" s="621"/>
      <c r="O8" s="621"/>
      <c r="P8" s="621"/>
      <c r="Q8" s="622"/>
      <c r="R8" s="623">
        <v>2251</v>
      </c>
      <c r="S8" s="624"/>
      <c r="T8" s="624"/>
      <c r="U8" s="624"/>
      <c r="V8" s="624"/>
      <c r="W8" s="624"/>
      <c r="X8" s="624"/>
      <c r="Y8" s="625"/>
      <c r="Z8" s="626">
        <v>0</v>
      </c>
      <c r="AA8" s="626"/>
      <c r="AB8" s="626"/>
      <c r="AC8" s="626"/>
      <c r="AD8" s="627">
        <v>2251</v>
      </c>
      <c r="AE8" s="627"/>
      <c r="AF8" s="627"/>
      <c r="AG8" s="627"/>
      <c r="AH8" s="627"/>
      <c r="AI8" s="627"/>
      <c r="AJ8" s="627"/>
      <c r="AK8" s="627"/>
      <c r="AL8" s="628">
        <v>0.1</v>
      </c>
      <c r="AM8" s="629"/>
      <c r="AN8" s="629"/>
      <c r="AO8" s="630"/>
      <c r="AP8" s="620" t="s">
        <v>236</v>
      </c>
      <c r="AQ8" s="621"/>
      <c r="AR8" s="621"/>
      <c r="AS8" s="621"/>
      <c r="AT8" s="621"/>
      <c r="AU8" s="621"/>
      <c r="AV8" s="621"/>
      <c r="AW8" s="621"/>
      <c r="AX8" s="621"/>
      <c r="AY8" s="621"/>
      <c r="AZ8" s="621"/>
      <c r="BA8" s="621"/>
      <c r="BB8" s="621"/>
      <c r="BC8" s="621"/>
      <c r="BD8" s="621"/>
      <c r="BE8" s="621"/>
      <c r="BF8" s="622"/>
      <c r="BG8" s="623">
        <v>12982</v>
      </c>
      <c r="BH8" s="624"/>
      <c r="BI8" s="624"/>
      <c r="BJ8" s="624"/>
      <c r="BK8" s="624"/>
      <c r="BL8" s="624"/>
      <c r="BM8" s="624"/>
      <c r="BN8" s="625"/>
      <c r="BO8" s="626">
        <v>0.8</v>
      </c>
      <c r="BP8" s="626"/>
      <c r="BQ8" s="626"/>
      <c r="BR8" s="626"/>
      <c r="BS8" s="627" t="s">
        <v>136</v>
      </c>
      <c r="BT8" s="627"/>
      <c r="BU8" s="627"/>
      <c r="BV8" s="627"/>
      <c r="BW8" s="627"/>
      <c r="BX8" s="627"/>
      <c r="BY8" s="627"/>
      <c r="BZ8" s="627"/>
      <c r="CA8" s="627"/>
      <c r="CB8" s="631"/>
      <c r="CD8" s="620" t="s">
        <v>237</v>
      </c>
      <c r="CE8" s="621"/>
      <c r="CF8" s="621"/>
      <c r="CG8" s="621"/>
      <c r="CH8" s="621"/>
      <c r="CI8" s="621"/>
      <c r="CJ8" s="621"/>
      <c r="CK8" s="621"/>
      <c r="CL8" s="621"/>
      <c r="CM8" s="621"/>
      <c r="CN8" s="621"/>
      <c r="CO8" s="621"/>
      <c r="CP8" s="621"/>
      <c r="CQ8" s="622"/>
      <c r="CR8" s="623">
        <v>1217664</v>
      </c>
      <c r="CS8" s="624"/>
      <c r="CT8" s="624"/>
      <c r="CU8" s="624"/>
      <c r="CV8" s="624"/>
      <c r="CW8" s="624"/>
      <c r="CX8" s="624"/>
      <c r="CY8" s="625"/>
      <c r="CZ8" s="626">
        <v>22.3</v>
      </c>
      <c r="DA8" s="626"/>
      <c r="DB8" s="626"/>
      <c r="DC8" s="626"/>
      <c r="DD8" s="632">
        <v>1797</v>
      </c>
      <c r="DE8" s="624"/>
      <c r="DF8" s="624"/>
      <c r="DG8" s="624"/>
      <c r="DH8" s="624"/>
      <c r="DI8" s="624"/>
      <c r="DJ8" s="624"/>
      <c r="DK8" s="624"/>
      <c r="DL8" s="624"/>
      <c r="DM8" s="624"/>
      <c r="DN8" s="624"/>
      <c r="DO8" s="624"/>
      <c r="DP8" s="625"/>
      <c r="DQ8" s="632">
        <v>676555</v>
      </c>
      <c r="DR8" s="624"/>
      <c r="DS8" s="624"/>
      <c r="DT8" s="624"/>
      <c r="DU8" s="624"/>
      <c r="DV8" s="624"/>
      <c r="DW8" s="624"/>
      <c r="DX8" s="624"/>
      <c r="DY8" s="624"/>
      <c r="DZ8" s="624"/>
      <c r="EA8" s="624"/>
      <c r="EB8" s="624"/>
      <c r="EC8" s="633"/>
    </row>
    <row r="9" spans="2:143" ht="11.25" customHeight="1" x14ac:dyDescent="0.15">
      <c r="B9" s="620" t="s">
        <v>238</v>
      </c>
      <c r="C9" s="621"/>
      <c r="D9" s="621"/>
      <c r="E9" s="621"/>
      <c r="F9" s="621"/>
      <c r="G9" s="621"/>
      <c r="H9" s="621"/>
      <c r="I9" s="621"/>
      <c r="J9" s="621"/>
      <c r="K9" s="621"/>
      <c r="L9" s="621"/>
      <c r="M9" s="621"/>
      <c r="N9" s="621"/>
      <c r="O9" s="621"/>
      <c r="P9" s="621"/>
      <c r="Q9" s="622"/>
      <c r="R9" s="623">
        <v>1763</v>
      </c>
      <c r="S9" s="624"/>
      <c r="T9" s="624"/>
      <c r="U9" s="624"/>
      <c r="V9" s="624"/>
      <c r="W9" s="624"/>
      <c r="X9" s="624"/>
      <c r="Y9" s="625"/>
      <c r="Z9" s="626">
        <v>0</v>
      </c>
      <c r="AA9" s="626"/>
      <c r="AB9" s="626"/>
      <c r="AC9" s="626"/>
      <c r="AD9" s="627">
        <v>1763</v>
      </c>
      <c r="AE9" s="627"/>
      <c r="AF9" s="627"/>
      <c r="AG9" s="627"/>
      <c r="AH9" s="627"/>
      <c r="AI9" s="627"/>
      <c r="AJ9" s="627"/>
      <c r="AK9" s="627"/>
      <c r="AL9" s="628">
        <v>0.1</v>
      </c>
      <c r="AM9" s="629"/>
      <c r="AN9" s="629"/>
      <c r="AO9" s="630"/>
      <c r="AP9" s="620" t="s">
        <v>239</v>
      </c>
      <c r="AQ9" s="621"/>
      <c r="AR9" s="621"/>
      <c r="AS9" s="621"/>
      <c r="AT9" s="621"/>
      <c r="AU9" s="621"/>
      <c r="AV9" s="621"/>
      <c r="AW9" s="621"/>
      <c r="AX9" s="621"/>
      <c r="AY9" s="621"/>
      <c r="AZ9" s="621"/>
      <c r="BA9" s="621"/>
      <c r="BB9" s="621"/>
      <c r="BC9" s="621"/>
      <c r="BD9" s="621"/>
      <c r="BE9" s="621"/>
      <c r="BF9" s="622"/>
      <c r="BG9" s="623">
        <v>248268</v>
      </c>
      <c r="BH9" s="624"/>
      <c r="BI9" s="624"/>
      <c r="BJ9" s="624"/>
      <c r="BK9" s="624"/>
      <c r="BL9" s="624"/>
      <c r="BM9" s="624"/>
      <c r="BN9" s="625"/>
      <c r="BO9" s="626">
        <v>15.6</v>
      </c>
      <c r="BP9" s="626"/>
      <c r="BQ9" s="626"/>
      <c r="BR9" s="626"/>
      <c r="BS9" s="627" t="s">
        <v>240</v>
      </c>
      <c r="BT9" s="627"/>
      <c r="BU9" s="627"/>
      <c r="BV9" s="627"/>
      <c r="BW9" s="627"/>
      <c r="BX9" s="627"/>
      <c r="BY9" s="627"/>
      <c r="BZ9" s="627"/>
      <c r="CA9" s="627"/>
      <c r="CB9" s="631"/>
      <c r="CD9" s="620" t="s">
        <v>241</v>
      </c>
      <c r="CE9" s="621"/>
      <c r="CF9" s="621"/>
      <c r="CG9" s="621"/>
      <c r="CH9" s="621"/>
      <c r="CI9" s="621"/>
      <c r="CJ9" s="621"/>
      <c r="CK9" s="621"/>
      <c r="CL9" s="621"/>
      <c r="CM9" s="621"/>
      <c r="CN9" s="621"/>
      <c r="CO9" s="621"/>
      <c r="CP9" s="621"/>
      <c r="CQ9" s="622"/>
      <c r="CR9" s="623">
        <v>468151</v>
      </c>
      <c r="CS9" s="624"/>
      <c r="CT9" s="624"/>
      <c r="CU9" s="624"/>
      <c r="CV9" s="624"/>
      <c r="CW9" s="624"/>
      <c r="CX9" s="624"/>
      <c r="CY9" s="625"/>
      <c r="CZ9" s="626">
        <v>8.6</v>
      </c>
      <c r="DA9" s="626"/>
      <c r="DB9" s="626"/>
      <c r="DC9" s="626"/>
      <c r="DD9" s="632">
        <v>5736</v>
      </c>
      <c r="DE9" s="624"/>
      <c r="DF9" s="624"/>
      <c r="DG9" s="624"/>
      <c r="DH9" s="624"/>
      <c r="DI9" s="624"/>
      <c r="DJ9" s="624"/>
      <c r="DK9" s="624"/>
      <c r="DL9" s="624"/>
      <c r="DM9" s="624"/>
      <c r="DN9" s="624"/>
      <c r="DO9" s="624"/>
      <c r="DP9" s="625"/>
      <c r="DQ9" s="632">
        <v>376199</v>
      </c>
      <c r="DR9" s="624"/>
      <c r="DS9" s="624"/>
      <c r="DT9" s="624"/>
      <c r="DU9" s="624"/>
      <c r="DV9" s="624"/>
      <c r="DW9" s="624"/>
      <c r="DX9" s="624"/>
      <c r="DY9" s="624"/>
      <c r="DZ9" s="624"/>
      <c r="EA9" s="624"/>
      <c r="EB9" s="624"/>
      <c r="EC9" s="633"/>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136</v>
      </c>
      <c r="S10" s="624"/>
      <c r="T10" s="624"/>
      <c r="U10" s="624"/>
      <c r="V10" s="624"/>
      <c r="W10" s="624"/>
      <c r="X10" s="624"/>
      <c r="Y10" s="625"/>
      <c r="Z10" s="626" t="s">
        <v>136</v>
      </c>
      <c r="AA10" s="626"/>
      <c r="AB10" s="626"/>
      <c r="AC10" s="626"/>
      <c r="AD10" s="627" t="s">
        <v>136</v>
      </c>
      <c r="AE10" s="627"/>
      <c r="AF10" s="627"/>
      <c r="AG10" s="627"/>
      <c r="AH10" s="627"/>
      <c r="AI10" s="627"/>
      <c r="AJ10" s="627"/>
      <c r="AK10" s="627"/>
      <c r="AL10" s="628" t="s">
        <v>136</v>
      </c>
      <c r="AM10" s="629"/>
      <c r="AN10" s="629"/>
      <c r="AO10" s="630"/>
      <c r="AP10" s="620" t="s">
        <v>243</v>
      </c>
      <c r="AQ10" s="621"/>
      <c r="AR10" s="621"/>
      <c r="AS10" s="621"/>
      <c r="AT10" s="621"/>
      <c r="AU10" s="621"/>
      <c r="AV10" s="621"/>
      <c r="AW10" s="621"/>
      <c r="AX10" s="621"/>
      <c r="AY10" s="621"/>
      <c r="AZ10" s="621"/>
      <c r="BA10" s="621"/>
      <c r="BB10" s="621"/>
      <c r="BC10" s="621"/>
      <c r="BD10" s="621"/>
      <c r="BE10" s="621"/>
      <c r="BF10" s="622"/>
      <c r="BG10" s="623">
        <v>31462</v>
      </c>
      <c r="BH10" s="624"/>
      <c r="BI10" s="624"/>
      <c r="BJ10" s="624"/>
      <c r="BK10" s="624"/>
      <c r="BL10" s="624"/>
      <c r="BM10" s="624"/>
      <c r="BN10" s="625"/>
      <c r="BO10" s="626">
        <v>2</v>
      </c>
      <c r="BP10" s="626"/>
      <c r="BQ10" s="626"/>
      <c r="BR10" s="626"/>
      <c r="BS10" s="627">
        <v>5254</v>
      </c>
      <c r="BT10" s="627"/>
      <c r="BU10" s="627"/>
      <c r="BV10" s="627"/>
      <c r="BW10" s="627"/>
      <c r="BX10" s="627"/>
      <c r="BY10" s="627"/>
      <c r="BZ10" s="627"/>
      <c r="CA10" s="627"/>
      <c r="CB10" s="631"/>
      <c r="CD10" s="620" t="s">
        <v>244</v>
      </c>
      <c r="CE10" s="621"/>
      <c r="CF10" s="621"/>
      <c r="CG10" s="621"/>
      <c r="CH10" s="621"/>
      <c r="CI10" s="621"/>
      <c r="CJ10" s="621"/>
      <c r="CK10" s="621"/>
      <c r="CL10" s="621"/>
      <c r="CM10" s="621"/>
      <c r="CN10" s="621"/>
      <c r="CO10" s="621"/>
      <c r="CP10" s="621"/>
      <c r="CQ10" s="622"/>
      <c r="CR10" s="623" t="s">
        <v>136</v>
      </c>
      <c r="CS10" s="624"/>
      <c r="CT10" s="624"/>
      <c r="CU10" s="624"/>
      <c r="CV10" s="624"/>
      <c r="CW10" s="624"/>
      <c r="CX10" s="624"/>
      <c r="CY10" s="625"/>
      <c r="CZ10" s="626" t="s">
        <v>240</v>
      </c>
      <c r="DA10" s="626"/>
      <c r="DB10" s="626"/>
      <c r="DC10" s="626"/>
      <c r="DD10" s="632" t="s">
        <v>136</v>
      </c>
      <c r="DE10" s="624"/>
      <c r="DF10" s="624"/>
      <c r="DG10" s="624"/>
      <c r="DH10" s="624"/>
      <c r="DI10" s="624"/>
      <c r="DJ10" s="624"/>
      <c r="DK10" s="624"/>
      <c r="DL10" s="624"/>
      <c r="DM10" s="624"/>
      <c r="DN10" s="624"/>
      <c r="DO10" s="624"/>
      <c r="DP10" s="625"/>
      <c r="DQ10" s="632" t="s">
        <v>136</v>
      </c>
      <c r="DR10" s="624"/>
      <c r="DS10" s="624"/>
      <c r="DT10" s="624"/>
      <c r="DU10" s="624"/>
      <c r="DV10" s="624"/>
      <c r="DW10" s="624"/>
      <c r="DX10" s="624"/>
      <c r="DY10" s="624"/>
      <c r="DZ10" s="624"/>
      <c r="EA10" s="624"/>
      <c r="EB10" s="624"/>
      <c r="EC10" s="633"/>
    </row>
    <row r="11" spans="2:143" ht="11.25" customHeight="1" x14ac:dyDescent="0.15">
      <c r="B11" s="620" t="s">
        <v>245</v>
      </c>
      <c r="C11" s="621"/>
      <c r="D11" s="621"/>
      <c r="E11" s="621"/>
      <c r="F11" s="621"/>
      <c r="G11" s="621"/>
      <c r="H11" s="621"/>
      <c r="I11" s="621"/>
      <c r="J11" s="621"/>
      <c r="K11" s="621"/>
      <c r="L11" s="621"/>
      <c r="M11" s="621"/>
      <c r="N11" s="621"/>
      <c r="O11" s="621"/>
      <c r="P11" s="621"/>
      <c r="Q11" s="622"/>
      <c r="R11" s="623">
        <v>197341</v>
      </c>
      <c r="S11" s="624"/>
      <c r="T11" s="624"/>
      <c r="U11" s="624"/>
      <c r="V11" s="624"/>
      <c r="W11" s="624"/>
      <c r="X11" s="624"/>
      <c r="Y11" s="625"/>
      <c r="Z11" s="628">
        <v>3.2</v>
      </c>
      <c r="AA11" s="629"/>
      <c r="AB11" s="629"/>
      <c r="AC11" s="635"/>
      <c r="AD11" s="632">
        <v>197341</v>
      </c>
      <c r="AE11" s="624"/>
      <c r="AF11" s="624"/>
      <c r="AG11" s="624"/>
      <c r="AH11" s="624"/>
      <c r="AI11" s="624"/>
      <c r="AJ11" s="624"/>
      <c r="AK11" s="625"/>
      <c r="AL11" s="628">
        <v>5.9</v>
      </c>
      <c r="AM11" s="629"/>
      <c r="AN11" s="629"/>
      <c r="AO11" s="630"/>
      <c r="AP11" s="620" t="s">
        <v>246</v>
      </c>
      <c r="AQ11" s="621"/>
      <c r="AR11" s="621"/>
      <c r="AS11" s="621"/>
      <c r="AT11" s="621"/>
      <c r="AU11" s="621"/>
      <c r="AV11" s="621"/>
      <c r="AW11" s="621"/>
      <c r="AX11" s="621"/>
      <c r="AY11" s="621"/>
      <c r="AZ11" s="621"/>
      <c r="BA11" s="621"/>
      <c r="BB11" s="621"/>
      <c r="BC11" s="621"/>
      <c r="BD11" s="621"/>
      <c r="BE11" s="621"/>
      <c r="BF11" s="622"/>
      <c r="BG11" s="623">
        <v>53571</v>
      </c>
      <c r="BH11" s="624"/>
      <c r="BI11" s="624"/>
      <c r="BJ11" s="624"/>
      <c r="BK11" s="624"/>
      <c r="BL11" s="624"/>
      <c r="BM11" s="624"/>
      <c r="BN11" s="625"/>
      <c r="BO11" s="626">
        <v>3.4</v>
      </c>
      <c r="BP11" s="626"/>
      <c r="BQ11" s="626"/>
      <c r="BR11" s="626"/>
      <c r="BS11" s="627" t="s">
        <v>247</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299760</v>
      </c>
      <c r="CS11" s="624"/>
      <c r="CT11" s="624"/>
      <c r="CU11" s="624"/>
      <c r="CV11" s="624"/>
      <c r="CW11" s="624"/>
      <c r="CX11" s="624"/>
      <c r="CY11" s="625"/>
      <c r="CZ11" s="626">
        <v>5.5</v>
      </c>
      <c r="DA11" s="626"/>
      <c r="DB11" s="626"/>
      <c r="DC11" s="626"/>
      <c r="DD11" s="632">
        <v>41785</v>
      </c>
      <c r="DE11" s="624"/>
      <c r="DF11" s="624"/>
      <c r="DG11" s="624"/>
      <c r="DH11" s="624"/>
      <c r="DI11" s="624"/>
      <c r="DJ11" s="624"/>
      <c r="DK11" s="624"/>
      <c r="DL11" s="624"/>
      <c r="DM11" s="624"/>
      <c r="DN11" s="624"/>
      <c r="DO11" s="624"/>
      <c r="DP11" s="625"/>
      <c r="DQ11" s="632">
        <v>217551</v>
      </c>
      <c r="DR11" s="624"/>
      <c r="DS11" s="624"/>
      <c r="DT11" s="624"/>
      <c r="DU11" s="624"/>
      <c r="DV11" s="624"/>
      <c r="DW11" s="624"/>
      <c r="DX11" s="624"/>
      <c r="DY11" s="624"/>
      <c r="DZ11" s="624"/>
      <c r="EA11" s="624"/>
      <c r="EB11" s="624"/>
      <c r="EC11" s="633"/>
    </row>
    <row r="12" spans="2:143" ht="11.25" customHeight="1" x14ac:dyDescent="0.15">
      <c r="B12" s="620" t="s">
        <v>249</v>
      </c>
      <c r="C12" s="621"/>
      <c r="D12" s="621"/>
      <c r="E12" s="621"/>
      <c r="F12" s="621"/>
      <c r="G12" s="621"/>
      <c r="H12" s="621"/>
      <c r="I12" s="621"/>
      <c r="J12" s="621"/>
      <c r="K12" s="621"/>
      <c r="L12" s="621"/>
      <c r="M12" s="621"/>
      <c r="N12" s="621"/>
      <c r="O12" s="621"/>
      <c r="P12" s="621"/>
      <c r="Q12" s="622"/>
      <c r="R12" s="623">
        <v>61818</v>
      </c>
      <c r="S12" s="624"/>
      <c r="T12" s="624"/>
      <c r="U12" s="624"/>
      <c r="V12" s="624"/>
      <c r="W12" s="624"/>
      <c r="X12" s="624"/>
      <c r="Y12" s="625"/>
      <c r="Z12" s="626">
        <v>1</v>
      </c>
      <c r="AA12" s="626"/>
      <c r="AB12" s="626"/>
      <c r="AC12" s="626"/>
      <c r="AD12" s="627">
        <v>61818</v>
      </c>
      <c r="AE12" s="627"/>
      <c r="AF12" s="627"/>
      <c r="AG12" s="627"/>
      <c r="AH12" s="627"/>
      <c r="AI12" s="627"/>
      <c r="AJ12" s="627"/>
      <c r="AK12" s="627"/>
      <c r="AL12" s="628">
        <v>1.9</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1111165</v>
      </c>
      <c r="BH12" s="624"/>
      <c r="BI12" s="624"/>
      <c r="BJ12" s="624"/>
      <c r="BK12" s="624"/>
      <c r="BL12" s="624"/>
      <c r="BM12" s="624"/>
      <c r="BN12" s="625"/>
      <c r="BO12" s="626">
        <v>69.7</v>
      </c>
      <c r="BP12" s="626"/>
      <c r="BQ12" s="626"/>
      <c r="BR12" s="626"/>
      <c r="BS12" s="627" t="s">
        <v>240</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91861</v>
      </c>
      <c r="CS12" s="624"/>
      <c r="CT12" s="624"/>
      <c r="CU12" s="624"/>
      <c r="CV12" s="624"/>
      <c r="CW12" s="624"/>
      <c r="CX12" s="624"/>
      <c r="CY12" s="625"/>
      <c r="CZ12" s="626">
        <v>1.7</v>
      </c>
      <c r="DA12" s="626"/>
      <c r="DB12" s="626"/>
      <c r="DC12" s="626"/>
      <c r="DD12" s="632" t="s">
        <v>240</v>
      </c>
      <c r="DE12" s="624"/>
      <c r="DF12" s="624"/>
      <c r="DG12" s="624"/>
      <c r="DH12" s="624"/>
      <c r="DI12" s="624"/>
      <c r="DJ12" s="624"/>
      <c r="DK12" s="624"/>
      <c r="DL12" s="624"/>
      <c r="DM12" s="624"/>
      <c r="DN12" s="624"/>
      <c r="DO12" s="624"/>
      <c r="DP12" s="625"/>
      <c r="DQ12" s="632">
        <v>81913</v>
      </c>
      <c r="DR12" s="624"/>
      <c r="DS12" s="624"/>
      <c r="DT12" s="624"/>
      <c r="DU12" s="624"/>
      <c r="DV12" s="624"/>
      <c r="DW12" s="624"/>
      <c r="DX12" s="624"/>
      <c r="DY12" s="624"/>
      <c r="DZ12" s="624"/>
      <c r="EA12" s="624"/>
      <c r="EB12" s="624"/>
      <c r="EC12" s="633"/>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240</v>
      </c>
      <c r="AA13" s="626"/>
      <c r="AB13" s="626"/>
      <c r="AC13" s="626"/>
      <c r="AD13" s="627" t="s">
        <v>240</v>
      </c>
      <c r="AE13" s="627"/>
      <c r="AF13" s="627"/>
      <c r="AG13" s="627"/>
      <c r="AH13" s="627"/>
      <c r="AI13" s="627"/>
      <c r="AJ13" s="627"/>
      <c r="AK13" s="627"/>
      <c r="AL13" s="628" t="s">
        <v>240</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1111165</v>
      </c>
      <c r="BH13" s="624"/>
      <c r="BI13" s="624"/>
      <c r="BJ13" s="624"/>
      <c r="BK13" s="624"/>
      <c r="BL13" s="624"/>
      <c r="BM13" s="624"/>
      <c r="BN13" s="625"/>
      <c r="BO13" s="626">
        <v>69.7</v>
      </c>
      <c r="BP13" s="626"/>
      <c r="BQ13" s="626"/>
      <c r="BR13" s="626"/>
      <c r="BS13" s="627" t="s">
        <v>136</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623149</v>
      </c>
      <c r="CS13" s="624"/>
      <c r="CT13" s="624"/>
      <c r="CU13" s="624"/>
      <c r="CV13" s="624"/>
      <c r="CW13" s="624"/>
      <c r="CX13" s="624"/>
      <c r="CY13" s="625"/>
      <c r="CZ13" s="626">
        <v>11.4</v>
      </c>
      <c r="DA13" s="626"/>
      <c r="DB13" s="626"/>
      <c r="DC13" s="626"/>
      <c r="DD13" s="632">
        <v>300611</v>
      </c>
      <c r="DE13" s="624"/>
      <c r="DF13" s="624"/>
      <c r="DG13" s="624"/>
      <c r="DH13" s="624"/>
      <c r="DI13" s="624"/>
      <c r="DJ13" s="624"/>
      <c r="DK13" s="624"/>
      <c r="DL13" s="624"/>
      <c r="DM13" s="624"/>
      <c r="DN13" s="624"/>
      <c r="DO13" s="624"/>
      <c r="DP13" s="625"/>
      <c r="DQ13" s="632">
        <v>216789</v>
      </c>
      <c r="DR13" s="624"/>
      <c r="DS13" s="624"/>
      <c r="DT13" s="624"/>
      <c r="DU13" s="624"/>
      <c r="DV13" s="624"/>
      <c r="DW13" s="624"/>
      <c r="DX13" s="624"/>
      <c r="DY13" s="624"/>
      <c r="DZ13" s="624"/>
      <c r="EA13" s="624"/>
      <c r="EB13" s="624"/>
      <c r="EC13" s="633"/>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240</v>
      </c>
      <c r="S14" s="624"/>
      <c r="T14" s="624"/>
      <c r="U14" s="624"/>
      <c r="V14" s="624"/>
      <c r="W14" s="624"/>
      <c r="X14" s="624"/>
      <c r="Y14" s="625"/>
      <c r="Z14" s="626" t="s">
        <v>240</v>
      </c>
      <c r="AA14" s="626"/>
      <c r="AB14" s="626"/>
      <c r="AC14" s="626"/>
      <c r="AD14" s="627" t="s">
        <v>136</v>
      </c>
      <c r="AE14" s="627"/>
      <c r="AF14" s="627"/>
      <c r="AG14" s="627"/>
      <c r="AH14" s="627"/>
      <c r="AI14" s="627"/>
      <c r="AJ14" s="627"/>
      <c r="AK14" s="627"/>
      <c r="AL14" s="628" t="s">
        <v>136</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33413</v>
      </c>
      <c r="BH14" s="624"/>
      <c r="BI14" s="624"/>
      <c r="BJ14" s="624"/>
      <c r="BK14" s="624"/>
      <c r="BL14" s="624"/>
      <c r="BM14" s="624"/>
      <c r="BN14" s="625"/>
      <c r="BO14" s="626">
        <v>2.1</v>
      </c>
      <c r="BP14" s="626"/>
      <c r="BQ14" s="626"/>
      <c r="BR14" s="626"/>
      <c r="BS14" s="627" t="s">
        <v>240</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228983</v>
      </c>
      <c r="CS14" s="624"/>
      <c r="CT14" s="624"/>
      <c r="CU14" s="624"/>
      <c r="CV14" s="624"/>
      <c r="CW14" s="624"/>
      <c r="CX14" s="624"/>
      <c r="CY14" s="625"/>
      <c r="CZ14" s="626">
        <v>4.2</v>
      </c>
      <c r="DA14" s="626"/>
      <c r="DB14" s="626"/>
      <c r="DC14" s="626"/>
      <c r="DD14" s="632">
        <v>16176</v>
      </c>
      <c r="DE14" s="624"/>
      <c r="DF14" s="624"/>
      <c r="DG14" s="624"/>
      <c r="DH14" s="624"/>
      <c r="DI14" s="624"/>
      <c r="DJ14" s="624"/>
      <c r="DK14" s="624"/>
      <c r="DL14" s="624"/>
      <c r="DM14" s="624"/>
      <c r="DN14" s="624"/>
      <c r="DO14" s="624"/>
      <c r="DP14" s="625"/>
      <c r="DQ14" s="632">
        <v>213211</v>
      </c>
      <c r="DR14" s="624"/>
      <c r="DS14" s="624"/>
      <c r="DT14" s="624"/>
      <c r="DU14" s="624"/>
      <c r="DV14" s="624"/>
      <c r="DW14" s="624"/>
      <c r="DX14" s="624"/>
      <c r="DY14" s="624"/>
      <c r="DZ14" s="624"/>
      <c r="EA14" s="624"/>
      <c r="EB14" s="624"/>
      <c r="EC14" s="633"/>
    </row>
    <row r="15" spans="2:143" ht="11.25" customHeight="1" x14ac:dyDescent="0.15">
      <c r="B15" s="620" t="s">
        <v>258</v>
      </c>
      <c r="C15" s="621"/>
      <c r="D15" s="621"/>
      <c r="E15" s="621"/>
      <c r="F15" s="621"/>
      <c r="G15" s="621"/>
      <c r="H15" s="621"/>
      <c r="I15" s="621"/>
      <c r="J15" s="621"/>
      <c r="K15" s="621"/>
      <c r="L15" s="621"/>
      <c r="M15" s="621"/>
      <c r="N15" s="621"/>
      <c r="O15" s="621"/>
      <c r="P15" s="621"/>
      <c r="Q15" s="622"/>
      <c r="R15" s="623" t="s">
        <v>240</v>
      </c>
      <c r="S15" s="624"/>
      <c r="T15" s="624"/>
      <c r="U15" s="624"/>
      <c r="V15" s="624"/>
      <c r="W15" s="624"/>
      <c r="X15" s="624"/>
      <c r="Y15" s="625"/>
      <c r="Z15" s="626" t="s">
        <v>240</v>
      </c>
      <c r="AA15" s="626"/>
      <c r="AB15" s="626"/>
      <c r="AC15" s="626"/>
      <c r="AD15" s="627" t="s">
        <v>240</v>
      </c>
      <c r="AE15" s="627"/>
      <c r="AF15" s="627"/>
      <c r="AG15" s="627"/>
      <c r="AH15" s="627"/>
      <c r="AI15" s="627"/>
      <c r="AJ15" s="627"/>
      <c r="AK15" s="627"/>
      <c r="AL15" s="628" t="s">
        <v>240</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100875</v>
      </c>
      <c r="BH15" s="624"/>
      <c r="BI15" s="624"/>
      <c r="BJ15" s="624"/>
      <c r="BK15" s="624"/>
      <c r="BL15" s="624"/>
      <c r="BM15" s="624"/>
      <c r="BN15" s="625"/>
      <c r="BO15" s="626">
        <v>6.3</v>
      </c>
      <c r="BP15" s="626"/>
      <c r="BQ15" s="626"/>
      <c r="BR15" s="626"/>
      <c r="BS15" s="627" t="s">
        <v>136</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550223</v>
      </c>
      <c r="CS15" s="624"/>
      <c r="CT15" s="624"/>
      <c r="CU15" s="624"/>
      <c r="CV15" s="624"/>
      <c r="CW15" s="624"/>
      <c r="CX15" s="624"/>
      <c r="CY15" s="625"/>
      <c r="CZ15" s="626">
        <v>10.1</v>
      </c>
      <c r="DA15" s="626"/>
      <c r="DB15" s="626"/>
      <c r="DC15" s="626"/>
      <c r="DD15" s="632">
        <v>107761</v>
      </c>
      <c r="DE15" s="624"/>
      <c r="DF15" s="624"/>
      <c r="DG15" s="624"/>
      <c r="DH15" s="624"/>
      <c r="DI15" s="624"/>
      <c r="DJ15" s="624"/>
      <c r="DK15" s="624"/>
      <c r="DL15" s="624"/>
      <c r="DM15" s="624"/>
      <c r="DN15" s="624"/>
      <c r="DO15" s="624"/>
      <c r="DP15" s="625"/>
      <c r="DQ15" s="632">
        <v>371185</v>
      </c>
      <c r="DR15" s="624"/>
      <c r="DS15" s="624"/>
      <c r="DT15" s="624"/>
      <c r="DU15" s="624"/>
      <c r="DV15" s="624"/>
      <c r="DW15" s="624"/>
      <c r="DX15" s="624"/>
      <c r="DY15" s="624"/>
      <c r="DZ15" s="624"/>
      <c r="EA15" s="624"/>
      <c r="EB15" s="624"/>
      <c r="EC15" s="633"/>
    </row>
    <row r="16" spans="2:143" ht="11.25" customHeight="1" x14ac:dyDescent="0.15">
      <c r="B16" s="620" t="s">
        <v>261</v>
      </c>
      <c r="C16" s="621"/>
      <c r="D16" s="621"/>
      <c r="E16" s="621"/>
      <c r="F16" s="621"/>
      <c r="G16" s="621"/>
      <c r="H16" s="621"/>
      <c r="I16" s="621"/>
      <c r="J16" s="621"/>
      <c r="K16" s="621"/>
      <c r="L16" s="621"/>
      <c r="M16" s="621"/>
      <c r="N16" s="621"/>
      <c r="O16" s="621"/>
      <c r="P16" s="621"/>
      <c r="Q16" s="622"/>
      <c r="R16" s="623">
        <v>4630</v>
      </c>
      <c r="S16" s="624"/>
      <c r="T16" s="624"/>
      <c r="U16" s="624"/>
      <c r="V16" s="624"/>
      <c r="W16" s="624"/>
      <c r="X16" s="624"/>
      <c r="Y16" s="625"/>
      <c r="Z16" s="626">
        <v>0.1</v>
      </c>
      <c r="AA16" s="626"/>
      <c r="AB16" s="626"/>
      <c r="AC16" s="626"/>
      <c r="AD16" s="627">
        <v>4630</v>
      </c>
      <c r="AE16" s="627"/>
      <c r="AF16" s="627"/>
      <c r="AG16" s="627"/>
      <c r="AH16" s="627"/>
      <c r="AI16" s="627"/>
      <c r="AJ16" s="627"/>
      <c r="AK16" s="627"/>
      <c r="AL16" s="628">
        <v>0.1</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136</v>
      </c>
      <c r="BH16" s="624"/>
      <c r="BI16" s="624"/>
      <c r="BJ16" s="624"/>
      <c r="BK16" s="624"/>
      <c r="BL16" s="624"/>
      <c r="BM16" s="624"/>
      <c r="BN16" s="625"/>
      <c r="BO16" s="626" t="s">
        <v>136</v>
      </c>
      <c r="BP16" s="626"/>
      <c r="BQ16" s="626"/>
      <c r="BR16" s="626"/>
      <c r="BS16" s="627" t="s">
        <v>136</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v>205947</v>
      </c>
      <c r="CS16" s="624"/>
      <c r="CT16" s="624"/>
      <c r="CU16" s="624"/>
      <c r="CV16" s="624"/>
      <c r="CW16" s="624"/>
      <c r="CX16" s="624"/>
      <c r="CY16" s="625"/>
      <c r="CZ16" s="626">
        <v>3.8</v>
      </c>
      <c r="DA16" s="626"/>
      <c r="DB16" s="626"/>
      <c r="DC16" s="626"/>
      <c r="DD16" s="632" t="s">
        <v>136</v>
      </c>
      <c r="DE16" s="624"/>
      <c r="DF16" s="624"/>
      <c r="DG16" s="624"/>
      <c r="DH16" s="624"/>
      <c r="DI16" s="624"/>
      <c r="DJ16" s="624"/>
      <c r="DK16" s="624"/>
      <c r="DL16" s="624"/>
      <c r="DM16" s="624"/>
      <c r="DN16" s="624"/>
      <c r="DO16" s="624"/>
      <c r="DP16" s="625"/>
      <c r="DQ16" s="632">
        <v>113162</v>
      </c>
      <c r="DR16" s="624"/>
      <c r="DS16" s="624"/>
      <c r="DT16" s="624"/>
      <c r="DU16" s="624"/>
      <c r="DV16" s="624"/>
      <c r="DW16" s="624"/>
      <c r="DX16" s="624"/>
      <c r="DY16" s="624"/>
      <c r="DZ16" s="624"/>
      <c r="EA16" s="624"/>
      <c r="EB16" s="624"/>
      <c r="EC16" s="633"/>
    </row>
    <row r="17" spans="2:133" ht="11.25" customHeight="1" x14ac:dyDescent="0.15">
      <c r="B17" s="620" t="s">
        <v>264</v>
      </c>
      <c r="C17" s="621"/>
      <c r="D17" s="621"/>
      <c r="E17" s="621"/>
      <c r="F17" s="621"/>
      <c r="G17" s="621"/>
      <c r="H17" s="621"/>
      <c r="I17" s="621"/>
      <c r="J17" s="621"/>
      <c r="K17" s="621"/>
      <c r="L17" s="621"/>
      <c r="M17" s="621"/>
      <c r="N17" s="621"/>
      <c r="O17" s="621"/>
      <c r="P17" s="621"/>
      <c r="Q17" s="622"/>
      <c r="R17" s="623">
        <v>19644</v>
      </c>
      <c r="S17" s="624"/>
      <c r="T17" s="624"/>
      <c r="U17" s="624"/>
      <c r="V17" s="624"/>
      <c r="W17" s="624"/>
      <c r="X17" s="624"/>
      <c r="Y17" s="625"/>
      <c r="Z17" s="626">
        <v>0.3</v>
      </c>
      <c r="AA17" s="626"/>
      <c r="AB17" s="626"/>
      <c r="AC17" s="626"/>
      <c r="AD17" s="627">
        <v>19644</v>
      </c>
      <c r="AE17" s="627"/>
      <c r="AF17" s="627"/>
      <c r="AG17" s="627"/>
      <c r="AH17" s="627"/>
      <c r="AI17" s="627"/>
      <c r="AJ17" s="627"/>
      <c r="AK17" s="627"/>
      <c r="AL17" s="628">
        <v>0.6</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136</v>
      </c>
      <c r="BH17" s="624"/>
      <c r="BI17" s="624"/>
      <c r="BJ17" s="624"/>
      <c r="BK17" s="624"/>
      <c r="BL17" s="624"/>
      <c r="BM17" s="624"/>
      <c r="BN17" s="625"/>
      <c r="BO17" s="626" t="s">
        <v>136</v>
      </c>
      <c r="BP17" s="626"/>
      <c r="BQ17" s="626"/>
      <c r="BR17" s="626"/>
      <c r="BS17" s="627" t="s">
        <v>136</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428890</v>
      </c>
      <c r="CS17" s="624"/>
      <c r="CT17" s="624"/>
      <c r="CU17" s="624"/>
      <c r="CV17" s="624"/>
      <c r="CW17" s="624"/>
      <c r="CX17" s="624"/>
      <c r="CY17" s="625"/>
      <c r="CZ17" s="626">
        <v>7.9</v>
      </c>
      <c r="DA17" s="626"/>
      <c r="DB17" s="626"/>
      <c r="DC17" s="626"/>
      <c r="DD17" s="632" t="s">
        <v>136</v>
      </c>
      <c r="DE17" s="624"/>
      <c r="DF17" s="624"/>
      <c r="DG17" s="624"/>
      <c r="DH17" s="624"/>
      <c r="DI17" s="624"/>
      <c r="DJ17" s="624"/>
      <c r="DK17" s="624"/>
      <c r="DL17" s="624"/>
      <c r="DM17" s="624"/>
      <c r="DN17" s="624"/>
      <c r="DO17" s="624"/>
      <c r="DP17" s="625"/>
      <c r="DQ17" s="632">
        <v>394101</v>
      </c>
      <c r="DR17" s="624"/>
      <c r="DS17" s="624"/>
      <c r="DT17" s="624"/>
      <c r="DU17" s="624"/>
      <c r="DV17" s="624"/>
      <c r="DW17" s="624"/>
      <c r="DX17" s="624"/>
      <c r="DY17" s="624"/>
      <c r="DZ17" s="624"/>
      <c r="EA17" s="624"/>
      <c r="EB17" s="624"/>
      <c r="EC17" s="633"/>
    </row>
    <row r="18" spans="2:133" ht="11.25" customHeight="1" x14ac:dyDescent="0.15">
      <c r="B18" s="620" t="s">
        <v>267</v>
      </c>
      <c r="C18" s="621"/>
      <c r="D18" s="621"/>
      <c r="E18" s="621"/>
      <c r="F18" s="621"/>
      <c r="G18" s="621"/>
      <c r="H18" s="621"/>
      <c r="I18" s="621"/>
      <c r="J18" s="621"/>
      <c r="K18" s="621"/>
      <c r="L18" s="621"/>
      <c r="M18" s="621"/>
      <c r="N18" s="621"/>
      <c r="O18" s="621"/>
      <c r="P18" s="621"/>
      <c r="Q18" s="622"/>
      <c r="R18" s="623">
        <v>11980</v>
      </c>
      <c r="S18" s="624"/>
      <c r="T18" s="624"/>
      <c r="U18" s="624"/>
      <c r="V18" s="624"/>
      <c r="W18" s="624"/>
      <c r="X18" s="624"/>
      <c r="Y18" s="625"/>
      <c r="Z18" s="626">
        <v>0.2</v>
      </c>
      <c r="AA18" s="626"/>
      <c r="AB18" s="626"/>
      <c r="AC18" s="626"/>
      <c r="AD18" s="627">
        <v>11980</v>
      </c>
      <c r="AE18" s="627"/>
      <c r="AF18" s="627"/>
      <c r="AG18" s="627"/>
      <c r="AH18" s="627"/>
      <c r="AI18" s="627"/>
      <c r="AJ18" s="627"/>
      <c r="AK18" s="627"/>
      <c r="AL18" s="628">
        <v>0.4</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136</v>
      </c>
      <c r="BH18" s="624"/>
      <c r="BI18" s="624"/>
      <c r="BJ18" s="624"/>
      <c r="BK18" s="624"/>
      <c r="BL18" s="624"/>
      <c r="BM18" s="624"/>
      <c r="BN18" s="625"/>
      <c r="BO18" s="626" t="s">
        <v>240</v>
      </c>
      <c r="BP18" s="626"/>
      <c r="BQ18" s="626"/>
      <c r="BR18" s="626"/>
      <c r="BS18" s="627" t="s">
        <v>240</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136</v>
      </c>
      <c r="CS18" s="624"/>
      <c r="CT18" s="624"/>
      <c r="CU18" s="624"/>
      <c r="CV18" s="624"/>
      <c r="CW18" s="624"/>
      <c r="CX18" s="624"/>
      <c r="CY18" s="625"/>
      <c r="CZ18" s="626" t="s">
        <v>240</v>
      </c>
      <c r="DA18" s="626"/>
      <c r="DB18" s="626"/>
      <c r="DC18" s="626"/>
      <c r="DD18" s="632" t="s">
        <v>136</v>
      </c>
      <c r="DE18" s="624"/>
      <c r="DF18" s="624"/>
      <c r="DG18" s="624"/>
      <c r="DH18" s="624"/>
      <c r="DI18" s="624"/>
      <c r="DJ18" s="624"/>
      <c r="DK18" s="624"/>
      <c r="DL18" s="624"/>
      <c r="DM18" s="624"/>
      <c r="DN18" s="624"/>
      <c r="DO18" s="624"/>
      <c r="DP18" s="625"/>
      <c r="DQ18" s="632" t="s">
        <v>136</v>
      </c>
      <c r="DR18" s="624"/>
      <c r="DS18" s="624"/>
      <c r="DT18" s="624"/>
      <c r="DU18" s="624"/>
      <c r="DV18" s="624"/>
      <c r="DW18" s="624"/>
      <c r="DX18" s="624"/>
      <c r="DY18" s="624"/>
      <c r="DZ18" s="624"/>
      <c r="EA18" s="624"/>
      <c r="EB18" s="624"/>
      <c r="EC18" s="633"/>
    </row>
    <row r="19" spans="2:133" ht="11.25" customHeight="1" x14ac:dyDescent="0.15">
      <c r="B19" s="620" t="s">
        <v>270</v>
      </c>
      <c r="C19" s="621"/>
      <c r="D19" s="621"/>
      <c r="E19" s="621"/>
      <c r="F19" s="621"/>
      <c r="G19" s="621"/>
      <c r="H19" s="621"/>
      <c r="I19" s="621"/>
      <c r="J19" s="621"/>
      <c r="K19" s="621"/>
      <c r="L19" s="621"/>
      <c r="M19" s="621"/>
      <c r="N19" s="621"/>
      <c r="O19" s="621"/>
      <c r="P19" s="621"/>
      <c r="Q19" s="622"/>
      <c r="R19" s="623">
        <v>8496</v>
      </c>
      <c r="S19" s="624"/>
      <c r="T19" s="624"/>
      <c r="U19" s="624"/>
      <c r="V19" s="624"/>
      <c r="W19" s="624"/>
      <c r="X19" s="624"/>
      <c r="Y19" s="625"/>
      <c r="Z19" s="626">
        <v>0.1</v>
      </c>
      <c r="AA19" s="626"/>
      <c r="AB19" s="626"/>
      <c r="AC19" s="626"/>
      <c r="AD19" s="627">
        <v>8496</v>
      </c>
      <c r="AE19" s="627"/>
      <c r="AF19" s="627"/>
      <c r="AG19" s="627"/>
      <c r="AH19" s="627"/>
      <c r="AI19" s="627"/>
      <c r="AJ19" s="627"/>
      <c r="AK19" s="627"/>
      <c r="AL19" s="628">
        <v>0.3</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v>2649</v>
      </c>
      <c r="BH19" s="624"/>
      <c r="BI19" s="624"/>
      <c r="BJ19" s="624"/>
      <c r="BK19" s="624"/>
      <c r="BL19" s="624"/>
      <c r="BM19" s="624"/>
      <c r="BN19" s="625"/>
      <c r="BO19" s="626">
        <v>0.2</v>
      </c>
      <c r="BP19" s="626"/>
      <c r="BQ19" s="626"/>
      <c r="BR19" s="626"/>
      <c r="BS19" s="627" t="s">
        <v>240</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136</v>
      </c>
      <c r="DA19" s="626"/>
      <c r="DB19" s="626"/>
      <c r="DC19" s="626"/>
      <c r="DD19" s="632" t="s">
        <v>240</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15">
      <c r="B20" s="636" t="s">
        <v>273</v>
      </c>
      <c r="C20" s="637"/>
      <c r="D20" s="637"/>
      <c r="E20" s="637"/>
      <c r="F20" s="637"/>
      <c r="G20" s="637"/>
      <c r="H20" s="637"/>
      <c r="I20" s="637"/>
      <c r="J20" s="637"/>
      <c r="K20" s="637"/>
      <c r="L20" s="637"/>
      <c r="M20" s="637"/>
      <c r="N20" s="637"/>
      <c r="O20" s="637"/>
      <c r="P20" s="637"/>
      <c r="Q20" s="638"/>
      <c r="R20" s="623">
        <v>3484</v>
      </c>
      <c r="S20" s="624"/>
      <c r="T20" s="624"/>
      <c r="U20" s="624"/>
      <c r="V20" s="624"/>
      <c r="W20" s="624"/>
      <c r="X20" s="624"/>
      <c r="Y20" s="625"/>
      <c r="Z20" s="626">
        <v>0.1</v>
      </c>
      <c r="AA20" s="626"/>
      <c r="AB20" s="626"/>
      <c r="AC20" s="626"/>
      <c r="AD20" s="627">
        <v>3484</v>
      </c>
      <c r="AE20" s="627"/>
      <c r="AF20" s="627"/>
      <c r="AG20" s="627"/>
      <c r="AH20" s="627"/>
      <c r="AI20" s="627"/>
      <c r="AJ20" s="627"/>
      <c r="AK20" s="627"/>
      <c r="AL20" s="628">
        <v>0.1</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v>2649</v>
      </c>
      <c r="BH20" s="624"/>
      <c r="BI20" s="624"/>
      <c r="BJ20" s="624"/>
      <c r="BK20" s="624"/>
      <c r="BL20" s="624"/>
      <c r="BM20" s="624"/>
      <c r="BN20" s="625"/>
      <c r="BO20" s="626">
        <v>0.2</v>
      </c>
      <c r="BP20" s="626"/>
      <c r="BQ20" s="626"/>
      <c r="BR20" s="626"/>
      <c r="BS20" s="627" t="s">
        <v>136</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5449017</v>
      </c>
      <c r="CS20" s="624"/>
      <c r="CT20" s="624"/>
      <c r="CU20" s="624"/>
      <c r="CV20" s="624"/>
      <c r="CW20" s="624"/>
      <c r="CX20" s="624"/>
      <c r="CY20" s="625"/>
      <c r="CZ20" s="626">
        <v>100</v>
      </c>
      <c r="DA20" s="626"/>
      <c r="DB20" s="626"/>
      <c r="DC20" s="626"/>
      <c r="DD20" s="632">
        <v>526217</v>
      </c>
      <c r="DE20" s="624"/>
      <c r="DF20" s="624"/>
      <c r="DG20" s="624"/>
      <c r="DH20" s="624"/>
      <c r="DI20" s="624"/>
      <c r="DJ20" s="624"/>
      <c r="DK20" s="624"/>
      <c r="DL20" s="624"/>
      <c r="DM20" s="624"/>
      <c r="DN20" s="624"/>
      <c r="DO20" s="624"/>
      <c r="DP20" s="625"/>
      <c r="DQ20" s="632">
        <v>3805116</v>
      </c>
      <c r="DR20" s="624"/>
      <c r="DS20" s="624"/>
      <c r="DT20" s="624"/>
      <c r="DU20" s="624"/>
      <c r="DV20" s="624"/>
      <c r="DW20" s="624"/>
      <c r="DX20" s="624"/>
      <c r="DY20" s="624"/>
      <c r="DZ20" s="624"/>
      <c r="EA20" s="624"/>
      <c r="EB20" s="624"/>
      <c r="EC20" s="633"/>
    </row>
    <row r="21" spans="2:133" ht="11.25" customHeight="1" x14ac:dyDescent="0.15">
      <c r="B21" s="620" t="s">
        <v>276</v>
      </c>
      <c r="C21" s="621"/>
      <c r="D21" s="621"/>
      <c r="E21" s="621"/>
      <c r="F21" s="621"/>
      <c r="G21" s="621"/>
      <c r="H21" s="621"/>
      <c r="I21" s="621"/>
      <c r="J21" s="621"/>
      <c r="K21" s="621"/>
      <c r="L21" s="621"/>
      <c r="M21" s="621"/>
      <c r="N21" s="621"/>
      <c r="O21" s="621"/>
      <c r="P21" s="621"/>
      <c r="Q21" s="622"/>
      <c r="R21" s="623">
        <v>1670597</v>
      </c>
      <c r="S21" s="624"/>
      <c r="T21" s="624"/>
      <c r="U21" s="624"/>
      <c r="V21" s="624"/>
      <c r="W21" s="624"/>
      <c r="X21" s="624"/>
      <c r="Y21" s="625"/>
      <c r="Z21" s="626">
        <v>26.7</v>
      </c>
      <c r="AA21" s="626"/>
      <c r="AB21" s="626"/>
      <c r="AC21" s="626"/>
      <c r="AD21" s="627">
        <v>1346195</v>
      </c>
      <c r="AE21" s="627"/>
      <c r="AF21" s="627"/>
      <c r="AG21" s="627"/>
      <c r="AH21" s="627"/>
      <c r="AI21" s="627"/>
      <c r="AJ21" s="627"/>
      <c r="AK21" s="627"/>
      <c r="AL21" s="628">
        <v>40.299999999999997</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v>2649</v>
      </c>
      <c r="BH21" s="624"/>
      <c r="BI21" s="624"/>
      <c r="BJ21" s="624"/>
      <c r="BK21" s="624"/>
      <c r="BL21" s="624"/>
      <c r="BM21" s="624"/>
      <c r="BN21" s="625"/>
      <c r="BO21" s="626">
        <v>0.2</v>
      </c>
      <c r="BP21" s="626"/>
      <c r="BQ21" s="626"/>
      <c r="BR21" s="626"/>
      <c r="BS21" s="627" t="s">
        <v>136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278</v>
      </c>
      <c r="C22" s="621"/>
      <c r="D22" s="621"/>
      <c r="E22" s="621"/>
      <c r="F22" s="621"/>
      <c r="G22" s="621"/>
      <c r="H22" s="621"/>
      <c r="I22" s="621"/>
      <c r="J22" s="621"/>
      <c r="K22" s="621"/>
      <c r="L22" s="621"/>
      <c r="M22" s="621"/>
      <c r="N22" s="621"/>
      <c r="O22" s="621"/>
      <c r="P22" s="621"/>
      <c r="Q22" s="622"/>
      <c r="R22" s="623">
        <v>1346195</v>
      </c>
      <c r="S22" s="624"/>
      <c r="T22" s="624"/>
      <c r="U22" s="624"/>
      <c r="V22" s="624"/>
      <c r="W22" s="624"/>
      <c r="X22" s="624"/>
      <c r="Y22" s="625"/>
      <c r="Z22" s="626">
        <v>21.5</v>
      </c>
      <c r="AA22" s="626"/>
      <c r="AB22" s="626"/>
      <c r="AC22" s="626"/>
      <c r="AD22" s="627">
        <v>1346195</v>
      </c>
      <c r="AE22" s="627"/>
      <c r="AF22" s="627"/>
      <c r="AG22" s="627"/>
      <c r="AH22" s="627"/>
      <c r="AI22" s="627"/>
      <c r="AJ22" s="627"/>
      <c r="AK22" s="627"/>
      <c r="AL22" s="628">
        <v>40.299999999999997</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136</v>
      </c>
      <c r="BH22" s="624"/>
      <c r="BI22" s="624"/>
      <c r="BJ22" s="624"/>
      <c r="BK22" s="624"/>
      <c r="BL22" s="624"/>
      <c r="BM22" s="624"/>
      <c r="BN22" s="625"/>
      <c r="BO22" s="626" t="s">
        <v>136</v>
      </c>
      <c r="BP22" s="626"/>
      <c r="BQ22" s="626"/>
      <c r="BR22" s="626"/>
      <c r="BS22" s="627" t="s">
        <v>136</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281</v>
      </c>
      <c r="C23" s="621"/>
      <c r="D23" s="621"/>
      <c r="E23" s="621"/>
      <c r="F23" s="621"/>
      <c r="G23" s="621"/>
      <c r="H23" s="621"/>
      <c r="I23" s="621"/>
      <c r="J23" s="621"/>
      <c r="K23" s="621"/>
      <c r="L23" s="621"/>
      <c r="M23" s="621"/>
      <c r="N23" s="621"/>
      <c r="O23" s="621"/>
      <c r="P23" s="621"/>
      <c r="Q23" s="622"/>
      <c r="R23" s="623">
        <v>318149</v>
      </c>
      <c r="S23" s="624"/>
      <c r="T23" s="624"/>
      <c r="U23" s="624"/>
      <c r="V23" s="624"/>
      <c r="W23" s="624"/>
      <c r="X23" s="624"/>
      <c r="Y23" s="625"/>
      <c r="Z23" s="626">
        <v>5.0999999999999996</v>
      </c>
      <c r="AA23" s="626"/>
      <c r="AB23" s="626"/>
      <c r="AC23" s="626"/>
      <c r="AD23" s="627" t="s">
        <v>240</v>
      </c>
      <c r="AE23" s="627"/>
      <c r="AF23" s="627"/>
      <c r="AG23" s="627"/>
      <c r="AH23" s="627"/>
      <c r="AI23" s="627"/>
      <c r="AJ23" s="627"/>
      <c r="AK23" s="627"/>
      <c r="AL23" s="628" t="s">
        <v>240</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136</v>
      </c>
      <c r="BH23" s="624"/>
      <c r="BI23" s="624"/>
      <c r="BJ23" s="624"/>
      <c r="BK23" s="624"/>
      <c r="BL23" s="624"/>
      <c r="BM23" s="624"/>
      <c r="BN23" s="625"/>
      <c r="BO23" s="626" t="s">
        <v>240</v>
      </c>
      <c r="BP23" s="626"/>
      <c r="BQ23" s="626"/>
      <c r="BR23" s="626"/>
      <c r="BS23" s="627" t="s">
        <v>247</v>
      </c>
      <c r="BT23" s="627"/>
      <c r="BU23" s="627"/>
      <c r="BV23" s="627"/>
      <c r="BW23" s="627"/>
      <c r="BX23" s="627"/>
      <c r="BY23" s="627"/>
      <c r="BZ23" s="627"/>
      <c r="CA23" s="627"/>
      <c r="CB23" s="631"/>
      <c r="CD23" s="605" t="s">
        <v>220</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15">
      <c r="B24" s="620" t="s">
        <v>288</v>
      </c>
      <c r="C24" s="621"/>
      <c r="D24" s="621"/>
      <c r="E24" s="621"/>
      <c r="F24" s="621"/>
      <c r="G24" s="621"/>
      <c r="H24" s="621"/>
      <c r="I24" s="621"/>
      <c r="J24" s="621"/>
      <c r="K24" s="621"/>
      <c r="L24" s="621"/>
      <c r="M24" s="621"/>
      <c r="N24" s="621"/>
      <c r="O24" s="621"/>
      <c r="P24" s="621"/>
      <c r="Q24" s="622"/>
      <c r="R24" s="623">
        <v>6253</v>
      </c>
      <c r="S24" s="624"/>
      <c r="T24" s="624"/>
      <c r="U24" s="624"/>
      <c r="V24" s="624"/>
      <c r="W24" s="624"/>
      <c r="X24" s="624"/>
      <c r="Y24" s="625"/>
      <c r="Z24" s="626">
        <v>0.1</v>
      </c>
      <c r="AA24" s="626"/>
      <c r="AB24" s="626"/>
      <c r="AC24" s="626"/>
      <c r="AD24" s="627" t="s">
        <v>136</v>
      </c>
      <c r="AE24" s="627"/>
      <c r="AF24" s="627"/>
      <c r="AG24" s="627"/>
      <c r="AH24" s="627"/>
      <c r="AI24" s="627"/>
      <c r="AJ24" s="627"/>
      <c r="AK24" s="627"/>
      <c r="AL24" s="628" t="s">
        <v>240</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136</v>
      </c>
      <c r="BH24" s="624"/>
      <c r="BI24" s="624"/>
      <c r="BJ24" s="624"/>
      <c r="BK24" s="624"/>
      <c r="BL24" s="624"/>
      <c r="BM24" s="624"/>
      <c r="BN24" s="625"/>
      <c r="BO24" s="626" t="s">
        <v>240</v>
      </c>
      <c r="BP24" s="626"/>
      <c r="BQ24" s="626"/>
      <c r="BR24" s="626"/>
      <c r="BS24" s="627" t="s">
        <v>240</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1746950</v>
      </c>
      <c r="CS24" s="613"/>
      <c r="CT24" s="613"/>
      <c r="CU24" s="613"/>
      <c r="CV24" s="613"/>
      <c r="CW24" s="613"/>
      <c r="CX24" s="613"/>
      <c r="CY24" s="614"/>
      <c r="CZ24" s="617">
        <v>32.1</v>
      </c>
      <c r="DA24" s="618"/>
      <c r="DB24" s="618"/>
      <c r="DC24" s="634"/>
      <c r="DD24" s="657">
        <v>1295637</v>
      </c>
      <c r="DE24" s="613"/>
      <c r="DF24" s="613"/>
      <c r="DG24" s="613"/>
      <c r="DH24" s="613"/>
      <c r="DI24" s="613"/>
      <c r="DJ24" s="613"/>
      <c r="DK24" s="614"/>
      <c r="DL24" s="657">
        <v>1266087</v>
      </c>
      <c r="DM24" s="613"/>
      <c r="DN24" s="613"/>
      <c r="DO24" s="613"/>
      <c r="DP24" s="613"/>
      <c r="DQ24" s="613"/>
      <c r="DR24" s="613"/>
      <c r="DS24" s="613"/>
      <c r="DT24" s="613"/>
      <c r="DU24" s="613"/>
      <c r="DV24" s="614"/>
      <c r="DW24" s="617">
        <v>37.5</v>
      </c>
      <c r="DX24" s="618"/>
      <c r="DY24" s="618"/>
      <c r="DZ24" s="618"/>
      <c r="EA24" s="618"/>
      <c r="EB24" s="618"/>
      <c r="EC24" s="619"/>
    </row>
    <row r="25" spans="2:133" ht="11.25" customHeight="1" x14ac:dyDescent="0.15">
      <c r="B25" s="620" t="s">
        <v>291</v>
      </c>
      <c r="C25" s="621"/>
      <c r="D25" s="621"/>
      <c r="E25" s="621"/>
      <c r="F25" s="621"/>
      <c r="G25" s="621"/>
      <c r="H25" s="621"/>
      <c r="I25" s="621"/>
      <c r="J25" s="621"/>
      <c r="K25" s="621"/>
      <c r="L25" s="621"/>
      <c r="M25" s="621"/>
      <c r="N25" s="621"/>
      <c r="O25" s="621"/>
      <c r="P25" s="621"/>
      <c r="Q25" s="622"/>
      <c r="R25" s="623">
        <v>3612635</v>
      </c>
      <c r="S25" s="624"/>
      <c r="T25" s="624"/>
      <c r="U25" s="624"/>
      <c r="V25" s="624"/>
      <c r="W25" s="624"/>
      <c r="X25" s="624"/>
      <c r="Y25" s="625"/>
      <c r="Z25" s="626">
        <v>57.7</v>
      </c>
      <c r="AA25" s="626"/>
      <c r="AB25" s="626"/>
      <c r="AC25" s="626"/>
      <c r="AD25" s="627">
        <v>3282979</v>
      </c>
      <c r="AE25" s="627"/>
      <c r="AF25" s="627"/>
      <c r="AG25" s="627"/>
      <c r="AH25" s="627"/>
      <c r="AI25" s="627"/>
      <c r="AJ25" s="627"/>
      <c r="AK25" s="627"/>
      <c r="AL25" s="628">
        <v>98.4</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136</v>
      </c>
      <c r="BP25" s="626"/>
      <c r="BQ25" s="626"/>
      <c r="BR25" s="626"/>
      <c r="BS25" s="627" t="s">
        <v>240</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808497</v>
      </c>
      <c r="CS25" s="653"/>
      <c r="CT25" s="653"/>
      <c r="CU25" s="653"/>
      <c r="CV25" s="653"/>
      <c r="CW25" s="653"/>
      <c r="CX25" s="653"/>
      <c r="CY25" s="654"/>
      <c r="CZ25" s="628">
        <v>14.8</v>
      </c>
      <c r="DA25" s="655"/>
      <c r="DB25" s="655"/>
      <c r="DC25" s="658"/>
      <c r="DD25" s="632">
        <v>760362</v>
      </c>
      <c r="DE25" s="653"/>
      <c r="DF25" s="653"/>
      <c r="DG25" s="653"/>
      <c r="DH25" s="653"/>
      <c r="DI25" s="653"/>
      <c r="DJ25" s="653"/>
      <c r="DK25" s="654"/>
      <c r="DL25" s="632">
        <v>750755</v>
      </c>
      <c r="DM25" s="653"/>
      <c r="DN25" s="653"/>
      <c r="DO25" s="653"/>
      <c r="DP25" s="653"/>
      <c r="DQ25" s="653"/>
      <c r="DR25" s="653"/>
      <c r="DS25" s="653"/>
      <c r="DT25" s="653"/>
      <c r="DU25" s="653"/>
      <c r="DV25" s="654"/>
      <c r="DW25" s="628">
        <v>22.2</v>
      </c>
      <c r="DX25" s="655"/>
      <c r="DY25" s="655"/>
      <c r="DZ25" s="655"/>
      <c r="EA25" s="655"/>
      <c r="EB25" s="655"/>
      <c r="EC25" s="656"/>
    </row>
    <row r="26" spans="2:133" ht="11.25" customHeight="1" x14ac:dyDescent="0.15">
      <c r="B26" s="620" t="s">
        <v>294</v>
      </c>
      <c r="C26" s="621"/>
      <c r="D26" s="621"/>
      <c r="E26" s="621"/>
      <c r="F26" s="621"/>
      <c r="G26" s="621"/>
      <c r="H26" s="621"/>
      <c r="I26" s="621"/>
      <c r="J26" s="621"/>
      <c r="K26" s="621"/>
      <c r="L26" s="621"/>
      <c r="M26" s="621"/>
      <c r="N26" s="621"/>
      <c r="O26" s="621"/>
      <c r="P26" s="621"/>
      <c r="Q26" s="622"/>
      <c r="R26" s="623">
        <v>725</v>
      </c>
      <c r="S26" s="624"/>
      <c r="T26" s="624"/>
      <c r="U26" s="624"/>
      <c r="V26" s="624"/>
      <c r="W26" s="624"/>
      <c r="X26" s="624"/>
      <c r="Y26" s="625"/>
      <c r="Z26" s="626">
        <v>0</v>
      </c>
      <c r="AA26" s="626"/>
      <c r="AB26" s="626"/>
      <c r="AC26" s="626"/>
      <c r="AD26" s="627">
        <v>725</v>
      </c>
      <c r="AE26" s="627"/>
      <c r="AF26" s="627"/>
      <c r="AG26" s="627"/>
      <c r="AH26" s="627"/>
      <c r="AI26" s="627"/>
      <c r="AJ26" s="627"/>
      <c r="AK26" s="627"/>
      <c r="AL26" s="628">
        <v>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136</v>
      </c>
      <c r="BH26" s="624"/>
      <c r="BI26" s="624"/>
      <c r="BJ26" s="624"/>
      <c r="BK26" s="624"/>
      <c r="BL26" s="624"/>
      <c r="BM26" s="624"/>
      <c r="BN26" s="625"/>
      <c r="BO26" s="626" t="s">
        <v>136</v>
      </c>
      <c r="BP26" s="626"/>
      <c r="BQ26" s="626"/>
      <c r="BR26" s="626"/>
      <c r="BS26" s="627" t="s">
        <v>136</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475236</v>
      </c>
      <c r="CS26" s="624"/>
      <c r="CT26" s="624"/>
      <c r="CU26" s="624"/>
      <c r="CV26" s="624"/>
      <c r="CW26" s="624"/>
      <c r="CX26" s="624"/>
      <c r="CY26" s="625"/>
      <c r="CZ26" s="628">
        <v>8.6999999999999993</v>
      </c>
      <c r="DA26" s="655"/>
      <c r="DB26" s="655"/>
      <c r="DC26" s="658"/>
      <c r="DD26" s="632">
        <v>446813</v>
      </c>
      <c r="DE26" s="624"/>
      <c r="DF26" s="624"/>
      <c r="DG26" s="624"/>
      <c r="DH26" s="624"/>
      <c r="DI26" s="624"/>
      <c r="DJ26" s="624"/>
      <c r="DK26" s="625"/>
      <c r="DL26" s="632" t="s">
        <v>136</v>
      </c>
      <c r="DM26" s="624"/>
      <c r="DN26" s="624"/>
      <c r="DO26" s="624"/>
      <c r="DP26" s="624"/>
      <c r="DQ26" s="624"/>
      <c r="DR26" s="624"/>
      <c r="DS26" s="624"/>
      <c r="DT26" s="624"/>
      <c r="DU26" s="624"/>
      <c r="DV26" s="625"/>
      <c r="DW26" s="628" t="s">
        <v>240</v>
      </c>
      <c r="DX26" s="655"/>
      <c r="DY26" s="655"/>
      <c r="DZ26" s="655"/>
      <c r="EA26" s="655"/>
      <c r="EB26" s="655"/>
      <c r="EC26" s="656"/>
    </row>
    <row r="27" spans="2:133" ht="11.25" customHeight="1" x14ac:dyDescent="0.15">
      <c r="B27" s="620" t="s">
        <v>297</v>
      </c>
      <c r="C27" s="621"/>
      <c r="D27" s="621"/>
      <c r="E27" s="621"/>
      <c r="F27" s="621"/>
      <c r="G27" s="621"/>
      <c r="H27" s="621"/>
      <c r="I27" s="621"/>
      <c r="J27" s="621"/>
      <c r="K27" s="621"/>
      <c r="L27" s="621"/>
      <c r="M27" s="621"/>
      <c r="N27" s="621"/>
      <c r="O27" s="621"/>
      <c r="P27" s="621"/>
      <c r="Q27" s="622"/>
      <c r="R27" s="623">
        <v>12654</v>
      </c>
      <c r="S27" s="624"/>
      <c r="T27" s="624"/>
      <c r="U27" s="624"/>
      <c r="V27" s="624"/>
      <c r="W27" s="624"/>
      <c r="X27" s="624"/>
      <c r="Y27" s="625"/>
      <c r="Z27" s="626">
        <v>0.2</v>
      </c>
      <c r="AA27" s="626"/>
      <c r="AB27" s="626"/>
      <c r="AC27" s="626"/>
      <c r="AD27" s="627" t="s">
        <v>136</v>
      </c>
      <c r="AE27" s="627"/>
      <c r="AF27" s="627"/>
      <c r="AG27" s="627"/>
      <c r="AH27" s="627"/>
      <c r="AI27" s="627"/>
      <c r="AJ27" s="627"/>
      <c r="AK27" s="627"/>
      <c r="AL27" s="628" t="s">
        <v>136</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1594385</v>
      </c>
      <c r="BH27" s="624"/>
      <c r="BI27" s="624"/>
      <c r="BJ27" s="624"/>
      <c r="BK27" s="624"/>
      <c r="BL27" s="624"/>
      <c r="BM27" s="624"/>
      <c r="BN27" s="625"/>
      <c r="BO27" s="626">
        <v>100</v>
      </c>
      <c r="BP27" s="626"/>
      <c r="BQ27" s="626"/>
      <c r="BR27" s="626"/>
      <c r="BS27" s="627">
        <v>5254</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509563</v>
      </c>
      <c r="CS27" s="653"/>
      <c r="CT27" s="653"/>
      <c r="CU27" s="653"/>
      <c r="CV27" s="653"/>
      <c r="CW27" s="653"/>
      <c r="CX27" s="653"/>
      <c r="CY27" s="654"/>
      <c r="CZ27" s="628">
        <v>9.4</v>
      </c>
      <c r="DA27" s="655"/>
      <c r="DB27" s="655"/>
      <c r="DC27" s="658"/>
      <c r="DD27" s="632">
        <v>141174</v>
      </c>
      <c r="DE27" s="653"/>
      <c r="DF27" s="653"/>
      <c r="DG27" s="653"/>
      <c r="DH27" s="653"/>
      <c r="DI27" s="653"/>
      <c r="DJ27" s="653"/>
      <c r="DK27" s="654"/>
      <c r="DL27" s="632">
        <v>121231</v>
      </c>
      <c r="DM27" s="653"/>
      <c r="DN27" s="653"/>
      <c r="DO27" s="653"/>
      <c r="DP27" s="653"/>
      <c r="DQ27" s="653"/>
      <c r="DR27" s="653"/>
      <c r="DS27" s="653"/>
      <c r="DT27" s="653"/>
      <c r="DU27" s="653"/>
      <c r="DV27" s="654"/>
      <c r="DW27" s="628">
        <v>3.6</v>
      </c>
      <c r="DX27" s="655"/>
      <c r="DY27" s="655"/>
      <c r="DZ27" s="655"/>
      <c r="EA27" s="655"/>
      <c r="EB27" s="655"/>
      <c r="EC27" s="656"/>
    </row>
    <row r="28" spans="2:133" ht="11.25" customHeight="1" x14ac:dyDescent="0.15">
      <c r="B28" s="620" t="s">
        <v>300</v>
      </c>
      <c r="C28" s="621"/>
      <c r="D28" s="621"/>
      <c r="E28" s="621"/>
      <c r="F28" s="621"/>
      <c r="G28" s="621"/>
      <c r="H28" s="621"/>
      <c r="I28" s="621"/>
      <c r="J28" s="621"/>
      <c r="K28" s="621"/>
      <c r="L28" s="621"/>
      <c r="M28" s="621"/>
      <c r="N28" s="621"/>
      <c r="O28" s="621"/>
      <c r="P28" s="621"/>
      <c r="Q28" s="622"/>
      <c r="R28" s="623">
        <v>56259</v>
      </c>
      <c r="S28" s="624"/>
      <c r="T28" s="624"/>
      <c r="U28" s="624"/>
      <c r="V28" s="624"/>
      <c r="W28" s="624"/>
      <c r="X28" s="624"/>
      <c r="Y28" s="625"/>
      <c r="Z28" s="626">
        <v>0.9</v>
      </c>
      <c r="AA28" s="626"/>
      <c r="AB28" s="626"/>
      <c r="AC28" s="626"/>
      <c r="AD28" s="627">
        <v>1921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428890</v>
      </c>
      <c r="CS28" s="624"/>
      <c r="CT28" s="624"/>
      <c r="CU28" s="624"/>
      <c r="CV28" s="624"/>
      <c r="CW28" s="624"/>
      <c r="CX28" s="624"/>
      <c r="CY28" s="625"/>
      <c r="CZ28" s="628">
        <v>7.9</v>
      </c>
      <c r="DA28" s="655"/>
      <c r="DB28" s="655"/>
      <c r="DC28" s="658"/>
      <c r="DD28" s="632">
        <v>394101</v>
      </c>
      <c r="DE28" s="624"/>
      <c r="DF28" s="624"/>
      <c r="DG28" s="624"/>
      <c r="DH28" s="624"/>
      <c r="DI28" s="624"/>
      <c r="DJ28" s="624"/>
      <c r="DK28" s="625"/>
      <c r="DL28" s="632">
        <v>394101</v>
      </c>
      <c r="DM28" s="624"/>
      <c r="DN28" s="624"/>
      <c r="DO28" s="624"/>
      <c r="DP28" s="624"/>
      <c r="DQ28" s="624"/>
      <c r="DR28" s="624"/>
      <c r="DS28" s="624"/>
      <c r="DT28" s="624"/>
      <c r="DU28" s="624"/>
      <c r="DV28" s="625"/>
      <c r="DW28" s="628">
        <v>11.7</v>
      </c>
      <c r="DX28" s="655"/>
      <c r="DY28" s="655"/>
      <c r="DZ28" s="655"/>
      <c r="EA28" s="655"/>
      <c r="EB28" s="655"/>
      <c r="EC28" s="656"/>
    </row>
    <row r="29" spans="2:133" ht="11.25" customHeight="1" x14ac:dyDescent="0.15">
      <c r="B29" s="620" t="s">
        <v>302</v>
      </c>
      <c r="C29" s="621"/>
      <c r="D29" s="621"/>
      <c r="E29" s="621"/>
      <c r="F29" s="621"/>
      <c r="G29" s="621"/>
      <c r="H29" s="621"/>
      <c r="I29" s="621"/>
      <c r="J29" s="621"/>
      <c r="K29" s="621"/>
      <c r="L29" s="621"/>
      <c r="M29" s="621"/>
      <c r="N29" s="621"/>
      <c r="O29" s="621"/>
      <c r="P29" s="621"/>
      <c r="Q29" s="622"/>
      <c r="R29" s="623">
        <v>24920</v>
      </c>
      <c r="S29" s="624"/>
      <c r="T29" s="624"/>
      <c r="U29" s="624"/>
      <c r="V29" s="624"/>
      <c r="W29" s="624"/>
      <c r="X29" s="624"/>
      <c r="Y29" s="625"/>
      <c r="Z29" s="626">
        <v>0.4</v>
      </c>
      <c r="AA29" s="626"/>
      <c r="AB29" s="626"/>
      <c r="AC29" s="626"/>
      <c r="AD29" s="627" t="s">
        <v>136</v>
      </c>
      <c r="AE29" s="627"/>
      <c r="AF29" s="627"/>
      <c r="AG29" s="627"/>
      <c r="AH29" s="627"/>
      <c r="AI29" s="627"/>
      <c r="AJ29" s="627"/>
      <c r="AK29" s="627"/>
      <c r="AL29" s="628" t="s">
        <v>136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304</v>
      </c>
      <c r="CG29" s="621"/>
      <c r="CH29" s="621"/>
      <c r="CI29" s="621"/>
      <c r="CJ29" s="621"/>
      <c r="CK29" s="621"/>
      <c r="CL29" s="621"/>
      <c r="CM29" s="621"/>
      <c r="CN29" s="621"/>
      <c r="CO29" s="621"/>
      <c r="CP29" s="621"/>
      <c r="CQ29" s="622"/>
      <c r="CR29" s="623">
        <v>428890</v>
      </c>
      <c r="CS29" s="653"/>
      <c r="CT29" s="653"/>
      <c r="CU29" s="653"/>
      <c r="CV29" s="653"/>
      <c r="CW29" s="653"/>
      <c r="CX29" s="653"/>
      <c r="CY29" s="654"/>
      <c r="CZ29" s="628">
        <v>7.9</v>
      </c>
      <c r="DA29" s="655"/>
      <c r="DB29" s="655"/>
      <c r="DC29" s="658"/>
      <c r="DD29" s="632">
        <v>394101</v>
      </c>
      <c r="DE29" s="653"/>
      <c r="DF29" s="653"/>
      <c r="DG29" s="653"/>
      <c r="DH29" s="653"/>
      <c r="DI29" s="653"/>
      <c r="DJ29" s="653"/>
      <c r="DK29" s="654"/>
      <c r="DL29" s="632">
        <v>394101</v>
      </c>
      <c r="DM29" s="653"/>
      <c r="DN29" s="653"/>
      <c r="DO29" s="653"/>
      <c r="DP29" s="653"/>
      <c r="DQ29" s="653"/>
      <c r="DR29" s="653"/>
      <c r="DS29" s="653"/>
      <c r="DT29" s="653"/>
      <c r="DU29" s="653"/>
      <c r="DV29" s="654"/>
      <c r="DW29" s="628">
        <v>11.7</v>
      </c>
      <c r="DX29" s="655"/>
      <c r="DY29" s="655"/>
      <c r="DZ29" s="655"/>
      <c r="EA29" s="655"/>
      <c r="EB29" s="655"/>
      <c r="EC29" s="656"/>
    </row>
    <row r="30" spans="2:133" ht="11.25" customHeight="1" x14ac:dyDescent="0.15">
      <c r="B30" s="620" t="s">
        <v>305</v>
      </c>
      <c r="C30" s="621"/>
      <c r="D30" s="621"/>
      <c r="E30" s="621"/>
      <c r="F30" s="621"/>
      <c r="G30" s="621"/>
      <c r="H30" s="621"/>
      <c r="I30" s="621"/>
      <c r="J30" s="621"/>
      <c r="K30" s="621"/>
      <c r="L30" s="621"/>
      <c r="M30" s="621"/>
      <c r="N30" s="621"/>
      <c r="O30" s="621"/>
      <c r="P30" s="621"/>
      <c r="Q30" s="622"/>
      <c r="R30" s="623">
        <v>745673</v>
      </c>
      <c r="S30" s="624"/>
      <c r="T30" s="624"/>
      <c r="U30" s="624"/>
      <c r="V30" s="624"/>
      <c r="W30" s="624"/>
      <c r="X30" s="624"/>
      <c r="Y30" s="625"/>
      <c r="Z30" s="626">
        <v>11.9</v>
      </c>
      <c r="AA30" s="626"/>
      <c r="AB30" s="626"/>
      <c r="AC30" s="626"/>
      <c r="AD30" s="627" t="s">
        <v>136</v>
      </c>
      <c r="AE30" s="627"/>
      <c r="AF30" s="627"/>
      <c r="AG30" s="627"/>
      <c r="AH30" s="627"/>
      <c r="AI30" s="627"/>
      <c r="AJ30" s="627"/>
      <c r="AK30" s="627"/>
      <c r="AL30" s="628" t="s">
        <v>136</v>
      </c>
      <c r="AM30" s="629"/>
      <c r="AN30" s="629"/>
      <c r="AO30" s="630"/>
      <c r="AP30" s="605" t="s">
        <v>220</v>
      </c>
      <c r="AQ30" s="606"/>
      <c r="AR30" s="606"/>
      <c r="AS30" s="606"/>
      <c r="AT30" s="606"/>
      <c r="AU30" s="606"/>
      <c r="AV30" s="606"/>
      <c r="AW30" s="606"/>
      <c r="AX30" s="606"/>
      <c r="AY30" s="606"/>
      <c r="AZ30" s="606"/>
      <c r="BA30" s="606"/>
      <c r="BB30" s="606"/>
      <c r="BC30" s="606"/>
      <c r="BD30" s="606"/>
      <c r="BE30" s="606"/>
      <c r="BF30" s="607"/>
      <c r="BG30" s="605" t="s">
        <v>306</v>
      </c>
      <c r="BH30" s="659"/>
      <c r="BI30" s="659"/>
      <c r="BJ30" s="659"/>
      <c r="BK30" s="659"/>
      <c r="BL30" s="659"/>
      <c r="BM30" s="659"/>
      <c r="BN30" s="659"/>
      <c r="BO30" s="659"/>
      <c r="BP30" s="659"/>
      <c r="BQ30" s="660"/>
      <c r="BR30" s="605" t="s">
        <v>307</v>
      </c>
      <c r="BS30" s="659"/>
      <c r="BT30" s="659"/>
      <c r="BU30" s="659"/>
      <c r="BV30" s="659"/>
      <c r="BW30" s="659"/>
      <c r="BX30" s="659"/>
      <c r="BY30" s="659"/>
      <c r="BZ30" s="659"/>
      <c r="CA30" s="659"/>
      <c r="CB30" s="660"/>
      <c r="CD30" s="663"/>
      <c r="CE30" s="664"/>
      <c r="CF30" s="620" t="s">
        <v>308</v>
      </c>
      <c r="CG30" s="621"/>
      <c r="CH30" s="621"/>
      <c r="CI30" s="621"/>
      <c r="CJ30" s="621"/>
      <c r="CK30" s="621"/>
      <c r="CL30" s="621"/>
      <c r="CM30" s="621"/>
      <c r="CN30" s="621"/>
      <c r="CO30" s="621"/>
      <c r="CP30" s="621"/>
      <c r="CQ30" s="622"/>
      <c r="CR30" s="623">
        <v>410272</v>
      </c>
      <c r="CS30" s="624"/>
      <c r="CT30" s="624"/>
      <c r="CU30" s="624"/>
      <c r="CV30" s="624"/>
      <c r="CW30" s="624"/>
      <c r="CX30" s="624"/>
      <c r="CY30" s="625"/>
      <c r="CZ30" s="628">
        <v>7.5</v>
      </c>
      <c r="DA30" s="655"/>
      <c r="DB30" s="655"/>
      <c r="DC30" s="658"/>
      <c r="DD30" s="632">
        <v>376674</v>
      </c>
      <c r="DE30" s="624"/>
      <c r="DF30" s="624"/>
      <c r="DG30" s="624"/>
      <c r="DH30" s="624"/>
      <c r="DI30" s="624"/>
      <c r="DJ30" s="624"/>
      <c r="DK30" s="625"/>
      <c r="DL30" s="632">
        <v>376674</v>
      </c>
      <c r="DM30" s="624"/>
      <c r="DN30" s="624"/>
      <c r="DO30" s="624"/>
      <c r="DP30" s="624"/>
      <c r="DQ30" s="624"/>
      <c r="DR30" s="624"/>
      <c r="DS30" s="624"/>
      <c r="DT30" s="624"/>
      <c r="DU30" s="624"/>
      <c r="DV30" s="625"/>
      <c r="DW30" s="628">
        <v>11.1</v>
      </c>
      <c r="DX30" s="655"/>
      <c r="DY30" s="655"/>
      <c r="DZ30" s="655"/>
      <c r="EA30" s="655"/>
      <c r="EB30" s="655"/>
      <c r="EC30" s="656"/>
    </row>
    <row r="31" spans="2:133" ht="11.25" customHeight="1" x14ac:dyDescent="0.15">
      <c r="B31" s="636" t="s">
        <v>309</v>
      </c>
      <c r="C31" s="637"/>
      <c r="D31" s="637"/>
      <c r="E31" s="637"/>
      <c r="F31" s="637"/>
      <c r="G31" s="637"/>
      <c r="H31" s="637"/>
      <c r="I31" s="637"/>
      <c r="J31" s="637"/>
      <c r="K31" s="637"/>
      <c r="L31" s="637"/>
      <c r="M31" s="637"/>
      <c r="N31" s="637"/>
      <c r="O31" s="637"/>
      <c r="P31" s="637"/>
      <c r="Q31" s="638"/>
      <c r="R31" s="623" t="s">
        <v>136</v>
      </c>
      <c r="S31" s="624"/>
      <c r="T31" s="624"/>
      <c r="U31" s="624"/>
      <c r="V31" s="624"/>
      <c r="W31" s="624"/>
      <c r="X31" s="624"/>
      <c r="Y31" s="625"/>
      <c r="Z31" s="626" t="s">
        <v>240</v>
      </c>
      <c r="AA31" s="626"/>
      <c r="AB31" s="626"/>
      <c r="AC31" s="626"/>
      <c r="AD31" s="627" t="s">
        <v>136</v>
      </c>
      <c r="AE31" s="627"/>
      <c r="AF31" s="627"/>
      <c r="AG31" s="627"/>
      <c r="AH31" s="627"/>
      <c r="AI31" s="627"/>
      <c r="AJ31" s="627"/>
      <c r="AK31" s="627"/>
      <c r="AL31" s="628" t="s">
        <v>136</v>
      </c>
      <c r="AM31" s="629"/>
      <c r="AN31" s="629"/>
      <c r="AO31" s="630"/>
      <c r="AP31" s="671" t="s">
        <v>310</v>
      </c>
      <c r="AQ31" s="672"/>
      <c r="AR31" s="672"/>
      <c r="AS31" s="672"/>
      <c r="AT31" s="677" t="s">
        <v>311</v>
      </c>
      <c r="AU31" s="214"/>
      <c r="AV31" s="214"/>
      <c r="AW31" s="214"/>
      <c r="AX31" s="609" t="s">
        <v>185</v>
      </c>
      <c r="AY31" s="610"/>
      <c r="AZ31" s="610"/>
      <c r="BA31" s="610"/>
      <c r="BB31" s="610"/>
      <c r="BC31" s="610"/>
      <c r="BD31" s="610"/>
      <c r="BE31" s="610"/>
      <c r="BF31" s="611"/>
      <c r="BG31" s="670">
        <v>99.8</v>
      </c>
      <c r="BH31" s="667"/>
      <c r="BI31" s="667"/>
      <c r="BJ31" s="667"/>
      <c r="BK31" s="667"/>
      <c r="BL31" s="667"/>
      <c r="BM31" s="618">
        <v>98.1</v>
      </c>
      <c r="BN31" s="667"/>
      <c r="BO31" s="667"/>
      <c r="BP31" s="667"/>
      <c r="BQ31" s="668"/>
      <c r="BR31" s="670">
        <v>99.8</v>
      </c>
      <c r="BS31" s="667"/>
      <c r="BT31" s="667"/>
      <c r="BU31" s="667"/>
      <c r="BV31" s="667"/>
      <c r="BW31" s="667"/>
      <c r="BX31" s="618">
        <v>97.6</v>
      </c>
      <c r="BY31" s="667"/>
      <c r="BZ31" s="667"/>
      <c r="CA31" s="667"/>
      <c r="CB31" s="668"/>
      <c r="CD31" s="663"/>
      <c r="CE31" s="664"/>
      <c r="CF31" s="620" t="s">
        <v>312</v>
      </c>
      <c r="CG31" s="621"/>
      <c r="CH31" s="621"/>
      <c r="CI31" s="621"/>
      <c r="CJ31" s="621"/>
      <c r="CK31" s="621"/>
      <c r="CL31" s="621"/>
      <c r="CM31" s="621"/>
      <c r="CN31" s="621"/>
      <c r="CO31" s="621"/>
      <c r="CP31" s="621"/>
      <c r="CQ31" s="622"/>
      <c r="CR31" s="623">
        <v>18618</v>
      </c>
      <c r="CS31" s="653"/>
      <c r="CT31" s="653"/>
      <c r="CU31" s="653"/>
      <c r="CV31" s="653"/>
      <c r="CW31" s="653"/>
      <c r="CX31" s="653"/>
      <c r="CY31" s="654"/>
      <c r="CZ31" s="628">
        <v>0.3</v>
      </c>
      <c r="DA31" s="655"/>
      <c r="DB31" s="655"/>
      <c r="DC31" s="658"/>
      <c r="DD31" s="632">
        <v>17427</v>
      </c>
      <c r="DE31" s="653"/>
      <c r="DF31" s="653"/>
      <c r="DG31" s="653"/>
      <c r="DH31" s="653"/>
      <c r="DI31" s="653"/>
      <c r="DJ31" s="653"/>
      <c r="DK31" s="654"/>
      <c r="DL31" s="632">
        <v>17427</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15">
      <c r="B32" s="620" t="s">
        <v>313</v>
      </c>
      <c r="C32" s="621"/>
      <c r="D32" s="621"/>
      <c r="E32" s="621"/>
      <c r="F32" s="621"/>
      <c r="G32" s="621"/>
      <c r="H32" s="621"/>
      <c r="I32" s="621"/>
      <c r="J32" s="621"/>
      <c r="K32" s="621"/>
      <c r="L32" s="621"/>
      <c r="M32" s="621"/>
      <c r="N32" s="621"/>
      <c r="O32" s="621"/>
      <c r="P32" s="621"/>
      <c r="Q32" s="622"/>
      <c r="R32" s="623">
        <v>301396</v>
      </c>
      <c r="S32" s="624"/>
      <c r="T32" s="624"/>
      <c r="U32" s="624"/>
      <c r="V32" s="624"/>
      <c r="W32" s="624"/>
      <c r="X32" s="624"/>
      <c r="Y32" s="625"/>
      <c r="Z32" s="626">
        <v>4.8</v>
      </c>
      <c r="AA32" s="626"/>
      <c r="AB32" s="626"/>
      <c r="AC32" s="626"/>
      <c r="AD32" s="627" t="s">
        <v>136</v>
      </c>
      <c r="AE32" s="627"/>
      <c r="AF32" s="627"/>
      <c r="AG32" s="627"/>
      <c r="AH32" s="627"/>
      <c r="AI32" s="627"/>
      <c r="AJ32" s="627"/>
      <c r="AK32" s="627"/>
      <c r="AL32" s="628" t="s">
        <v>240</v>
      </c>
      <c r="AM32" s="629"/>
      <c r="AN32" s="629"/>
      <c r="AO32" s="630"/>
      <c r="AP32" s="673"/>
      <c r="AQ32" s="674"/>
      <c r="AR32" s="674"/>
      <c r="AS32" s="674"/>
      <c r="AT32" s="678"/>
      <c r="AU32" s="210" t="s">
        <v>314</v>
      </c>
      <c r="AX32" s="620" t="s">
        <v>315</v>
      </c>
      <c r="AY32" s="621"/>
      <c r="AZ32" s="621"/>
      <c r="BA32" s="621"/>
      <c r="BB32" s="621"/>
      <c r="BC32" s="621"/>
      <c r="BD32" s="621"/>
      <c r="BE32" s="621"/>
      <c r="BF32" s="622"/>
      <c r="BG32" s="680">
        <v>99.6</v>
      </c>
      <c r="BH32" s="653"/>
      <c r="BI32" s="653"/>
      <c r="BJ32" s="653"/>
      <c r="BK32" s="653"/>
      <c r="BL32" s="653"/>
      <c r="BM32" s="629">
        <v>98.4</v>
      </c>
      <c r="BN32" s="653"/>
      <c r="BO32" s="653"/>
      <c r="BP32" s="653"/>
      <c r="BQ32" s="669"/>
      <c r="BR32" s="680">
        <v>99.7</v>
      </c>
      <c r="BS32" s="653"/>
      <c r="BT32" s="653"/>
      <c r="BU32" s="653"/>
      <c r="BV32" s="653"/>
      <c r="BW32" s="653"/>
      <c r="BX32" s="629">
        <v>98.4</v>
      </c>
      <c r="BY32" s="653"/>
      <c r="BZ32" s="653"/>
      <c r="CA32" s="653"/>
      <c r="CB32" s="669"/>
      <c r="CD32" s="665"/>
      <c r="CE32" s="666"/>
      <c r="CF32" s="620" t="s">
        <v>316</v>
      </c>
      <c r="CG32" s="621"/>
      <c r="CH32" s="621"/>
      <c r="CI32" s="621"/>
      <c r="CJ32" s="621"/>
      <c r="CK32" s="621"/>
      <c r="CL32" s="621"/>
      <c r="CM32" s="621"/>
      <c r="CN32" s="621"/>
      <c r="CO32" s="621"/>
      <c r="CP32" s="621"/>
      <c r="CQ32" s="622"/>
      <c r="CR32" s="623" t="s">
        <v>136</v>
      </c>
      <c r="CS32" s="624"/>
      <c r="CT32" s="624"/>
      <c r="CU32" s="624"/>
      <c r="CV32" s="624"/>
      <c r="CW32" s="624"/>
      <c r="CX32" s="624"/>
      <c r="CY32" s="625"/>
      <c r="CZ32" s="628" t="s">
        <v>240</v>
      </c>
      <c r="DA32" s="655"/>
      <c r="DB32" s="655"/>
      <c r="DC32" s="658"/>
      <c r="DD32" s="632" t="s">
        <v>136</v>
      </c>
      <c r="DE32" s="624"/>
      <c r="DF32" s="624"/>
      <c r="DG32" s="624"/>
      <c r="DH32" s="624"/>
      <c r="DI32" s="624"/>
      <c r="DJ32" s="624"/>
      <c r="DK32" s="625"/>
      <c r="DL32" s="632" t="s">
        <v>240</v>
      </c>
      <c r="DM32" s="624"/>
      <c r="DN32" s="624"/>
      <c r="DO32" s="624"/>
      <c r="DP32" s="624"/>
      <c r="DQ32" s="624"/>
      <c r="DR32" s="624"/>
      <c r="DS32" s="624"/>
      <c r="DT32" s="624"/>
      <c r="DU32" s="624"/>
      <c r="DV32" s="625"/>
      <c r="DW32" s="628" t="s">
        <v>240</v>
      </c>
      <c r="DX32" s="655"/>
      <c r="DY32" s="655"/>
      <c r="DZ32" s="655"/>
      <c r="EA32" s="655"/>
      <c r="EB32" s="655"/>
      <c r="EC32" s="656"/>
    </row>
    <row r="33" spans="2:133" ht="11.25" customHeight="1" x14ac:dyDescent="0.15">
      <c r="B33" s="620" t="s">
        <v>317</v>
      </c>
      <c r="C33" s="621"/>
      <c r="D33" s="621"/>
      <c r="E33" s="621"/>
      <c r="F33" s="621"/>
      <c r="G33" s="621"/>
      <c r="H33" s="621"/>
      <c r="I33" s="621"/>
      <c r="J33" s="621"/>
      <c r="K33" s="621"/>
      <c r="L33" s="621"/>
      <c r="M33" s="621"/>
      <c r="N33" s="621"/>
      <c r="O33" s="621"/>
      <c r="P33" s="621"/>
      <c r="Q33" s="622"/>
      <c r="R33" s="623">
        <v>103995</v>
      </c>
      <c r="S33" s="624"/>
      <c r="T33" s="624"/>
      <c r="U33" s="624"/>
      <c r="V33" s="624"/>
      <c r="W33" s="624"/>
      <c r="X33" s="624"/>
      <c r="Y33" s="625"/>
      <c r="Z33" s="626">
        <v>1.7</v>
      </c>
      <c r="AA33" s="626"/>
      <c r="AB33" s="626"/>
      <c r="AC33" s="626"/>
      <c r="AD33" s="627">
        <v>52073</v>
      </c>
      <c r="AE33" s="627"/>
      <c r="AF33" s="627"/>
      <c r="AG33" s="627"/>
      <c r="AH33" s="627"/>
      <c r="AI33" s="627"/>
      <c r="AJ33" s="627"/>
      <c r="AK33" s="627"/>
      <c r="AL33" s="628">
        <v>1.6</v>
      </c>
      <c r="AM33" s="629"/>
      <c r="AN33" s="629"/>
      <c r="AO33" s="630"/>
      <c r="AP33" s="675"/>
      <c r="AQ33" s="676"/>
      <c r="AR33" s="676"/>
      <c r="AS33" s="676"/>
      <c r="AT33" s="679"/>
      <c r="AU33" s="215"/>
      <c r="AV33" s="215"/>
      <c r="AW33" s="215"/>
      <c r="AX33" s="644" t="s">
        <v>318</v>
      </c>
      <c r="AY33" s="645"/>
      <c r="AZ33" s="645"/>
      <c r="BA33" s="645"/>
      <c r="BB33" s="645"/>
      <c r="BC33" s="645"/>
      <c r="BD33" s="645"/>
      <c r="BE33" s="645"/>
      <c r="BF33" s="646"/>
      <c r="BG33" s="681">
        <v>99.8</v>
      </c>
      <c r="BH33" s="682"/>
      <c r="BI33" s="682"/>
      <c r="BJ33" s="682"/>
      <c r="BK33" s="682"/>
      <c r="BL33" s="682"/>
      <c r="BM33" s="683">
        <v>97.8</v>
      </c>
      <c r="BN33" s="682"/>
      <c r="BO33" s="682"/>
      <c r="BP33" s="682"/>
      <c r="BQ33" s="684"/>
      <c r="BR33" s="681">
        <v>99.8</v>
      </c>
      <c r="BS33" s="682"/>
      <c r="BT33" s="682"/>
      <c r="BU33" s="682"/>
      <c r="BV33" s="682"/>
      <c r="BW33" s="682"/>
      <c r="BX33" s="683">
        <v>96.8</v>
      </c>
      <c r="BY33" s="682"/>
      <c r="BZ33" s="682"/>
      <c r="CA33" s="682"/>
      <c r="CB33" s="684"/>
      <c r="CD33" s="620" t="s">
        <v>319</v>
      </c>
      <c r="CE33" s="621"/>
      <c r="CF33" s="621"/>
      <c r="CG33" s="621"/>
      <c r="CH33" s="621"/>
      <c r="CI33" s="621"/>
      <c r="CJ33" s="621"/>
      <c r="CK33" s="621"/>
      <c r="CL33" s="621"/>
      <c r="CM33" s="621"/>
      <c r="CN33" s="621"/>
      <c r="CO33" s="621"/>
      <c r="CP33" s="621"/>
      <c r="CQ33" s="622"/>
      <c r="CR33" s="623">
        <v>2969906</v>
      </c>
      <c r="CS33" s="653"/>
      <c r="CT33" s="653"/>
      <c r="CU33" s="653"/>
      <c r="CV33" s="653"/>
      <c r="CW33" s="653"/>
      <c r="CX33" s="653"/>
      <c r="CY33" s="654"/>
      <c r="CZ33" s="628">
        <v>54.5</v>
      </c>
      <c r="DA33" s="655"/>
      <c r="DB33" s="655"/>
      <c r="DC33" s="658"/>
      <c r="DD33" s="632">
        <v>2338714</v>
      </c>
      <c r="DE33" s="653"/>
      <c r="DF33" s="653"/>
      <c r="DG33" s="653"/>
      <c r="DH33" s="653"/>
      <c r="DI33" s="653"/>
      <c r="DJ33" s="653"/>
      <c r="DK33" s="654"/>
      <c r="DL33" s="632">
        <v>1459051</v>
      </c>
      <c r="DM33" s="653"/>
      <c r="DN33" s="653"/>
      <c r="DO33" s="653"/>
      <c r="DP33" s="653"/>
      <c r="DQ33" s="653"/>
      <c r="DR33" s="653"/>
      <c r="DS33" s="653"/>
      <c r="DT33" s="653"/>
      <c r="DU33" s="653"/>
      <c r="DV33" s="654"/>
      <c r="DW33" s="628">
        <v>43.2</v>
      </c>
      <c r="DX33" s="655"/>
      <c r="DY33" s="655"/>
      <c r="DZ33" s="655"/>
      <c r="EA33" s="655"/>
      <c r="EB33" s="655"/>
      <c r="EC33" s="656"/>
    </row>
    <row r="34" spans="2:133" ht="11.25" customHeight="1" x14ac:dyDescent="0.15">
      <c r="B34" s="620" t="s">
        <v>320</v>
      </c>
      <c r="C34" s="621"/>
      <c r="D34" s="621"/>
      <c r="E34" s="621"/>
      <c r="F34" s="621"/>
      <c r="G34" s="621"/>
      <c r="H34" s="621"/>
      <c r="I34" s="621"/>
      <c r="J34" s="621"/>
      <c r="K34" s="621"/>
      <c r="L34" s="621"/>
      <c r="M34" s="621"/>
      <c r="N34" s="621"/>
      <c r="O34" s="621"/>
      <c r="P34" s="621"/>
      <c r="Q34" s="622"/>
      <c r="R34" s="623">
        <v>90013</v>
      </c>
      <c r="S34" s="624"/>
      <c r="T34" s="624"/>
      <c r="U34" s="624"/>
      <c r="V34" s="624"/>
      <c r="W34" s="624"/>
      <c r="X34" s="624"/>
      <c r="Y34" s="625"/>
      <c r="Z34" s="626">
        <v>1.4</v>
      </c>
      <c r="AA34" s="626"/>
      <c r="AB34" s="626"/>
      <c r="AC34" s="626"/>
      <c r="AD34" s="627" t="s">
        <v>136</v>
      </c>
      <c r="AE34" s="627"/>
      <c r="AF34" s="627"/>
      <c r="AG34" s="627"/>
      <c r="AH34" s="627"/>
      <c r="AI34" s="627"/>
      <c r="AJ34" s="627"/>
      <c r="AK34" s="627"/>
      <c r="AL34" s="628" t="s">
        <v>240</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321</v>
      </c>
      <c r="CE34" s="621"/>
      <c r="CF34" s="621"/>
      <c r="CG34" s="621"/>
      <c r="CH34" s="621"/>
      <c r="CI34" s="621"/>
      <c r="CJ34" s="621"/>
      <c r="CK34" s="621"/>
      <c r="CL34" s="621"/>
      <c r="CM34" s="621"/>
      <c r="CN34" s="621"/>
      <c r="CO34" s="621"/>
      <c r="CP34" s="621"/>
      <c r="CQ34" s="622"/>
      <c r="CR34" s="623">
        <v>861645</v>
      </c>
      <c r="CS34" s="624"/>
      <c r="CT34" s="624"/>
      <c r="CU34" s="624"/>
      <c r="CV34" s="624"/>
      <c r="CW34" s="624"/>
      <c r="CX34" s="624"/>
      <c r="CY34" s="625"/>
      <c r="CZ34" s="628">
        <v>15.8</v>
      </c>
      <c r="DA34" s="655"/>
      <c r="DB34" s="655"/>
      <c r="DC34" s="658"/>
      <c r="DD34" s="632">
        <v>619652</v>
      </c>
      <c r="DE34" s="624"/>
      <c r="DF34" s="624"/>
      <c r="DG34" s="624"/>
      <c r="DH34" s="624"/>
      <c r="DI34" s="624"/>
      <c r="DJ34" s="624"/>
      <c r="DK34" s="625"/>
      <c r="DL34" s="632">
        <v>482777</v>
      </c>
      <c r="DM34" s="624"/>
      <c r="DN34" s="624"/>
      <c r="DO34" s="624"/>
      <c r="DP34" s="624"/>
      <c r="DQ34" s="624"/>
      <c r="DR34" s="624"/>
      <c r="DS34" s="624"/>
      <c r="DT34" s="624"/>
      <c r="DU34" s="624"/>
      <c r="DV34" s="625"/>
      <c r="DW34" s="628">
        <v>14.3</v>
      </c>
      <c r="DX34" s="655"/>
      <c r="DY34" s="655"/>
      <c r="DZ34" s="655"/>
      <c r="EA34" s="655"/>
      <c r="EB34" s="655"/>
      <c r="EC34" s="656"/>
    </row>
    <row r="35" spans="2:133" ht="11.25" customHeight="1" x14ac:dyDescent="0.15">
      <c r="B35" s="620" t="s">
        <v>322</v>
      </c>
      <c r="C35" s="621"/>
      <c r="D35" s="621"/>
      <c r="E35" s="621"/>
      <c r="F35" s="621"/>
      <c r="G35" s="621"/>
      <c r="H35" s="621"/>
      <c r="I35" s="621"/>
      <c r="J35" s="621"/>
      <c r="K35" s="621"/>
      <c r="L35" s="621"/>
      <c r="M35" s="621"/>
      <c r="N35" s="621"/>
      <c r="O35" s="621"/>
      <c r="P35" s="621"/>
      <c r="Q35" s="622"/>
      <c r="R35" s="623">
        <v>522085</v>
      </c>
      <c r="S35" s="624"/>
      <c r="T35" s="624"/>
      <c r="U35" s="624"/>
      <c r="V35" s="624"/>
      <c r="W35" s="624"/>
      <c r="X35" s="624"/>
      <c r="Y35" s="625"/>
      <c r="Z35" s="626">
        <v>8.3000000000000007</v>
      </c>
      <c r="AA35" s="626"/>
      <c r="AB35" s="626"/>
      <c r="AC35" s="626"/>
      <c r="AD35" s="627" t="s">
        <v>240</v>
      </c>
      <c r="AE35" s="627"/>
      <c r="AF35" s="627"/>
      <c r="AG35" s="627"/>
      <c r="AH35" s="627"/>
      <c r="AI35" s="627"/>
      <c r="AJ35" s="627"/>
      <c r="AK35" s="627"/>
      <c r="AL35" s="628" t="s">
        <v>240</v>
      </c>
      <c r="AM35" s="629"/>
      <c r="AN35" s="629"/>
      <c r="AO35" s="630"/>
      <c r="AP35" s="218"/>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119033</v>
      </c>
      <c r="CS35" s="653"/>
      <c r="CT35" s="653"/>
      <c r="CU35" s="653"/>
      <c r="CV35" s="653"/>
      <c r="CW35" s="653"/>
      <c r="CX35" s="653"/>
      <c r="CY35" s="654"/>
      <c r="CZ35" s="628">
        <v>2.2000000000000002</v>
      </c>
      <c r="DA35" s="655"/>
      <c r="DB35" s="655"/>
      <c r="DC35" s="658"/>
      <c r="DD35" s="632">
        <v>40756</v>
      </c>
      <c r="DE35" s="653"/>
      <c r="DF35" s="653"/>
      <c r="DG35" s="653"/>
      <c r="DH35" s="653"/>
      <c r="DI35" s="653"/>
      <c r="DJ35" s="653"/>
      <c r="DK35" s="654"/>
      <c r="DL35" s="632">
        <v>40747</v>
      </c>
      <c r="DM35" s="653"/>
      <c r="DN35" s="653"/>
      <c r="DO35" s="653"/>
      <c r="DP35" s="653"/>
      <c r="DQ35" s="653"/>
      <c r="DR35" s="653"/>
      <c r="DS35" s="653"/>
      <c r="DT35" s="653"/>
      <c r="DU35" s="653"/>
      <c r="DV35" s="654"/>
      <c r="DW35" s="628">
        <v>1.2</v>
      </c>
      <c r="DX35" s="655"/>
      <c r="DY35" s="655"/>
      <c r="DZ35" s="655"/>
      <c r="EA35" s="655"/>
      <c r="EB35" s="655"/>
      <c r="EC35" s="656"/>
    </row>
    <row r="36" spans="2:133" ht="11.25" customHeight="1" x14ac:dyDescent="0.15">
      <c r="B36" s="620" t="s">
        <v>326</v>
      </c>
      <c r="C36" s="621"/>
      <c r="D36" s="621"/>
      <c r="E36" s="621"/>
      <c r="F36" s="621"/>
      <c r="G36" s="621"/>
      <c r="H36" s="621"/>
      <c r="I36" s="621"/>
      <c r="J36" s="621"/>
      <c r="K36" s="621"/>
      <c r="L36" s="621"/>
      <c r="M36" s="621"/>
      <c r="N36" s="621"/>
      <c r="O36" s="621"/>
      <c r="P36" s="621"/>
      <c r="Q36" s="622"/>
      <c r="R36" s="623">
        <v>265511</v>
      </c>
      <c r="S36" s="624"/>
      <c r="T36" s="624"/>
      <c r="U36" s="624"/>
      <c r="V36" s="624"/>
      <c r="W36" s="624"/>
      <c r="X36" s="624"/>
      <c r="Y36" s="625"/>
      <c r="Z36" s="626">
        <v>4.2</v>
      </c>
      <c r="AA36" s="626"/>
      <c r="AB36" s="626"/>
      <c r="AC36" s="626"/>
      <c r="AD36" s="627" t="s">
        <v>136</v>
      </c>
      <c r="AE36" s="627"/>
      <c r="AF36" s="627"/>
      <c r="AG36" s="627"/>
      <c r="AH36" s="627"/>
      <c r="AI36" s="627"/>
      <c r="AJ36" s="627"/>
      <c r="AK36" s="627"/>
      <c r="AL36" s="628" t="s">
        <v>136</v>
      </c>
      <c r="AM36" s="629"/>
      <c r="AN36" s="629"/>
      <c r="AO36" s="630"/>
      <c r="AP36" s="218"/>
      <c r="AQ36" s="685" t="s">
        <v>327</v>
      </c>
      <c r="AR36" s="686"/>
      <c r="AS36" s="686"/>
      <c r="AT36" s="686"/>
      <c r="AU36" s="686"/>
      <c r="AV36" s="686"/>
      <c r="AW36" s="686"/>
      <c r="AX36" s="686"/>
      <c r="AY36" s="687"/>
      <c r="AZ36" s="612">
        <v>644325</v>
      </c>
      <c r="BA36" s="613"/>
      <c r="BB36" s="613"/>
      <c r="BC36" s="613"/>
      <c r="BD36" s="613"/>
      <c r="BE36" s="613"/>
      <c r="BF36" s="688"/>
      <c r="BG36" s="609" t="s">
        <v>328</v>
      </c>
      <c r="BH36" s="610"/>
      <c r="BI36" s="610"/>
      <c r="BJ36" s="610"/>
      <c r="BK36" s="610"/>
      <c r="BL36" s="610"/>
      <c r="BM36" s="610"/>
      <c r="BN36" s="610"/>
      <c r="BO36" s="610"/>
      <c r="BP36" s="610"/>
      <c r="BQ36" s="610"/>
      <c r="BR36" s="610"/>
      <c r="BS36" s="610"/>
      <c r="BT36" s="610"/>
      <c r="BU36" s="611"/>
      <c r="BV36" s="612">
        <v>31292</v>
      </c>
      <c r="BW36" s="613"/>
      <c r="BX36" s="613"/>
      <c r="BY36" s="613"/>
      <c r="BZ36" s="613"/>
      <c r="CA36" s="613"/>
      <c r="CB36" s="688"/>
      <c r="CD36" s="620" t="s">
        <v>329</v>
      </c>
      <c r="CE36" s="621"/>
      <c r="CF36" s="621"/>
      <c r="CG36" s="621"/>
      <c r="CH36" s="621"/>
      <c r="CI36" s="621"/>
      <c r="CJ36" s="621"/>
      <c r="CK36" s="621"/>
      <c r="CL36" s="621"/>
      <c r="CM36" s="621"/>
      <c r="CN36" s="621"/>
      <c r="CO36" s="621"/>
      <c r="CP36" s="621"/>
      <c r="CQ36" s="622"/>
      <c r="CR36" s="623">
        <v>933099</v>
      </c>
      <c r="CS36" s="624"/>
      <c r="CT36" s="624"/>
      <c r="CU36" s="624"/>
      <c r="CV36" s="624"/>
      <c r="CW36" s="624"/>
      <c r="CX36" s="624"/>
      <c r="CY36" s="625"/>
      <c r="CZ36" s="628">
        <v>17.100000000000001</v>
      </c>
      <c r="DA36" s="655"/>
      <c r="DB36" s="655"/>
      <c r="DC36" s="658"/>
      <c r="DD36" s="632">
        <v>701765</v>
      </c>
      <c r="DE36" s="624"/>
      <c r="DF36" s="624"/>
      <c r="DG36" s="624"/>
      <c r="DH36" s="624"/>
      <c r="DI36" s="624"/>
      <c r="DJ36" s="624"/>
      <c r="DK36" s="625"/>
      <c r="DL36" s="632">
        <v>442155</v>
      </c>
      <c r="DM36" s="624"/>
      <c r="DN36" s="624"/>
      <c r="DO36" s="624"/>
      <c r="DP36" s="624"/>
      <c r="DQ36" s="624"/>
      <c r="DR36" s="624"/>
      <c r="DS36" s="624"/>
      <c r="DT36" s="624"/>
      <c r="DU36" s="624"/>
      <c r="DV36" s="625"/>
      <c r="DW36" s="628">
        <v>13.1</v>
      </c>
      <c r="DX36" s="655"/>
      <c r="DY36" s="655"/>
      <c r="DZ36" s="655"/>
      <c r="EA36" s="655"/>
      <c r="EB36" s="655"/>
      <c r="EC36" s="656"/>
    </row>
    <row r="37" spans="2:133" ht="11.25" customHeight="1" x14ac:dyDescent="0.15">
      <c r="B37" s="620" t="s">
        <v>330</v>
      </c>
      <c r="C37" s="621"/>
      <c r="D37" s="621"/>
      <c r="E37" s="621"/>
      <c r="F37" s="621"/>
      <c r="G37" s="621"/>
      <c r="H37" s="621"/>
      <c r="I37" s="621"/>
      <c r="J37" s="621"/>
      <c r="K37" s="621"/>
      <c r="L37" s="621"/>
      <c r="M37" s="621"/>
      <c r="N37" s="621"/>
      <c r="O37" s="621"/>
      <c r="P37" s="621"/>
      <c r="Q37" s="622"/>
      <c r="R37" s="623">
        <v>131334</v>
      </c>
      <c r="S37" s="624"/>
      <c r="T37" s="624"/>
      <c r="U37" s="624"/>
      <c r="V37" s="624"/>
      <c r="W37" s="624"/>
      <c r="X37" s="624"/>
      <c r="Y37" s="625"/>
      <c r="Z37" s="626">
        <v>2.1</v>
      </c>
      <c r="AA37" s="626"/>
      <c r="AB37" s="626"/>
      <c r="AC37" s="626"/>
      <c r="AD37" s="627">
        <v>20</v>
      </c>
      <c r="AE37" s="627"/>
      <c r="AF37" s="627"/>
      <c r="AG37" s="627"/>
      <c r="AH37" s="627"/>
      <c r="AI37" s="627"/>
      <c r="AJ37" s="627"/>
      <c r="AK37" s="627"/>
      <c r="AL37" s="628">
        <v>0</v>
      </c>
      <c r="AM37" s="629"/>
      <c r="AN37" s="629"/>
      <c r="AO37" s="630"/>
      <c r="AQ37" s="689" t="s">
        <v>331</v>
      </c>
      <c r="AR37" s="690"/>
      <c r="AS37" s="690"/>
      <c r="AT37" s="690"/>
      <c r="AU37" s="690"/>
      <c r="AV37" s="690"/>
      <c r="AW37" s="690"/>
      <c r="AX37" s="690"/>
      <c r="AY37" s="691"/>
      <c r="AZ37" s="623">
        <v>204555</v>
      </c>
      <c r="BA37" s="624"/>
      <c r="BB37" s="624"/>
      <c r="BC37" s="624"/>
      <c r="BD37" s="653"/>
      <c r="BE37" s="653"/>
      <c r="BF37" s="669"/>
      <c r="BG37" s="620" t="s">
        <v>332</v>
      </c>
      <c r="BH37" s="621"/>
      <c r="BI37" s="621"/>
      <c r="BJ37" s="621"/>
      <c r="BK37" s="621"/>
      <c r="BL37" s="621"/>
      <c r="BM37" s="621"/>
      <c r="BN37" s="621"/>
      <c r="BO37" s="621"/>
      <c r="BP37" s="621"/>
      <c r="BQ37" s="621"/>
      <c r="BR37" s="621"/>
      <c r="BS37" s="621"/>
      <c r="BT37" s="621"/>
      <c r="BU37" s="622"/>
      <c r="BV37" s="623">
        <v>27664</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352613</v>
      </c>
      <c r="CS37" s="653"/>
      <c r="CT37" s="653"/>
      <c r="CU37" s="653"/>
      <c r="CV37" s="653"/>
      <c r="CW37" s="653"/>
      <c r="CX37" s="653"/>
      <c r="CY37" s="654"/>
      <c r="CZ37" s="628">
        <v>6.5</v>
      </c>
      <c r="DA37" s="655"/>
      <c r="DB37" s="655"/>
      <c r="DC37" s="658"/>
      <c r="DD37" s="632">
        <v>338567</v>
      </c>
      <c r="DE37" s="653"/>
      <c r="DF37" s="653"/>
      <c r="DG37" s="653"/>
      <c r="DH37" s="653"/>
      <c r="DI37" s="653"/>
      <c r="DJ37" s="653"/>
      <c r="DK37" s="654"/>
      <c r="DL37" s="632">
        <v>296908</v>
      </c>
      <c r="DM37" s="653"/>
      <c r="DN37" s="653"/>
      <c r="DO37" s="653"/>
      <c r="DP37" s="653"/>
      <c r="DQ37" s="653"/>
      <c r="DR37" s="653"/>
      <c r="DS37" s="653"/>
      <c r="DT37" s="653"/>
      <c r="DU37" s="653"/>
      <c r="DV37" s="654"/>
      <c r="DW37" s="628">
        <v>8.8000000000000007</v>
      </c>
      <c r="DX37" s="655"/>
      <c r="DY37" s="655"/>
      <c r="DZ37" s="655"/>
      <c r="EA37" s="655"/>
      <c r="EB37" s="655"/>
      <c r="EC37" s="656"/>
    </row>
    <row r="38" spans="2:133" ht="11.25" customHeight="1" x14ac:dyDescent="0.15">
      <c r="B38" s="620" t="s">
        <v>334</v>
      </c>
      <c r="C38" s="621"/>
      <c r="D38" s="621"/>
      <c r="E38" s="621"/>
      <c r="F38" s="621"/>
      <c r="G38" s="621"/>
      <c r="H38" s="621"/>
      <c r="I38" s="621"/>
      <c r="J38" s="621"/>
      <c r="K38" s="621"/>
      <c r="L38" s="621"/>
      <c r="M38" s="621"/>
      <c r="N38" s="621"/>
      <c r="O38" s="621"/>
      <c r="P38" s="621"/>
      <c r="Q38" s="622"/>
      <c r="R38" s="623">
        <v>389143</v>
      </c>
      <c r="S38" s="624"/>
      <c r="T38" s="624"/>
      <c r="U38" s="624"/>
      <c r="V38" s="624"/>
      <c r="W38" s="624"/>
      <c r="X38" s="624"/>
      <c r="Y38" s="625"/>
      <c r="Z38" s="626">
        <v>6.2</v>
      </c>
      <c r="AA38" s="626"/>
      <c r="AB38" s="626"/>
      <c r="AC38" s="626"/>
      <c r="AD38" s="627" t="s">
        <v>136</v>
      </c>
      <c r="AE38" s="627"/>
      <c r="AF38" s="627"/>
      <c r="AG38" s="627"/>
      <c r="AH38" s="627"/>
      <c r="AI38" s="627"/>
      <c r="AJ38" s="627"/>
      <c r="AK38" s="627"/>
      <c r="AL38" s="628" t="s">
        <v>136</v>
      </c>
      <c r="AM38" s="629"/>
      <c r="AN38" s="629"/>
      <c r="AO38" s="630"/>
      <c r="AQ38" s="689" t="s">
        <v>335</v>
      </c>
      <c r="AR38" s="690"/>
      <c r="AS38" s="690"/>
      <c r="AT38" s="690"/>
      <c r="AU38" s="690"/>
      <c r="AV38" s="690"/>
      <c r="AW38" s="690"/>
      <c r="AX38" s="690"/>
      <c r="AY38" s="691"/>
      <c r="AZ38" s="623">
        <v>71252</v>
      </c>
      <c r="BA38" s="624"/>
      <c r="BB38" s="624"/>
      <c r="BC38" s="624"/>
      <c r="BD38" s="653"/>
      <c r="BE38" s="653"/>
      <c r="BF38" s="669"/>
      <c r="BG38" s="620" t="s">
        <v>336</v>
      </c>
      <c r="BH38" s="621"/>
      <c r="BI38" s="621"/>
      <c r="BJ38" s="621"/>
      <c r="BK38" s="621"/>
      <c r="BL38" s="621"/>
      <c r="BM38" s="621"/>
      <c r="BN38" s="621"/>
      <c r="BO38" s="621"/>
      <c r="BP38" s="621"/>
      <c r="BQ38" s="621"/>
      <c r="BR38" s="621"/>
      <c r="BS38" s="621"/>
      <c r="BT38" s="621"/>
      <c r="BU38" s="622"/>
      <c r="BV38" s="623">
        <v>1038</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573073</v>
      </c>
      <c r="CS38" s="624"/>
      <c r="CT38" s="624"/>
      <c r="CU38" s="624"/>
      <c r="CV38" s="624"/>
      <c r="CW38" s="624"/>
      <c r="CX38" s="624"/>
      <c r="CY38" s="625"/>
      <c r="CZ38" s="628">
        <v>10.5</v>
      </c>
      <c r="DA38" s="655"/>
      <c r="DB38" s="655"/>
      <c r="DC38" s="658"/>
      <c r="DD38" s="632">
        <v>515384</v>
      </c>
      <c r="DE38" s="624"/>
      <c r="DF38" s="624"/>
      <c r="DG38" s="624"/>
      <c r="DH38" s="624"/>
      <c r="DI38" s="624"/>
      <c r="DJ38" s="624"/>
      <c r="DK38" s="625"/>
      <c r="DL38" s="632">
        <v>489062</v>
      </c>
      <c r="DM38" s="624"/>
      <c r="DN38" s="624"/>
      <c r="DO38" s="624"/>
      <c r="DP38" s="624"/>
      <c r="DQ38" s="624"/>
      <c r="DR38" s="624"/>
      <c r="DS38" s="624"/>
      <c r="DT38" s="624"/>
      <c r="DU38" s="624"/>
      <c r="DV38" s="625"/>
      <c r="DW38" s="628">
        <v>14.5</v>
      </c>
      <c r="DX38" s="655"/>
      <c r="DY38" s="655"/>
      <c r="DZ38" s="655"/>
      <c r="EA38" s="655"/>
      <c r="EB38" s="655"/>
      <c r="EC38" s="656"/>
    </row>
    <row r="39" spans="2:133" ht="11.25" customHeight="1" x14ac:dyDescent="0.15">
      <c r="B39" s="620" t="s">
        <v>338</v>
      </c>
      <c r="C39" s="621"/>
      <c r="D39" s="621"/>
      <c r="E39" s="621"/>
      <c r="F39" s="621"/>
      <c r="G39" s="621"/>
      <c r="H39" s="621"/>
      <c r="I39" s="621"/>
      <c r="J39" s="621"/>
      <c r="K39" s="621"/>
      <c r="L39" s="621"/>
      <c r="M39" s="621"/>
      <c r="N39" s="621"/>
      <c r="O39" s="621"/>
      <c r="P39" s="621"/>
      <c r="Q39" s="622"/>
      <c r="R39" s="623" t="s">
        <v>247</v>
      </c>
      <c r="S39" s="624"/>
      <c r="T39" s="624"/>
      <c r="U39" s="624"/>
      <c r="V39" s="624"/>
      <c r="W39" s="624"/>
      <c r="X39" s="624"/>
      <c r="Y39" s="625"/>
      <c r="Z39" s="626" t="s">
        <v>136</v>
      </c>
      <c r="AA39" s="626"/>
      <c r="AB39" s="626"/>
      <c r="AC39" s="626"/>
      <c r="AD39" s="627" t="s">
        <v>240</v>
      </c>
      <c r="AE39" s="627"/>
      <c r="AF39" s="627"/>
      <c r="AG39" s="627"/>
      <c r="AH39" s="627"/>
      <c r="AI39" s="627"/>
      <c r="AJ39" s="627"/>
      <c r="AK39" s="627"/>
      <c r="AL39" s="628" t="s">
        <v>136</v>
      </c>
      <c r="AM39" s="629"/>
      <c r="AN39" s="629"/>
      <c r="AO39" s="630"/>
      <c r="AQ39" s="689" t="s">
        <v>339</v>
      </c>
      <c r="AR39" s="690"/>
      <c r="AS39" s="690"/>
      <c r="AT39" s="690"/>
      <c r="AU39" s="690"/>
      <c r="AV39" s="690"/>
      <c r="AW39" s="690"/>
      <c r="AX39" s="690"/>
      <c r="AY39" s="691"/>
      <c r="AZ39" s="623">
        <v>368</v>
      </c>
      <c r="BA39" s="624"/>
      <c r="BB39" s="624"/>
      <c r="BC39" s="624"/>
      <c r="BD39" s="653"/>
      <c r="BE39" s="653"/>
      <c r="BF39" s="669"/>
      <c r="BG39" s="620" t="s">
        <v>340</v>
      </c>
      <c r="BH39" s="621"/>
      <c r="BI39" s="621"/>
      <c r="BJ39" s="621"/>
      <c r="BK39" s="621"/>
      <c r="BL39" s="621"/>
      <c r="BM39" s="621"/>
      <c r="BN39" s="621"/>
      <c r="BO39" s="621"/>
      <c r="BP39" s="621"/>
      <c r="BQ39" s="621"/>
      <c r="BR39" s="621"/>
      <c r="BS39" s="621"/>
      <c r="BT39" s="621"/>
      <c r="BU39" s="622"/>
      <c r="BV39" s="623">
        <v>1705</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430594</v>
      </c>
      <c r="CS39" s="653"/>
      <c r="CT39" s="653"/>
      <c r="CU39" s="653"/>
      <c r="CV39" s="653"/>
      <c r="CW39" s="653"/>
      <c r="CX39" s="653"/>
      <c r="CY39" s="654"/>
      <c r="CZ39" s="628">
        <v>7.9</v>
      </c>
      <c r="DA39" s="655"/>
      <c r="DB39" s="655"/>
      <c r="DC39" s="658"/>
      <c r="DD39" s="632">
        <v>409551</v>
      </c>
      <c r="DE39" s="653"/>
      <c r="DF39" s="653"/>
      <c r="DG39" s="653"/>
      <c r="DH39" s="653"/>
      <c r="DI39" s="653"/>
      <c r="DJ39" s="653"/>
      <c r="DK39" s="654"/>
      <c r="DL39" s="632" t="s">
        <v>136</v>
      </c>
      <c r="DM39" s="653"/>
      <c r="DN39" s="653"/>
      <c r="DO39" s="653"/>
      <c r="DP39" s="653"/>
      <c r="DQ39" s="653"/>
      <c r="DR39" s="653"/>
      <c r="DS39" s="653"/>
      <c r="DT39" s="653"/>
      <c r="DU39" s="653"/>
      <c r="DV39" s="654"/>
      <c r="DW39" s="628" t="s">
        <v>136</v>
      </c>
      <c r="DX39" s="655"/>
      <c r="DY39" s="655"/>
      <c r="DZ39" s="655"/>
      <c r="EA39" s="655"/>
      <c r="EB39" s="655"/>
      <c r="EC39" s="656"/>
    </row>
    <row r="40" spans="2:133" ht="11.25" customHeight="1" x14ac:dyDescent="0.15">
      <c r="B40" s="620" t="s">
        <v>342</v>
      </c>
      <c r="C40" s="621"/>
      <c r="D40" s="621"/>
      <c r="E40" s="621"/>
      <c r="F40" s="621"/>
      <c r="G40" s="621"/>
      <c r="H40" s="621"/>
      <c r="I40" s="621"/>
      <c r="J40" s="621"/>
      <c r="K40" s="621"/>
      <c r="L40" s="621"/>
      <c r="M40" s="621"/>
      <c r="N40" s="621"/>
      <c r="O40" s="621"/>
      <c r="P40" s="621"/>
      <c r="Q40" s="622"/>
      <c r="R40" s="623">
        <v>41043</v>
      </c>
      <c r="S40" s="624"/>
      <c r="T40" s="624"/>
      <c r="U40" s="624"/>
      <c r="V40" s="624"/>
      <c r="W40" s="624"/>
      <c r="X40" s="624"/>
      <c r="Y40" s="625"/>
      <c r="Z40" s="626">
        <v>0.7</v>
      </c>
      <c r="AA40" s="626"/>
      <c r="AB40" s="626"/>
      <c r="AC40" s="626"/>
      <c r="AD40" s="627" t="s">
        <v>240</v>
      </c>
      <c r="AE40" s="627"/>
      <c r="AF40" s="627"/>
      <c r="AG40" s="627"/>
      <c r="AH40" s="627"/>
      <c r="AI40" s="627"/>
      <c r="AJ40" s="627"/>
      <c r="AK40" s="627"/>
      <c r="AL40" s="628" t="s">
        <v>136</v>
      </c>
      <c r="AM40" s="629"/>
      <c r="AN40" s="629"/>
      <c r="AO40" s="630"/>
      <c r="AQ40" s="689" t="s">
        <v>343</v>
      </c>
      <c r="AR40" s="690"/>
      <c r="AS40" s="690"/>
      <c r="AT40" s="690"/>
      <c r="AU40" s="690"/>
      <c r="AV40" s="690"/>
      <c r="AW40" s="690"/>
      <c r="AX40" s="690"/>
      <c r="AY40" s="691"/>
      <c r="AZ40" s="623" t="s">
        <v>240</v>
      </c>
      <c r="BA40" s="624"/>
      <c r="BB40" s="624"/>
      <c r="BC40" s="624"/>
      <c r="BD40" s="653"/>
      <c r="BE40" s="653"/>
      <c r="BF40" s="669"/>
      <c r="BG40" s="673" t="s">
        <v>344</v>
      </c>
      <c r="BH40" s="674"/>
      <c r="BI40" s="674"/>
      <c r="BJ40" s="674"/>
      <c r="BK40" s="674"/>
      <c r="BL40" s="219"/>
      <c r="BM40" s="621" t="s">
        <v>345</v>
      </c>
      <c r="BN40" s="621"/>
      <c r="BO40" s="621"/>
      <c r="BP40" s="621"/>
      <c r="BQ40" s="621"/>
      <c r="BR40" s="621"/>
      <c r="BS40" s="621"/>
      <c r="BT40" s="621"/>
      <c r="BU40" s="622"/>
      <c r="BV40" s="623">
        <v>78</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52462</v>
      </c>
      <c r="CS40" s="624"/>
      <c r="CT40" s="624"/>
      <c r="CU40" s="624"/>
      <c r="CV40" s="624"/>
      <c r="CW40" s="624"/>
      <c r="CX40" s="624"/>
      <c r="CY40" s="625"/>
      <c r="CZ40" s="628">
        <v>1</v>
      </c>
      <c r="DA40" s="655"/>
      <c r="DB40" s="655"/>
      <c r="DC40" s="658"/>
      <c r="DD40" s="632">
        <v>51606</v>
      </c>
      <c r="DE40" s="624"/>
      <c r="DF40" s="624"/>
      <c r="DG40" s="624"/>
      <c r="DH40" s="624"/>
      <c r="DI40" s="624"/>
      <c r="DJ40" s="624"/>
      <c r="DK40" s="625"/>
      <c r="DL40" s="632">
        <v>4310</v>
      </c>
      <c r="DM40" s="624"/>
      <c r="DN40" s="624"/>
      <c r="DO40" s="624"/>
      <c r="DP40" s="624"/>
      <c r="DQ40" s="624"/>
      <c r="DR40" s="624"/>
      <c r="DS40" s="624"/>
      <c r="DT40" s="624"/>
      <c r="DU40" s="624"/>
      <c r="DV40" s="625"/>
      <c r="DW40" s="628">
        <v>0.1</v>
      </c>
      <c r="DX40" s="655"/>
      <c r="DY40" s="655"/>
      <c r="DZ40" s="655"/>
      <c r="EA40" s="655"/>
      <c r="EB40" s="655"/>
      <c r="EC40" s="656"/>
    </row>
    <row r="41" spans="2:133" ht="11.25" customHeight="1" x14ac:dyDescent="0.15">
      <c r="B41" s="644" t="s">
        <v>347</v>
      </c>
      <c r="C41" s="645"/>
      <c r="D41" s="645"/>
      <c r="E41" s="645"/>
      <c r="F41" s="645"/>
      <c r="G41" s="645"/>
      <c r="H41" s="645"/>
      <c r="I41" s="645"/>
      <c r="J41" s="645"/>
      <c r="K41" s="645"/>
      <c r="L41" s="645"/>
      <c r="M41" s="645"/>
      <c r="N41" s="645"/>
      <c r="O41" s="645"/>
      <c r="P41" s="645"/>
      <c r="Q41" s="646"/>
      <c r="R41" s="698">
        <v>6256343</v>
      </c>
      <c r="S41" s="699"/>
      <c r="T41" s="699"/>
      <c r="U41" s="699"/>
      <c r="V41" s="699"/>
      <c r="W41" s="699"/>
      <c r="X41" s="699"/>
      <c r="Y41" s="700"/>
      <c r="Z41" s="701">
        <v>100</v>
      </c>
      <c r="AA41" s="701"/>
      <c r="AB41" s="701"/>
      <c r="AC41" s="701"/>
      <c r="AD41" s="702">
        <v>3337718</v>
      </c>
      <c r="AE41" s="702"/>
      <c r="AF41" s="702"/>
      <c r="AG41" s="702"/>
      <c r="AH41" s="702"/>
      <c r="AI41" s="702"/>
      <c r="AJ41" s="702"/>
      <c r="AK41" s="702"/>
      <c r="AL41" s="703">
        <v>100</v>
      </c>
      <c r="AM41" s="683"/>
      <c r="AN41" s="683"/>
      <c r="AO41" s="704"/>
      <c r="AQ41" s="689" t="s">
        <v>348</v>
      </c>
      <c r="AR41" s="690"/>
      <c r="AS41" s="690"/>
      <c r="AT41" s="690"/>
      <c r="AU41" s="690"/>
      <c r="AV41" s="690"/>
      <c r="AW41" s="690"/>
      <c r="AX41" s="690"/>
      <c r="AY41" s="691"/>
      <c r="AZ41" s="623">
        <v>63831</v>
      </c>
      <c r="BA41" s="624"/>
      <c r="BB41" s="624"/>
      <c r="BC41" s="624"/>
      <c r="BD41" s="653"/>
      <c r="BE41" s="653"/>
      <c r="BF41" s="669"/>
      <c r="BG41" s="673"/>
      <c r="BH41" s="674"/>
      <c r="BI41" s="674"/>
      <c r="BJ41" s="674"/>
      <c r="BK41" s="674"/>
      <c r="BL41" s="219"/>
      <c r="BM41" s="621" t="s">
        <v>349</v>
      </c>
      <c r="BN41" s="621"/>
      <c r="BO41" s="621"/>
      <c r="BP41" s="621"/>
      <c r="BQ41" s="621"/>
      <c r="BR41" s="621"/>
      <c r="BS41" s="621"/>
      <c r="BT41" s="621"/>
      <c r="BU41" s="622"/>
      <c r="BV41" s="623" t="s">
        <v>136</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240</v>
      </c>
      <c r="CS41" s="653"/>
      <c r="CT41" s="653"/>
      <c r="CU41" s="653"/>
      <c r="CV41" s="653"/>
      <c r="CW41" s="653"/>
      <c r="CX41" s="653"/>
      <c r="CY41" s="654"/>
      <c r="CZ41" s="628" t="s">
        <v>240</v>
      </c>
      <c r="DA41" s="655"/>
      <c r="DB41" s="655"/>
      <c r="DC41" s="658"/>
      <c r="DD41" s="632" t="s">
        <v>240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351</v>
      </c>
      <c r="AR42" s="706"/>
      <c r="AS42" s="706"/>
      <c r="AT42" s="706"/>
      <c r="AU42" s="706"/>
      <c r="AV42" s="706"/>
      <c r="AW42" s="706"/>
      <c r="AX42" s="706"/>
      <c r="AY42" s="707"/>
      <c r="AZ42" s="698">
        <v>304319</v>
      </c>
      <c r="BA42" s="699"/>
      <c r="BB42" s="699"/>
      <c r="BC42" s="699"/>
      <c r="BD42" s="682"/>
      <c r="BE42" s="682"/>
      <c r="BF42" s="684"/>
      <c r="BG42" s="675"/>
      <c r="BH42" s="676"/>
      <c r="BI42" s="676"/>
      <c r="BJ42" s="676"/>
      <c r="BK42" s="676"/>
      <c r="BL42" s="220"/>
      <c r="BM42" s="645" t="s">
        <v>352</v>
      </c>
      <c r="BN42" s="645"/>
      <c r="BO42" s="645"/>
      <c r="BP42" s="645"/>
      <c r="BQ42" s="645"/>
      <c r="BR42" s="645"/>
      <c r="BS42" s="645"/>
      <c r="BT42" s="645"/>
      <c r="BU42" s="646"/>
      <c r="BV42" s="698">
        <v>396</v>
      </c>
      <c r="BW42" s="699"/>
      <c r="BX42" s="699"/>
      <c r="BY42" s="699"/>
      <c r="BZ42" s="699"/>
      <c r="CA42" s="699"/>
      <c r="CB42" s="708"/>
      <c r="CD42" s="620" t="s">
        <v>353</v>
      </c>
      <c r="CE42" s="621"/>
      <c r="CF42" s="621"/>
      <c r="CG42" s="621"/>
      <c r="CH42" s="621"/>
      <c r="CI42" s="621"/>
      <c r="CJ42" s="621"/>
      <c r="CK42" s="621"/>
      <c r="CL42" s="621"/>
      <c r="CM42" s="621"/>
      <c r="CN42" s="621"/>
      <c r="CO42" s="621"/>
      <c r="CP42" s="621"/>
      <c r="CQ42" s="622"/>
      <c r="CR42" s="623">
        <v>732161</v>
      </c>
      <c r="CS42" s="653"/>
      <c r="CT42" s="653"/>
      <c r="CU42" s="653"/>
      <c r="CV42" s="653"/>
      <c r="CW42" s="653"/>
      <c r="CX42" s="653"/>
      <c r="CY42" s="654"/>
      <c r="CZ42" s="628">
        <v>13.4</v>
      </c>
      <c r="DA42" s="655"/>
      <c r="DB42" s="655"/>
      <c r="DC42" s="658"/>
      <c r="DD42" s="632">
        <v>170765</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0" t="s">
        <v>354</v>
      </c>
      <c r="CD43" s="620" t="s">
        <v>355</v>
      </c>
      <c r="CE43" s="621"/>
      <c r="CF43" s="621"/>
      <c r="CG43" s="621"/>
      <c r="CH43" s="621"/>
      <c r="CI43" s="621"/>
      <c r="CJ43" s="621"/>
      <c r="CK43" s="621"/>
      <c r="CL43" s="621"/>
      <c r="CM43" s="621"/>
      <c r="CN43" s="621"/>
      <c r="CO43" s="621"/>
      <c r="CP43" s="621"/>
      <c r="CQ43" s="622"/>
      <c r="CR43" s="623" t="s">
        <v>240</v>
      </c>
      <c r="CS43" s="653"/>
      <c r="CT43" s="653"/>
      <c r="CU43" s="653"/>
      <c r="CV43" s="653"/>
      <c r="CW43" s="653"/>
      <c r="CX43" s="653"/>
      <c r="CY43" s="654"/>
      <c r="CZ43" s="628" t="s">
        <v>240</v>
      </c>
      <c r="DA43" s="655"/>
      <c r="DB43" s="655"/>
      <c r="DC43" s="658"/>
      <c r="DD43" s="632" t="s">
        <v>136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357</v>
      </c>
      <c r="CG44" s="621"/>
      <c r="CH44" s="621"/>
      <c r="CI44" s="621"/>
      <c r="CJ44" s="621"/>
      <c r="CK44" s="621"/>
      <c r="CL44" s="621"/>
      <c r="CM44" s="621"/>
      <c r="CN44" s="621"/>
      <c r="CO44" s="621"/>
      <c r="CP44" s="621"/>
      <c r="CQ44" s="622"/>
      <c r="CR44" s="623">
        <v>526217</v>
      </c>
      <c r="CS44" s="624"/>
      <c r="CT44" s="624"/>
      <c r="CU44" s="624"/>
      <c r="CV44" s="624"/>
      <c r="CW44" s="624"/>
      <c r="CX44" s="624"/>
      <c r="CY44" s="625"/>
      <c r="CZ44" s="628">
        <v>9.6999999999999993</v>
      </c>
      <c r="DA44" s="629"/>
      <c r="DB44" s="629"/>
      <c r="DC44" s="635"/>
      <c r="DD44" s="632">
        <v>57606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359</v>
      </c>
      <c r="CG45" s="621"/>
      <c r="CH45" s="621"/>
      <c r="CI45" s="621"/>
      <c r="CJ45" s="621"/>
      <c r="CK45" s="621"/>
      <c r="CL45" s="621"/>
      <c r="CM45" s="621"/>
      <c r="CN45" s="621"/>
      <c r="CO45" s="621"/>
      <c r="CP45" s="621"/>
      <c r="CQ45" s="622"/>
      <c r="CR45" s="623">
        <v>390692</v>
      </c>
      <c r="CS45" s="653"/>
      <c r="CT45" s="653"/>
      <c r="CU45" s="653"/>
      <c r="CV45" s="653"/>
      <c r="CW45" s="653"/>
      <c r="CX45" s="653"/>
      <c r="CY45" s="654"/>
      <c r="CZ45" s="628">
        <v>7.2</v>
      </c>
      <c r="DA45" s="655"/>
      <c r="DB45" s="655"/>
      <c r="DC45" s="658"/>
      <c r="DD45" s="632">
        <v>36657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1"/>
      <c r="CD46" s="663"/>
      <c r="CE46" s="664"/>
      <c r="CF46" s="620" t="s">
        <v>360</v>
      </c>
      <c r="CG46" s="621"/>
      <c r="CH46" s="621"/>
      <c r="CI46" s="621"/>
      <c r="CJ46" s="621"/>
      <c r="CK46" s="621"/>
      <c r="CL46" s="621"/>
      <c r="CM46" s="621"/>
      <c r="CN46" s="621"/>
      <c r="CO46" s="621"/>
      <c r="CP46" s="621"/>
      <c r="CQ46" s="622"/>
      <c r="CR46" s="623">
        <v>133298</v>
      </c>
      <c r="CS46" s="624"/>
      <c r="CT46" s="624"/>
      <c r="CU46" s="624"/>
      <c r="CV46" s="624"/>
      <c r="CW46" s="624"/>
      <c r="CX46" s="624"/>
      <c r="CY46" s="625"/>
      <c r="CZ46" s="628">
        <v>2.4</v>
      </c>
      <c r="DA46" s="629"/>
      <c r="DB46" s="629"/>
      <c r="DC46" s="635"/>
      <c r="DD46" s="632">
        <v>18722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1"/>
      <c r="CD47" s="663"/>
      <c r="CE47" s="664"/>
      <c r="CF47" s="620" t="s">
        <v>361</v>
      </c>
      <c r="CG47" s="621"/>
      <c r="CH47" s="621"/>
      <c r="CI47" s="621"/>
      <c r="CJ47" s="621"/>
      <c r="CK47" s="621"/>
      <c r="CL47" s="621"/>
      <c r="CM47" s="621"/>
      <c r="CN47" s="621"/>
      <c r="CO47" s="621"/>
      <c r="CP47" s="621"/>
      <c r="CQ47" s="622"/>
      <c r="CR47" s="623">
        <v>205944</v>
      </c>
      <c r="CS47" s="653"/>
      <c r="CT47" s="653"/>
      <c r="CU47" s="653"/>
      <c r="CV47" s="653"/>
      <c r="CW47" s="653"/>
      <c r="CX47" s="653"/>
      <c r="CY47" s="654"/>
      <c r="CZ47" s="628">
        <v>3.8</v>
      </c>
      <c r="DA47" s="655"/>
      <c r="DB47" s="655"/>
      <c r="DC47" s="658"/>
      <c r="DD47" s="632">
        <v>113159</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1"/>
      <c r="CD48" s="665"/>
      <c r="CE48" s="666"/>
      <c r="CF48" s="620" t="s">
        <v>362</v>
      </c>
      <c r="CG48" s="621"/>
      <c r="CH48" s="621"/>
      <c r="CI48" s="621"/>
      <c r="CJ48" s="621"/>
      <c r="CK48" s="621"/>
      <c r="CL48" s="621"/>
      <c r="CM48" s="621"/>
      <c r="CN48" s="621"/>
      <c r="CO48" s="621"/>
      <c r="CP48" s="621"/>
      <c r="CQ48" s="622"/>
      <c r="CR48" s="623" t="s">
        <v>240</v>
      </c>
      <c r="CS48" s="624"/>
      <c r="CT48" s="624"/>
      <c r="CU48" s="624"/>
      <c r="CV48" s="624"/>
      <c r="CW48" s="624"/>
      <c r="CX48" s="624"/>
      <c r="CY48" s="625"/>
      <c r="CZ48" s="628" t="s">
        <v>247</v>
      </c>
      <c r="DA48" s="629"/>
      <c r="DB48" s="629"/>
      <c r="DC48" s="635"/>
      <c r="DD48" s="632" t="s">
        <v>240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1"/>
      <c r="CD49" s="644" t="s">
        <v>363</v>
      </c>
      <c r="CE49" s="645"/>
      <c r="CF49" s="645"/>
      <c r="CG49" s="645"/>
      <c r="CH49" s="645"/>
      <c r="CI49" s="645"/>
      <c r="CJ49" s="645"/>
      <c r="CK49" s="645"/>
      <c r="CL49" s="645"/>
      <c r="CM49" s="645"/>
      <c r="CN49" s="645"/>
      <c r="CO49" s="645"/>
      <c r="CP49" s="645"/>
      <c r="CQ49" s="646"/>
      <c r="CR49" s="698">
        <v>5449017</v>
      </c>
      <c r="CS49" s="682"/>
      <c r="CT49" s="682"/>
      <c r="CU49" s="682"/>
      <c r="CV49" s="682"/>
      <c r="CW49" s="682"/>
      <c r="CX49" s="682"/>
      <c r="CY49" s="711"/>
      <c r="CZ49" s="703">
        <v>100</v>
      </c>
      <c r="DA49" s="712"/>
      <c r="DB49" s="712"/>
      <c r="DC49" s="713"/>
      <c r="DD49" s="714">
        <v>3805116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W5lFJSchJhu9yS+EzSSezomPLbsC389DaWv8VIkHwaeXe0U/rcNMwpm5/lagG/0Pz1Q8zLkYOWi1PTeBEhkMw==" saltValue="rbQZlyanF1PyKNy5QV0kx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365</v>
      </c>
      <c r="DK2" s="723"/>
      <c r="DL2" s="723"/>
      <c r="DM2" s="723"/>
      <c r="DN2" s="723"/>
      <c r="DO2" s="724"/>
      <c r="DP2" s="224"/>
      <c r="DQ2" s="722" t="s">
        <v>366</v>
      </c>
      <c r="DR2" s="723"/>
      <c r="DS2" s="723"/>
      <c r="DT2" s="723"/>
      <c r="DU2" s="723"/>
      <c r="DV2" s="723"/>
      <c r="DW2" s="723"/>
      <c r="DX2" s="723"/>
      <c r="DY2" s="723"/>
      <c r="DZ2" s="7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28"/>
      <c r="BA5" s="228"/>
      <c r="BB5" s="228"/>
      <c r="BC5" s="228"/>
      <c r="BD5" s="228"/>
      <c r="BE5" s="229"/>
      <c r="BF5" s="229"/>
      <c r="BG5" s="229"/>
      <c r="BH5" s="229"/>
      <c r="BI5" s="229"/>
      <c r="BJ5" s="229"/>
      <c r="BK5" s="229"/>
      <c r="BL5" s="229"/>
      <c r="BM5" s="229"/>
      <c r="BN5" s="229"/>
      <c r="BO5" s="229"/>
      <c r="BP5" s="229"/>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0"/>
    </row>
    <row r="6" spans="1:131" s="231"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15">
      <c r="A7" s="232">
        <v>1</v>
      </c>
      <c r="B7" s="749" t="s">
        <v>386</v>
      </c>
      <c r="C7" s="750"/>
      <c r="D7" s="750"/>
      <c r="E7" s="750"/>
      <c r="F7" s="750"/>
      <c r="G7" s="750"/>
      <c r="H7" s="750"/>
      <c r="I7" s="750"/>
      <c r="J7" s="750"/>
      <c r="K7" s="750"/>
      <c r="L7" s="750"/>
      <c r="M7" s="750"/>
      <c r="N7" s="750"/>
      <c r="O7" s="750"/>
      <c r="P7" s="751"/>
      <c r="Q7" s="752">
        <v>6256</v>
      </c>
      <c r="R7" s="753"/>
      <c r="S7" s="753"/>
      <c r="T7" s="753"/>
      <c r="U7" s="753"/>
      <c r="V7" s="753">
        <v>5449</v>
      </c>
      <c r="W7" s="753"/>
      <c r="X7" s="753"/>
      <c r="Y7" s="753"/>
      <c r="Z7" s="753"/>
      <c r="AA7" s="753">
        <v>807</v>
      </c>
      <c r="AB7" s="753"/>
      <c r="AC7" s="753"/>
      <c r="AD7" s="753"/>
      <c r="AE7" s="754"/>
      <c r="AF7" s="755">
        <v>528</v>
      </c>
      <c r="AG7" s="756"/>
      <c r="AH7" s="756"/>
      <c r="AI7" s="756"/>
      <c r="AJ7" s="757"/>
      <c r="AK7" s="758">
        <v>522</v>
      </c>
      <c r="AL7" s="759"/>
      <c r="AM7" s="759"/>
      <c r="AN7" s="759"/>
      <c r="AO7" s="759"/>
      <c r="AP7" s="759">
        <v>5344</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t="s">
        <v>600</v>
      </c>
      <c r="BT7" s="747"/>
      <c r="BU7" s="747"/>
      <c r="BV7" s="747"/>
      <c r="BW7" s="747"/>
      <c r="BX7" s="747"/>
      <c r="BY7" s="747"/>
      <c r="BZ7" s="747"/>
      <c r="CA7" s="747"/>
      <c r="CB7" s="747"/>
      <c r="CC7" s="747"/>
      <c r="CD7" s="747"/>
      <c r="CE7" s="747"/>
      <c r="CF7" s="747"/>
      <c r="CG7" s="762"/>
      <c r="CH7" s="743">
        <v>-3</v>
      </c>
      <c r="CI7" s="744"/>
      <c r="CJ7" s="744"/>
      <c r="CK7" s="744"/>
      <c r="CL7" s="745"/>
      <c r="CM7" s="743">
        <v>-3</v>
      </c>
      <c r="CN7" s="744"/>
      <c r="CO7" s="744"/>
      <c r="CP7" s="744"/>
      <c r="CQ7" s="745"/>
      <c r="CR7" s="743">
        <v>21</v>
      </c>
      <c r="CS7" s="744"/>
      <c r="CT7" s="744"/>
      <c r="CU7" s="744"/>
      <c r="CV7" s="745"/>
      <c r="CW7" s="743" t="s">
        <v>590</v>
      </c>
      <c r="CX7" s="744"/>
      <c r="CY7" s="744"/>
      <c r="CZ7" s="744"/>
      <c r="DA7" s="745"/>
      <c r="DB7" s="743">
        <v>89</v>
      </c>
      <c r="DC7" s="744"/>
      <c r="DD7" s="744"/>
      <c r="DE7" s="744"/>
      <c r="DF7" s="745"/>
      <c r="DG7" s="743" t="s">
        <v>590</v>
      </c>
      <c r="DH7" s="744"/>
      <c r="DI7" s="744"/>
      <c r="DJ7" s="744"/>
      <c r="DK7" s="745"/>
      <c r="DL7" s="743" t="s">
        <v>590</v>
      </c>
      <c r="DM7" s="744"/>
      <c r="DN7" s="744"/>
      <c r="DO7" s="744"/>
      <c r="DP7" s="745"/>
      <c r="DQ7" s="743" t="s">
        <v>590</v>
      </c>
      <c r="DR7" s="744"/>
      <c r="DS7" s="744"/>
      <c r="DT7" s="744"/>
      <c r="DU7" s="745"/>
      <c r="DV7" s="746"/>
      <c r="DW7" s="747"/>
      <c r="DX7" s="747"/>
      <c r="DY7" s="747"/>
      <c r="DZ7" s="748"/>
      <c r="EA7" s="230"/>
    </row>
    <row r="8" spans="1:131" s="231" customFormat="1" ht="26.25" customHeight="1" x14ac:dyDescent="0.15">
      <c r="A8" s="234">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0"/>
    </row>
    <row r="9" spans="1:131" s="231" customFormat="1" ht="26.25" customHeight="1" x14ac:dyDescent="0.15">
      <c r="A9" s="23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0"/>
    </row>
    <row r="10" spans="1:131" s="231" customFormat="1" ht="26.25" customHeight="1" x14ac:dyDescent="0.15">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0"/>
    </row>
    <row r="11" spans="1:131" s="231" customFormat="1" ht="26.25" customHeight="1" x14ac:dyDescent="0.15">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0"/>
    </row>
    <row r="12" spans="1:131" s="231" customFormat="1" ht="26.25" customHeight="1" x14ac:dyDescent="0.15">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x14ac:dyDescent="0.15">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15">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15">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15">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15">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15">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15">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15">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15">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
      <c r="A23" s="236" t="s">
        <v>388</v>
      </c>
      <c r="B23" s="789" t="s">
        <v>389</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528</v>
      </c>
      <c r="AG23" s="793"/>
      <c r="AH23" s="793"/>
      <c r="AI23" s="793"/>
      <c r="AJ23" s="796"/>
      <c r="AK23" s="797"/>
      <c r="AL23" s="798"/>
      <c r="AM23" s="798"/>
      <c r="AN23" s="798"/>
      <c r="AO23" s="798"/>
      <c r="AP23" s="793"/>
      <c r="AQ23" s="793"/>
      <c r="AR23" s="793"/>
      <c r="AS23" s="793"/>
      <c r="AT23" s="793"/>
      <c r="AU23" s="809"/>
      <c r="AV23" s="809"/>
      <c r="AW23" s="809"/>
      <c r="AX23" s="809"/>
      <c r="AY23" s="810"/>
      <c r="AZ23" s="811" t="s">
        <v>390</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15">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15">
      <c r="A26" s="727" t="s">
        <v>369</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376</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15">
      <c r="A28" s="238">
        <v>1</v>
      </c>
      <c r="B28" s="749" t="s">
        <v>401</v>
      </c>
      <c r="C28" s="750"/>
      <c r="D28" s="750"/>
      <c r="E28" s="750"/>
      <c r="F28" s="750"/>
      <c r="G28" s="750"/>
      <c r="H28" s="750"/>
      <c r="I28" s="750"/>
      <c r="J28" s="750"/>
      <c r="K28" s="750"/>
      <c r="L28" s="750"/>
      <c r="M28" s="750"/>
      <c r="N28" s="750"/>
      <c r="O28" s="750"/>
      <c r="P28" s="751"/>
      <c r="Q28" s="822">
        <v>955</v>
      </c>
      <c r="R28" s="823"/>
      <c r="S28" s="823"/>
      <c r="T28" s="823"/>
      <c r="U28" s="823"/>
      <c r="V28" s="823">
        <v>924</v>
      </c>
      <c r="W28" s="823"/>
      <c r="X28" s="823"/>
      <c r="Y28" s="823"/>
      <c r="Z28" s="823"/>
      <c r="AA28" s="823">
        <v>4</v>
      </c>
      <c r="AB28" s="823"/>
      <c r="AC28" s="823"/>
      <c r="AD28" s="823"/>
      <c r="AE28" s="824"/>
      <c r="AF28" s="825">
        <v>2122</v>
      </c>
      <c r="AG28" s="823"/>
      <c r="AH28" s="823"/>
      <c r="AI28" s="823"/>
      <c r="AJ28" s="826"/>
      <c r="AK28" s="827">
        <v>48</v>
      </c>
      <c r="AL28" s="828"/>
      <c r="AM28" s="828"/>
      <c r="AN28" s="828"/>
      <c r="AO28" s="828"/>
      <c r="AP28" s="828" t="s">
        <v>590</v>
      </c>
      <c r="AQ28" s="828"/>
      <c r="AR28" s="828"/>
      <c r="AS28" s="828"/>
      <c r="AT28" s="828"/>
      <c r="AU28" s="828" t="s">
        <v>590</v>
      </c>
      <c r="AV28" s="828"/>
      <c r="AW28" s="828"/>
      <c r="AX28" s="828"/>
      <c r="AY28" s="828"/>
      <c r="AZ28" s="829" t="s">
        <v>590</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15">
      <c r="A29" s="238">
        <v>2</v>
      </c>
      <c r="B29" s="780" t="s">
        <v>402</v>
      </c>
      <c r="C29" s="781"/>
      <c r="D29" s="781"/>
      <c r="E29" s="781"/>
      <c r="F29" s="781"/>
      <c r="G29" s="781"/>
      <c r="H29" s="781"/>
      <c r="I29" s="781"/>
      <c r="J29" s="781"/>
      <c r="K29" s="781"/>
      <c r="L29" s="781"/>
      <c r="M29" s="781"/>
      <c r="N29" s="781"/>
      <c r="O29" s="781"/>
      <c r="P29" s="782"/>
      <c r="Q29" s="783">
        <v>1136</v>
      </c>
      <c r="R29" s="784"/>
      <c r="S29" s="784"/>
      <c r="T29" s="784"/>
      <c r="U29" s="784"/>
      <c r="V29" s="784">
        <v>1079</v>
      </c>
      <c r="W29" s="784"/>
      <c r="X29" s="784"/>
      <c r="Y29" s="784"/>
      <c r="Z29" s="784"/>
      <c r="AA29" s="784">
        <v>57</v>
      </c>
      <c r="AB29" s="784"/>
      <c r="AC29" s="784"/>
      <c r="AD29" s="784"/>
      <c r="AE29" s="785"/>
      <c r="AF29" s="786">
        <v>54</v>
      </c>
      <c r="AG29" s="787"/>
      <c r="AH29" s="787"/>
      <c r="AI29" s="787"/>
      <c r="AJ29" s="788"/>
      <c r="AK29" s="834">
        <v>166</v>
      </c>
      <c r="AL29" s="830"/>
      <c r="AM29" s="830"/>
      <c r="AN29" s="830"/>
      <c r="AO29" s="830"/>
      <c r="AP29" s="830" t="s">
        <v>590</v>
      </c>
      <c r="AQ29" s="830"/>
      <c r="AR29" s="830"/>
      <c r="AS29" s="830"/>
      <c r="AT29" s="830"/>
      <c r="AU29" s="830" t="s">
        <v>590</v>
      </c>
      <c r="AV29" s="830"/>
      <c r="AW29" s="830"/>
      <c r="AX29" s="830"/>
      <c r="AY29" s="830"/>
      <c r="AZ29" s="831" t="s">
        <v>590</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15">
      <c r="A30" s="238">
        <v>3</v>
      </c>
      <c r="B30" s="780" t="s">
        <v>403</v>
      </c>
      <c r="C30" s="781"/>
      <c r="D30" s="781"/>
      <c r="E30" s="781"/>
      <c r="F30" s="781"/>
      <c r="G30" s="781"/>
      <c r="H30" s="781"/>
      <c r="I30" s="781"/>
      <c r="J30" s="781"/>
      <c r="K30" s="781"/>
      <c r="L30" s="781"/>
      <c r="M30" s="781"/>
      <c r="N30" s="781"/>
      <c r="O30" s="781"/>
      <c r="P30" s="782"/>
      <c r="Q30" s="783">
        <v>99</v>
      </c>
      <c r="R30" s="784"/>
      <c r="S30" s="784"/>
      <c r="T30" s="784"/>
      <c r="U30" s="784"/>
      <c r="V30" s="784">
        <v>99</v>
      </c>
      <c r="W30" s="784"/>
      <c r="X30" s="784"/>
      <c r="Y30" s="784"/>
      <c r="Z30" s="784"/>
      <c r="AA30" s="784">
        <v>0</v>
      </c>
      <c r="AB30" s="784"/>
      <c r="AC30" s="784"/>
      <c r="AD30" s="784"/>
      <c r="AE30" s="785"/>
      <c r="AF30" s="786">
        <v>1</v>
      </c>
      <c r="AG30" s="787"/>
      <c r="AH30" s="787"/>
      <c r="AI30" s="787"/>
      <c r="AJ30" s="788"/>
      <c r="AK30" s="834">
        <v>23</v>
      </c>
      <c r="AL30" s="830"/>
      <c r="AM30" s="830"/>
      <c r="AN30" s="830"/>
      <c r="AO30" s="830"/>
      <c r="AP30" s="830" t="s">
        <v>590</v>
      </c>
      <c r="AQ30" s="830"/>
      <c r="AR30" s="830"/>
      <c r="AS30" s="830"/>
      <c r="AT30" s="830"/>
      <c r="AU30" s="830" t="s">
        <v>590</v>
      </c>
      <c r="AV30" s="830"/>
      <c r="AW30" s="830"/>
      <c r="AX30" s="830"/>
      <c r="AY30" s="830"/>
      <c r="AZ30" s="831" t="s">
        <v>590</v>
      </c>
      <c r="BA30" s="831"/>
      <c r="BB30" s="831"/>
      <c r="BC30" s="831"/>
      <c r="BD30" s="831"/>
      <c r="BE30" s="832"/>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15">
      <c r="A31" s="238">
        <v>4</v>
      </c>
      <c r="B31" s="780" t="s">
        <v>404</v>
      </c>
      <c r="C31" s="781"/>
      <c r="D31" s="781"/>
      <c r="E31" s="781"/>
      <c r="F31" s="781"/>
      <c r="G31" s="781"/>
      <c r="H31" s="781"/>
      <c r="I31" s="781"/>
      <c r="J31" s="781"/>
      <c r="K31" s="781"/>
      <c r="L31" s="781"/>
      <c r="M31" s="781"/>
      <c r="N31" s="781"/>
      <c r="O31" s="781"/>
      <c r="P31" s="782"/>
      <c r="Q31" s="783">
        <v>226</v>
      </c>
      <c r="R31" s="784"/>
      <c r="S31" s="784"/>
      <c r="T31" s="784"/>
      <c r="U31" s="784"/>
      <c r="V31" s="784">
        <v>222</v>
      </c>
      <c r="W31" s="784"/>
      <c r="X31" s="784"/>
      <c r="Y31" s="784"/>
      <c r="Z31" s="784"/>
      <c r="AA31" s="784">
        <v>4</v>
      </c>
      <c r="AB31" s="784"/>
      <c r="AC31" s="784"/>
      <c r="AD31" s="784"/>
      <c r="AE31" s="785"/>
      <c r="AF31" s="786">
        <v>289</v>
      </c>
      <c r="AG31" s="787"/>
      <c r="AH31" s="787"/>
      <c r="AI31" s="787"/>
      <c r="AJ31" s="788"/>
      <c r="AK31" s="834" t="s">
        <v>590</v>
      </c>
      <c r="AL31" s="830"/>
      <c r="AM31" s="830"/>
      <c r="AN31" s="830"/>
      <c r="AO31" s="830"/>
      <c r="AP31" s="830">
        <v>624</v>
      </c>
      <c r="AQ31" s="830"/>
      <c r="AR31" s="830"/>
      <c r="AS31" s="830"/>
      <c r="AT31" s="830"/>
      <c r="AU31" s="830" t="s">
        <v>590</v>
      </c>
      <c r="AV31" s="830"/>
      <c r="AW31" s="830"/>
      <c r="AX31" s="830"/>
      <c r="AY31" s="830"/>
      <c r="AZ31" s="831" t="s">
        <v>590</v>
      </c>
      <c r="BA31" s="831"/>
      <c r="BB31" s="831"/>
      <c r="BC31" s="831"/>
      <c r="BD31" s="831"/>
      <c r="BE31" s="832" t="s">
        <v>405</v>
      </c>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15">
      <c r="A32" s="238">
        <v>5</v>
      </c>
      <c r="B32" s="780" t="s">
        <v>406</v>
      </c>
      <c r="C32" s="781"/>
      <c r="D32" s="781"/>
      <c r="E32" s="781"/>
      <c r="F32" s="781"/>
      <c r="G32" s="781"/>
      <c r="H32" s="781"/>
      <c r="I32" s="781"/>
      <c r="J32" s="781"/>
      <c r="K32" s="781"/>
      <c r="L32" s="781"/>
      <c r="M32" s="781"/>
      <c r="N32" s="781"/>
      <c r="O32" s="781"/>
      <c r="P32" s="782"/>
      <c r="Q32" s="783">
        <v>220</v>
      </c>
      <c r="R32" s="784"/>
      <c r="S32" s="784"/>
      <c r="T32" s="784"/>
      <c r="U32" s="784"/>
      <c r="V32" s="784">
        <v>213</v>
      </c>
      <c r="W32" s="784"/>
      <c r="X32" s="784"/>
      <c r="Y32" s="784"/>
      <c r="Z32" s="784"/>
      <c r="AA32" s="784">
        <v>7</v>
      </c>
      <c r="AB32" s="784"/>
      <c r="AC32" s="784"/>
      <c r="AD32" s="784"/>
      <c r="AE32" s="785"/>
      <c r="AF32" s="786">
        <v>7</v>
      </c>
      <c r="AG32" s="787"/>
      <c r="AH32" s="787"/>
      <c r="AI32" s="787"/>
      <c r="AJ32" s="788"/>
      <c r="AK32" s="834">
        <v>103</v>
      </c>
      <c r="AL32" s="830"/>
      <c r="AM32" s="830"/>
      <c r="AN32" s="830"/>
      <c r="AO32" s="830"/>
      <c r="AP32" s="830">
        <v>602</v>
      </c>
      <c r="AQ32" s="830"/>
      <c r="AR32" s="830"/>
      <c r="AS32" s="830"/>
      <c r="AT32" s="830"/>
      <c r="AU32" s="830">
        <v>602</v>
      </c>
      <c r="AV32" s="830"/>
      <c r="AW32" s="830"/>
      <c r="AX32" s="830"/>
      <c r="AY32" s="830"/>
      <c r="AZ32" s="831" t="s">
        <v>590</v>
      </c>
      <c r="BA32" s="831"/>
      <c r="BB32" s="831"/>
      <c r="BC32" s="831"/>
      <c r="BD32" s="831"/>
      <c r="BE32" s="832" t="s">
        <v>407</v>
      </c>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15">
      <c r="A33" s="238">
        <v>6</v>
      </c>
      <c r="B33" s="780" t="s">
        <v>408</v>
      </c>
      <c r="C33" s="781"/>
      <c r="D33" s="781"/>
      <c r="E33" s="781"/>
      <c r="F33" s="781"/>
      <c r="G33" s="781"/>
      <c r="H33" s="781"/>
      <c r="I33" s="781"/>
      <c r="J33" s="781"/>
      <c r="K33" s="781"/>
      <c r="L33" s="781"/>
      <c r="M33" s="781"/>
      <c r="N33" s="781"/>
      <c r="O33" s="781"/>
      <c r="P33" s="782"/>
      <c r="Q33" s="783">
        <v>57</v>
      </c>
      <c r="R33" s="784"/>
      <c r="S33" s="784"/>
      <c r="T33" s="784"/>
      <c r="U33" s="784"/>
      <c r="V33" s="784">
        <v>54</v>
      </c>
      <c r="W33" s="784"/>
      <c r="X33" s="784"/>
      <c r="Y33" s="784"/>
      <c r="Z33" s="784"/>
      <c r="AA33" s="784">
        <v>3</v>
      </c>
      <c r="AB33" s="784"/>
      <c r="AC33" s="784"/>
      <c r="AD33" s="784"/>
      <c r="AE33" s="785"/>
      <c r="AF33" s="786">
        <v>3</v>
      </c>
      <c r="AG33" s="787"/>
      <c r="AH33" s="787"/>
      <c r="AI33" s="787"/>
      <c r="AJ33" s="788"/>
      <c r="AK33" s="834">
        <v>46</v>
      </c>
      <c r="AL33" s="830"/>
      <c r="AM33" s="830"/>
      <c r="AN33" s="830"/>
      <c r="AO33" s="830"/>
      <c r="AP33" s="830">
        <v>138</v>
      </c>
      <c r="AQ33" s="830"/>
      <c r="AR33" s="830"/>
      <c r="AS33" s="830"/>
      <c r="AT33" s="830"/>
      <c r="AU33" s="830">
        <v>138</v>
      </c>
      <c r="AV33" s="830"/>
      <c r="AW33" s="830"/>
      <c r="AX33" s="830"/>
      <c r="AY33" s="830"/>
      <c r="AZ33" s="831" t="s">
        <v>590</v>
      </c>
      <c r="BA33" s="831"/>
      <c r="BB33" s="831"/>
      <c r="BC33" s="831"/>
      <c r="BD33" s="831"/>
      <c r="BE33" s="832" t="s">
        <v>407</v>
      </c>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15">
      <c r="A34" s="238">
        <v>7</v>
      </c>
      <c r="B34" s="780" t="s">
        <v>409</v>
      </c>
      <c r="C34" s="781"/>
      <c r="D34" s="781"/>
      <c r="E34" s="781"/>
      <c r="F34" s="781"/>
      <c r="G34" s="781"/>
      <c r="H34" s="781"/>
      <c r="I34" s="781"/>
      <c r="J34" s="781"/>
      <c r="K34" s="781"/>
      <c r="L34" s="781"/>
      <c r="M34" s="781"/>
      <c r="N34" s="781"/>
      <c r="O34" s="781"/>
      <c r="P34" s="782"/>
      <c r="Q34" s="783">
        <v>111</v>
      </c>
      <c r="R34" s="784"/>
      <c r="S34" s="784"/>
      <c r="T34" s="784"/>
      <c r="U34" s="784"/>
      <c r="V34" s="784">
        <v>101</v>
      </c>
      <c r="W34" s="784"/>
      <c r="X34" s="784"/>
      <c r="Y34" s="784"/>
      <c r="Z34" s="784"/>
      <c r="AA34" s="784">
        <v>10</v>
      </c>
      <c r="AB34" s="784"/>
      <c r="AC34" s="784"/>
      <c r="AD34" s="784"/>
      <c r="AE34" s="785"/>
      <c r="AF34" s="786">
        <v>10</v>
      </c>
      <c r="AG34" s="787"/>
      <c r="AH34" s="787"/>
      <c r="AI34" s="787"/>
      <c r="AJ34" s="788"/>
      <c r="AK34" s="834">
        <v>32</v>
      </c>
      <c r="AL34" s="830"/>
      <c r="AM34" s="830"/>
      <c r="AN34" s="830"/>
      <c r="AO34" s="830"/>
      <c r="AP34" s="830">
        <v>92</v>
      </c>
      <c r="AQ34" s="830"/>
      <c r="AR34" s="830"/>
      <c r="AS34" s="830"/>
      <c r="AT34" s="830"/>
      <c r="AU34" s="830">
        <v>92</v>
      </c>
      <c r="AV34" s="830"/>
      <c r="AW34" s="830"/>
      <c r="AX34" s="830"/>
      <c r="AY34" s="830"/>
      <c r="AZ34" s="831" t="s">
        <v>590</v>
      </c>
      <c r="BA34" s="831"/>
      <c r="BB34" s="831"/>
      <c r="BC34" s="831"/>
      <c r="BD34" s="831"/>
      <c r="BE34" s="832" t="s">
        <v>407</v>
      </c>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15">
      <c r="A35" s="238">
        <v>8</v>
      </c>
      <c r="B35" s="780" t="s">
        <v>410</v>
      </c>
      <c r="C35" s="781"/>
      <c r="D35" s="781"/>
      <c r="E35" s="781"/>
      <c r="F35" s="781"/>
      <c r="G35" s="781"/>
      <c r="H35" s="781"/>
      <c r="I35" s="781"/>
      <c r="J35" s="781"/>
      <c r="K35" s="781"/>
      <c r="L35" s="781"/>
      <c r="M35" s="781"/>
      <c r="N35" s="781"/>
      <c r="O35" s="781"/>
      <c r="P35" s="782"/>
      <c r="Q35" s="783">
        <v>250</v>
      </c>
      <c r="R35" s="784"/>
      <c r="S35" s="784"/>
      <c r="T35" s="784"/>
      <c r="U35" s="784"/>
      <c r="V35" s="784">
        <v>229</v>
      </c>
      <c r="W35" s="784"/>
      <c r="X35" s="784"/>
      <c r="Y35" s="784"/>
      <c r="Z35" s="784"/>
      <c r="AA35" s="784">
        <v>21</v>
      </c>
      <c r="AB35" s="784"/>
      <c r="AC35" s="784"/>
      <c r="AD35" s="784"/>
      <c r="AE35" s="785"/>
      <c r="AF35" s="786" t="s">
        <v>128</v>
      </c>
      <c r="AG35" s="787"/>
      <c r="AH35" s="787"/>
      <c r="AI35" s="787"/>
      <c r="AJ35" s="788"/>
      <c r="AK35" s="834">
        <v>0</v>
      </c>
      <c r="AL35" s="830"/>
      <c r="AM35" s="830"/>
      <c r="AN35" s="830"/>
      <c r="AO35" s="830"/>
      <c r="AP35" s="830">
        <v>142</v>
      </c>
      <c r="AQ35" s="830"/>
      <c r="AR35" s="830"/>
      <c r="AS35" s="830"/>
      <c r="AT35" s="830"/>
      <c r="AU35" s="830">
        <v>142</v>
      </c>
      <c r="AV35" s="830"/>
      <c r="AW35" s="830"/>
      <c r="AX35" s="830"/>
      <c r="AY35" s="830"/>
      <c r="AZ35" s="831" t="s">
        <v>590</v>
      </c>
      <c r="BA35" s="831"/>
      <c r="BB35" s="831"/>
      <c r="BC35" s="831"/>
      <c r="BD35" s="831"/>
      <c r="BE35" s="832" t="s">
        <v>407</v>
      </c>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15">
      <c r="A36" s="238">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15">
      <c r="A37" s="238">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15">
      <c r="A38" s="238">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15">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15">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15">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15">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15">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15">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15">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15">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15">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15">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15">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15">
      <c r="A50" s="234">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15">
      <c r="A51" s="234">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15">
      <c r="A52" s="234">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15">
      <c r="A53" s="234">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15">
      <c r="A54" s="234">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15">
      <c r="A55" s="234">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15">
      <c r="A56" s="234">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15">
      <c r="A57" s="234">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15">
      <c r="A58" s="234">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15">
      <c r="A59" s="234">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15">
      <c r="A60" s="234">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
      <c r="A61" s="234">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15">
      <c r="A62" s="234">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
      <c r="A63" s="236" t="s">
        <v>388</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396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414</v>
      </c>
      <c r="BK63" s="852"/>
      <c r="BL63" s="852"/>
      <c r="BM63" s="852"/>
      <c r="BN63" s="853"/>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395</v>
      </c>
      <c r="AB66" s="734"/>
      <c r="AC66" s="734"/>
      <c r="AD66" s="734"/>
      <c r="AE66" s="735"/>
      <c r="AF66" s="854" t="s">
        <v>419</v>
      </c>
      <c r="AG66" s="815"/>
      <c r="AH66" s="815"/>
      <c r="AI66" s="815"/>
      <c r="AJ66" s="855"/>
      <c r="AK66" s="733" t="s">
        <v>397</v>
      </c>
      <c r="AL66" s="728"/>
      <c r="AM66" s="728"/>
      <c r="AN66" s="728"/>
      <c r="AO66" s="729"/>
      <c r="AP66" s="733" t="s">
        <v>420</v>
      </c>
      <c r="AQ66" s="734"/>
      <c r="AR66" s="734"/>
      <c r="AS66" s="734"/>
      <c r="AT66" s="735"/>
      <c r="AU66" s="733" t="s">
        <v>421</v>
      </c>
      <c r="AV66" s="734"/>
      <c r="AW66" s="734"/>
      <c r="AX66" s="734"/>
      <c r="AY66" s="735"/>
      <c r="AZ66" s="733" t="s">
        <v>376</v>
      </c>
      <c r="BA66" s="734"/>
      <c r="BB66" s="734"/>
      <c r="BC66" s="734"/>
      <c r="BD66" s="740"/>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15">
      <c r="A68" s="232">
        <v>1</v>
      </c>
      <c r="B68" s="869" t="s">
        <v>591</v>
      </c>
      <c r="C68" s="870"/>
      <c r="D68" s="870"/>
      <c r="E68" s="870"/>
      <c r="F68" s="870"/>
      <c r="G68" s="870"/>
      <c r="H68" s="870"/>
      <c r="I68" s="870"/>
      <c r="J68" s="870"/>
      <c r="K68" s="870"/>
      <c r="L68" s="870"/>
      <c r="M68" s="870"/>
      <c r="N68" s="870"/>
      <c r="O68" s="870"/>
      <c r="P68" s="871"/>
      <c r="Q68" s="872">
        <v>2</v>
      </c>
      <c r="R68" s="866"/>
      <c r="S68" s="866"/>
      <c r="T68" s="866"/>
      <c r="U68" s="866"/>
      <c r="V68" s="866">
        <v>1</v>
      </c>
      <c r="W68" s="866"/>
      <c r="X68" s="866"/>
      <c r="Y68" s="866"/>
      <c r="Z68" s="866"/>
      <c r="AA68" s="866">
        <v>0</v>
      </c>
      <c r="AB68" s="866"/>
      <c r="AC68" s="866"/>
      <c r="AD68" s="866"/>
      <c r="AE68" s="866"/>
      <c r="AF68" s="866">
        <v>0</v>
      </c>
      <c r="AG68" s="866"/>
      <c r="AH68" s="866"/>
      <c r="AI68" s="866"/>
      <c r="AJ68" s="866"/>
      <c r="AK68" s="866" t="s">
        <v>590</v>
      </c>
      <c r="AL68" s="866"/>
      <c r="AM68" s="866"/>
      <c r="AN68" s="866"/>
      <c r="AO68" s="866"/>
      <c r="AP68" s="866" t="s">
        <v>590</v>
      </c>
      <c r="AQ68" s="866"/>
      <c r="AR68" s="866"/>
      <c r="AS68" s="866"/>
      <c r="AT68" s="866"/>
      <c r="AU68" s="866" t="s">
        <v>590</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15">
      <c r="A69" s="234">
        <v>2</v>
      </c>
      <c r="B69" s="873" t="s">
        <v>592</v>
      </c>
      <c r="C69" s="874"/>
      <c r="D69" s="874"/>
      <c r="E69" s="874"/>
      <c r="F69" s="874"/>
      <c r="G69" s="874"/>
      <c r="H69" s="874"/>
      <c r="I69" s="874"/>
      <c r="J69" s="874"/>
      <c r="K69" s="874"/>
      <c r="L69" s="874"/>
      <c r="M69" s="874"/>
      <c r="N69" s="874"/>
      <c r="O69" s="874"/>
      <c r="P69" s="875"/>
      <c r="Q69" s="876">
        <v>2831</v>
      </c>
      <c r="R69" s="830"/>
      <c r="S69" s="830"/>
      <c r="T69" s="830"/>
      <c r="U69" s="830"/>
      <c r="V69" s="830">
        <v>2666</v>
      </c>
      <c r="W69" s="830"/>
      <c r="X69" s="830"/>
      <c r="Y69" s="830"/>
      <c r="Z69" s="830"/>
      <c r="AA69" s="830">
        <v>165</v>
      </c>
      <c r="AB69" s="830"/>
      <c r="AC69" s="830"/>
      <c r="AD69" s="830"/>
      <c r="AE69" s="830"/>
      <c r="AF69" s="830">
        <v>103</v>
      </c>
      <c r="AG69" s="830"/>
      <c r="AH69" s="830"/>
      <c r="AI69" s="830"/>
      <c r="AJ69" s="830"/>
      <c r="AK69" s="830">
        <v>62</v>
      </c>
      <c r="AL69" s="830"/>
      <c r="AM69" s="830"/>
      <c r="AN69" s="830"/>
      <c r="AO69" s="830"/>
      <c r="AP69" s="830">
        <v>1218</v>
      </c>
      <c r="AQ69" s="830"/>
      <c r="AR69" s="830"/>
      <c r="AS69" s="830"/>
      <c r="AT69" s="830"/>
      <c r="AU69" s="830" t="s">
        <v>590</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15">
      <c r="A70" s="234">
        <v>3</v>
      </c>
      <c r="B70" s="873" t="s">
        <v>593</v>
      </c>
      <c r="C70" s="874"/>
      <c r="D70" s="874"/>
      <c r="E70" s="874"/>
      <c r="F70" s="874"/>
      <c r="G70" s="874"/>
      <c r="H70" s="874"/>
      <c r="I70" s="874"/>
      <c r="J70" s="874"/>
      <c r="K70" s="874"/>
      <c r="L70" s="874"/>
      <c r="M70" s="874"/>
      <c r="N70" s="874"/>
      <c r="O70" s="874"/>
      <c r="P70" s="875"/>
      <c r="Q70" s="876">
        <v>206</v>
      </c>
      <c r="R70" s="830"/>
      <c r="S70" s="830"/>
      <c r="T70" s="830"/>
      <c r="U70" s="830"/>
      <c r="V70" s="830">
        <v>390</v>
      </c>
      <c r="W70" s="830"/>
      <c r="X70" s="830"/>
      <c r="Y70" s="830"/>
      <c r="Z70" s="830"/>
      <c r="AA70" s="830">
        <v>-184</v>
      </c>
      <c r="AB70" s="830"/>
      <c r="AC70" s="830"/>
      <c r="AD70" s="830"/>
      <c r="AE70" s="830"/>
      <c r="AF70" s="830" t="s">
        <v>590</v>
      </c>
      <c r="AG70" s="830"/>
      <c r="AH70" s="830"/>
      <c r="AI70" s="830"/>
      <c r="AJ70" s="830"/>
      <c r="AK70" s="830">
        <v>475</v>
      </c>
      <c r="AL70" s="830"/>
      <c r="AM70" s="830"/>
      <c r="AN70" s="830"/>
      <c r="AO70" s="830"/>
      <c r="AP70" s="830">
        <v>1281</v>
      </c>
      <c r="AQ70" s="830"/>
      <c r="AR70" s="830"/>
      <c r="AS70" s="830"/>
      <c r="AT70" s="830"/>
      <c r="AU70" s="830" t="s">
        <v>590</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15">
      <c r="A71" s="234">
        <v>4</v>
      </c>
      <c r="B71" s="873" t="s">
        <v>594</v>
      </c>
      <c r="C71" s="874"/>
      <c r="D71" s="874"/>
      <c r="E71" s="874"/>
      <c r="F71" s="874"/>
      <c r="G71" s="874"/>
      <c r="H71" s="874"/>
      <c r="I71" s="874"/>
      <c r="J71" s="874"/>
      <c r="K71" s="874"/>
      <c r="L71" s="874"/>
      <c r="M71" s="874"/>
      <c r="N71" s="874"/>
      <c r="O71" s="874"/>
      <c r="P71" s="875"/>
      <c r="Q71" s="876">
        <v>0</v>
      </c>
      <c r="R71" s="830"/>
      <c r="S71" s="830"/>
      <c r="T71" s="830"/>
      <c r="U71" s="830"/>
      <c r="V71" s="830">
        <v>0</v>
      </c>
      <c r="W71" s="830"/>
      <c r="X71" s="830"/>
      <c r="Y71" s="830"/>
      <c r="Z71" s="830"/>
      <c r="AA71" s="830">
        <v>0</v>
      </c>
      <c r="AB71" s="830"/>
      <c r="AC71" s="830"/>
      <c r="AD71" s="830"/>
      <c r="AE71" s="830"/>
      <c r="AF71" s="830">
        <v>9</v>
      </c>
      <c r="AG71" s="830"/>
      <c r="AH71" s="830"/>
      <c r="AI71" s="830"/>
      <c r="AJ71" s="830"/>
      <c r="AK71" s="830" t="s">
        <v>590</v>
      </c>
      <c r="AL71" s="830"/>
      <c r="AM71" s="830"/>
      <c r="AN71" s="830"/>
      <c r="AO71" s="830"/>
      <c r="AP71" s="830" t="s">
        <v>590</v>
      </c>
      <c r="AQ71" s="830"/>
      <c r="AR71" s="830"/>
      <c r="AS71" s="830"/>
      <c r="AT71" s="830"/>
      <c r="AU71" s="830" t="s">
        <v>590</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15">
      <c r="A72" s="234">
        <v>5</v>
      </c>
      <c r="B72" s="873" t="s">
        <v>595</v>
      </c>
      <c r="C72" s="874"/>
      <c r="D72" s="874"/>
      <c r="E72" s="874"/>
      <c r="F72" s="874"/>
      <c r="G72" s="874"/>
      <c r="H72" s="874"/>
      <c r="I72" s="874"/>
      <c r="J72" s="874"/>
      <c r="K72" s="874"/>
      <c r="L72" s="874"/>
      <c r="M72" s="874"/>
      <c r="N72" s="874"/>
      <c r="O72" s="874"/>
      <c r="P72" s="875"/>
      <c r="Q72" s="876">
        <v>12629</v>
      </c>
      <c r="R72" s="830"/>
      <c r="S72" s="830"/>
      <c r="T72" s="830"/>
      <c r="U72" s="830"/>
      <c r="V72" s="830">
        <v>12063</v>
      </c>
      <c r="W72" s="830"/>
      <c r="X72" s="830"/>
      <c r="Y72" s="830"/>
      <c r="Z72" s="830"/>
      <c r="AA72" s="830">
        <v>566</v>
      </c>
      <c r="AB72" s="830"/>
      <c r="AC72" s="830"/>
      <c r="AD72" s="830"/>
      <c r="AE72" s="830"/>
      <c r="AF72" s="830">
        <v>566</v>
      </c>
      <c r="AG72" s="830"/>
      <c r="AH72" s="830"/>
      <c r="AI72" s="830"/>
      <c r="AJ72" s="830"/>
      <c r="AK72" s="830">
        <v>2179</v>
      </c>
      <c r="AL72" s="830"/>
      <c r="AM72" s="830"/>
      <c r="AN72" s="830"/>
      <c r="AO72" s="830"/>
      <c r="AP72" s="830" t="s">
        <v>590</v>
      </c>
      <c r="AQ72" s="830"/>
      <c r="AR72" s="830"/>
      <c r="AS72" s="830"/>
      <c r="AT72" s="830"/>
      <c r="AU72" s="830" t="s">
        <v>590</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15">
      <c r="A73" s="234">
        <v>6</v>
      </c>
      <c r="B73" s="873" t="s">
        <v>596</v>
      </c>
      <c r="C73" s="874"/>
      <c r="D73" s="874"/>
      <c r="E73" s="874"/>
      <c r="F73" s="874"/>
      <c r="G73" s="874"/>
      <c r="H73" s="874"/>
      <c r="I73" s="874"/>
      <c r="J73" s="874"/>
      <c r="K73" s="874"/>
      <c r="L73" s="874"/>
      <c r="M73" s="874"/>
      <c r="N73" s="874"/>
      <c r="O73" s="874"/>
      <c r="P73" s="875"/>
      <c r="Q73" s="876">
        <v>865</v>
      </c>
      <c r="R73" s="830"/>
      <c r="S73" s="830"/>
      <c r="T73" s="830"/>
      <c r="U73" s="830"/>
      <c r="V73" s="830">
        <v>863</v>
      </c>
      <c r="W73" s="830"/>
      <c r="X73" s="830"/>
      <c r="Y73" s="830"/>
      <c r="Z73" s="830"/>
      <c r="AA73" s="830">
        <v>2</v>
      </c>
      <c r="AB73" s="830"/>
      <c r="AC73" s="830"/>
      <c r="AD73" s="830"/>
      <c r="AE73" s="830"/>
      <c r="AF73" s="830">
        <v>2</v>
      </c>
      <c r="AG73" s="830"/>
      <c r="AH73" s="830"/>
      <c r="AI73" s="830"/>
      <c r="AJ73" s="830"/>
      <c r="AK73" s="830">
        <v>2</v>
      </c>
      <c r="AL73" s="830"/>
      <c r="AM73" s="830"/>
      <c r="AN73" s="830"/>
      <c r="AO73" s="830"/>
      <c r="AP73" s="830" t="s">
        <v>590</v>
      </c>
      <c r="AQ73" s="830"/>
      <c r="AR73" s="830"/>
      <c r="AS73" s="830"/>
      <c r="AT73" s="830"/>
      <c r="AU73" s="830" t="s">
        <v>590</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15">
      <c r="A74" s="234">
        <v>7</v>
      </c>
      <c r="B74" s="873" t="s">
        <v>597</v>
      </c>
      <c r="C74" s="874"/>
      <c r="D74" s="874"/>
      <c r="E74" s="874"/>
      <c r="F74" s="874"/>
      <c r="G74" s="874"/>
      <c r="H74" s="874"/>
      <c r="I74" s="874"/>
      <c r="J74" s="874"/>
      <c r="K74" s="874"/>
      <c r="L74" s="874"/>
      <c r="M74" s="874"/>
      <c r="N74" s="874"/>
      <c r="O74" s="874"/>
      <c r="P74" s="875"/>
      <c r="Q74" s="876">
        <v>174</v>
      </c>
      <c r="R74" s="830"/>
      <c r="S74" s="830"/>
      <c r="T74" s="830"/>
      <c r="U74" s="830"/>
      <c r="V74" s="830">
        <v>171</v>
      </c>
      <c r="W74" s="830"/>
      <c r="X74" s="830"/>
      <c r="Y74" s="830"/>
      <c r="Z74" s="830"/>
      <c r="AA74" s="830">
        <v>3</v>
      </c>
      <c r="AB74" s="830"/>
      <c r="AC74" s="830"/>
      <c r="AD74" s="830"/>
      <c r="AE74" s="830"/>
      <c r="AF74" s="830">
        <v>3</v>
      </c>
      <c r="AG74" s="830"/>
      <c r="AH74" s="830"/>
      <c r="AI74" s="830"/>
      <c r="AJ74" s="830"/>
      <c r="AK74" s="830">
        <v>5</v>
      </c>
      <c r="AL74" s="830"/>
      <c r="AM74" s="830"/>
      <c r="AN74" s="830"/>
      <c r="AO74" s="830"/>
      <c r="AP74" s="830" t="s">
        <v>590</v>
      </c>
      <c r="AQ74" s="830"/>
      <c r="AR74" s="830"/>
      <c r="AS74" s="830"/>
      <c r="AT74" s="830"/>
      <c r="AU74" s="830" t="s">
        <v>590</v>
      </c>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15">
      <c r="A75" s="234">
        <v>8</v>
      </c>
      <c r="B75" s="873" t="s">
        <v>598</v>
      </c>
      <c r="C75" s="874"/>
      <c r="D75" s="874"/>
      <c r="E75" s="874"/>
      <c r="F75" s="874"/>
      <c r="G75" s="874"/>
      <c r="H75" s="874"/>
      <c r="I75" s="874"/>
      <c r="J75" s="874"/>
      <c r="K75" s="874"/>
      <c r="L75" s="874"/>
      <c r="M75" s="874"/>
      <c r="N75" s="874"/>
      <c r="O75" s="874"/>
      <c r="P75" s="875"/>
      <c r="Q75" s="877">
        <v>245</v>
      </c>
      <c r="R75" s="878"/>
      <c r="S75" s="878"/>
      <c r="T75" s="878"/>
      <c r="U75" s="834"/>
      <c r="V75" s="879">
        <v>185</v>
      </c>
      <c r="W75" s="878"/>
      <c r="X75" s="878"/>
      <c r="Y75" s="878"/>
      <c r="Z75" s="834"/>
      <c r="AA75" s="879">
        <v>61</v>
      </c>
      <c r="AB75" s="878"/>
      <c r="AC75" s="878"/>
      <c r="AD75" s="878"/>
      <c r="AE75" s="834"/>
      <c r="AF75" s="879">
        <v>61</v>
      </c>
      <c r="AG75" s="878"/>
      <c r="AH75" s="878"/>
      <c r="AI75" s="878"/>
      <c r="AJ75" s="834"/>
      <c r="AK75" s="879">
        <v>35</v>
      </c>
      <c r="AL75" s="878"/>
      <c r="AM75" s="878"/>
      <c r="AN75" s="878"/>
      <c r="AO75" s="834"/>
      <c r="AP75" s="830" t="s">
        <v>590</v>
      </c>
      <c r="AQ75" s="830"/>
      <c r="AR75" s="830"/>
      <c r="AS75" s="830"/>
      <c r="AT75" s="830"/>
      <c r="AU75" s="830" t="s">
        <v>590</v>
      </c>
      <c r="AV75" s="830"/>
      <c r="AW75" s="830"/>
      <c r="AX75" s="830"/>
      <c r="AY75" s="830"/>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15">
      <c r="A76" s="234">
        <v>9</v>
      </c>
      <c r="B76" s="873" t="s">
        <v>599</v>
      </c>
      <c r="C76" s="874"/>
      <c r="D76" s="874"/>
      <c r="E76" s="874"/>
      <c r="F76" s="874"/>
      <c r="G76" s="874"/>
      <c r="H76" s="874"/>
      <c r="I76" s="874"/>
      <c r="J76" s="874"/>
      <c r="K76" s="874"/>
      <c r="L76" s="874"/>
      <c r="M76" s="874"/>
      <c r="N76" s="874"/>
      <c r="O76" s="874"/>
      <c r="P76" s="875"/>
      <c r="Q76" s="877">
        <v>272540</v>
      </c>
      <c r="R76" s="878"/>
      <c r="S76" s="878"/>
      <c r="T76" s="878"/>
      <c r="U76" s="834"/>
      <c r="V76" s="879">
        <v>265731</v>
      </c>
      <c r="W76" s="878"/>
      <c r="X76" s="878"/>
      <c r="Y76" s="878"/>
      <c r="Z76" s="834"/>
      <c r="AA76" s="879">
        <v>6809</v>
      </c>
      <c r="AB76" s="878"/>
      <c r="AC76" s="878"/>
      <c r="AD76" s="878"/>
      <c r="AE76" s="834"/>
      <c r="AF76" s="879">
        <v>6809</v>
      </c>
      <c r="AG76" s="878"/>
      <c r="AH76" s="878"/>
      <c r="AI76" s="878"/>
      <c r="AJ76" s="834"/>
      <c r="AK76" s="879">
        <v>8222</v>
      </c>
      <c r="AL76" s="878"/>
      <c r="AM76" s="878"/>
      <c r="AN76" s="878"/>
      <c r="AO76" s="834"/>
      <c r="AP76" s="830" t="s">
        <v>590</v>
      </c>
      <c r="AQ76" s="830"/>
      <c r="AR76" s="830"/>
      <c r="AS76" s="830"/>
      <c r="AT76" s="830"/>
      <c r="AU76" s="830" t="s">
        <v>590</v>
      </c>
      <c r="AV76" s="830"/>
      <c r="AW76" s="830"/>
      <c r="AX76" s="830"/>
      <c r="AY76" s="830"/>
      <c r="AZ76" s="832"/>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15">
      <c r="A77" s="234">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15">
      <c r="A78" s="234">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15">
      <c r="A79" s="234">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15">
      <c r="A80" s="234">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15">
      <c r="A81" s="234">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15">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15">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15">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15">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15">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
      <c r="A88" s="236" t="s">
        <v>388</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306</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306</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306</v>
      </c>
      <c r="DR109" s="893"/>
      <c r="DS109" s="893"/>
      <c r="DT109" s="893"/>
      <c r="DU109" s="894"/>
      <c r="DV109" s="892" t="s">
        <v>433</v>
      </c>
      <c r="DW109" s="893"/>
      <c r="DX109" s="893"/>
      <c r="DY109" s="893"/>
      <c r="DZ109" s="895"/>
    </row>
    <row r="110" spans="1:131" s="226"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380112</v>
      </c>
      <c r="AB110" s="900"/>
      <c r="AC110" s="900"/>
      <c r="AD110" s="900"/>
      <c r="AE110" s="901"/>
      <c r="AF110" s="902">
        <v>412174</v>
      </c>
      <c r="AG110" s="900"/>
      <c r="AH110" s="900"/>
      <c r="AI110" s="900"/>
      <c r="AJ110" s="901"/>
      <c r="AK110" s="902">
        <v>422083</v>
      </c>
      <c r="AL110" s="900"/>
      <c r="AM110" s="900"/>
      <c r="AN110" s="900"/>
      <c r="AO110" s="901"/>
      <c r="AP110" s="903">
        <v>14.9</v>
      </c>
      <c r="AQ110" s="904"/>
      <c r="AR110" s="904"/>
      <c r="AS110" s="904"/>
      <c r="AT110" s="905"/>
      <c r="AU110" s="906" t="s">
        <v>73</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5201059</v>
      </c>
      <c r="BR110" s="931"/>
      <c r="BS110" s="931"/>
      <c r="BT110" s="931"/>
      <c r="BU110" s="931"/>
      <c r="BV110" s="931">
        <v>5532089</v>
      </c>
      <c r="BW110" s="931"/>
      <c r="BX110" s="931"/>
      <c r="BY110" s="931"/>
      <c r="BZ110" s="931"/>
      <c r="CA110" s="931">
        <v>5343560</v>
      </c>
      <c r="CB110" s="931"/>
      <c r="CC110" s="931"/>
      <c r="CD110" s="931"/>
      <c r="CE110" s="931"/>
      <c r="CF110" s="944">
        <v>188.5</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440</v>
      </c>
      <c r="DM110" s="931"/>
      <c r="DN110" s="931"/>
      <c r="DO110" s="931"/>
      <c r="DP110" s="931"/>
      <c r="DQ110" s="931" t="s">
        <v>414</v>
      </c>
      <c r="DR110" s="931"/>
      <c r="DS110" s="931"/>
      <c r="DT110" s="931"/>
      <c r="DU110" s="931"/>
      <c r="DV110" s="932" t="s">
        <v>441</v>
      </c>
      <c r="DW110" s="932"/>
      <c r="DX110" s="932"/>
      <c r="DY110" s="932"/>
      <c r="DZ110" s="933"/>
    </row>
    <row r="111" spans="1:131" s="226"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439</v>
      </c>
      <c r="AG111" s="938"/>
      <c r="AH111" s="938"/>
      <c r="AI111" s="938"/>
      <c r="AJ111" s="939"/>
      <c r="AK111" s="940" t="s">
        <v>441</v>
      </c>
      <c r="AL111" s="938"/>
      <c r="AM111" s="938"/>
      <c r="AN111" s="938"/>
      <c r="AO111" s="939"/>
      <c r="AP111" s="941" t="s">
        <v>440</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441</v>
      </c>
      <c r="BR111" s="926"/>
      <c r="BS111" s="926"/>
      <c r="BT111" s="926"/>
      <c r="BU111" s="926"/>
      <c r="BV111" s="926" t="s">
        <v>439</v>
      </c>
      <c r="BW111" s="926"/>
      <c r="BX111" s="926"/>
      <c r="BY111" s="926"/>
      <c r="BZ111" s="926"/>
      <c r="CA111" s="926" t="s">
        <v>439</v>
      </c>
      <c r="CB111" s="926"/>
      <c r="CC111" s="926"/>
      <c r="CD111" s="926"/>
      <c r="CE111" s="926"/>
      <c r="CF111" s="920" t="s">
        <v>444</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441</v>
      </c>
      <c r="DM111" s="926"/>
      <c r="DN111" s="926"/>
      <c r="DO111" s="926"/>
      <c r="DP111" s="926"/>
      <c r="DQ111" s="926" t="s">
        <v>439</v>
      </c>
      <c r="DR111" s="926"/>
      <c r="DS111" s="926"/>
      <c r="DT111" s="926"/>
      <c r="DU111" s="926"/>
      <c r="DV111" s="927" t="s">
        <v>439</v>
      </c>
      <c r="DW111" s="927"/>
      <c r="DX111" s="927"/>
      <c r="DY111" s="927"/>
      <c r="DZ111" s="928"/>
    </row>
    <row r="112" spans="1:131" s="226"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444</v>
      </c>
      <c r="AG112" s="959"/>
      <c r="AH112" s="959"/>
      <c r="AI112" s="959"/>
      <c r="AJ112" s="960"/>
      <c r="AK112" s="961" t="s">
        <v>444</v>
      </c>
      <c r="AL112" s="959"/>
      <c r="AM112" s="959"/>
      <c r="AN112" s="959"/>
      <c r="AO112" s="960"/>
      <c r="AP112" s="962" t="s">
        <v>439</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1040549</v>
      </c>
      <c r="BR112" s="926"/>
      <c r="BS112" s="926"/>
      <c r="BT112" s="926"/>
      <c r="BU112" s="926"/>
      <c r="BV112" s="926">
        <v>964739</v>
      </c>
      <c r="BW112" s="926"/>
      <c r="BX112" s="926"/>
      <c r="BY112" s="926"/>
      <c r="BZ112" s="926"/>
      <c r="CA112" s="926">
        <v>939348</v>
      </c>
      <c r="CB112" s="926"/>
      <c r="CC112" s="926"/>
      <c r="CD112" s="926"/>
      <c r="CE112" s="926"/>
      <c r="CF112" s="920">
        <v>33.1</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444</v>
      </c>
      <c r="DM112" s="926"/>
      <c r="DN112" s="926"/>
      <c r="DO112" s="926"/>
      <c r="DP112" s="926"/>
      <c r="DQ112" s="926" t="s">
        <v>439</v>
      </c>
      <c r="DR112" s="926"/>
      <c r="DS112" s="926"/>
      <c r="DT112" s="926"/>
      <c r="DU112" s="926"/>
      <c r="DV112" s="927" t="s">
        <v>444</v>
      </c>
      <c r="DW112" s="927"/>
      <c r="DX112" s="927"/>
      <c r="DY112" s="927"/>
      <c r="DZ112" s="928"/>
    </row>
    <row r="113" spans="1:130" s="226"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168476</v>
      </c>
      <c r="AB113" s="938"/>
      <c r="AC113" s="938"/>
      <c r="AD113" s="938"/>
      <c r="AE113" s="939"/>
      <c r="AF113" s="940">
        <v>165846</v>
      </c>
      <c r="AG113" s="938"/>
      <c r="AH113" s="938"/>
      <c r="AI113" s="938"/>
      <c r="AJ113" s="939"/>
      <c r="AK113" s="940">
        <v>148676</v>
      </c>
      <c r="AL113" s="938"/>
      <c r="AM113" s="938"/>
      <c r="AN113" s="938"/>
      <c r="AO113" s="939"/>
      <c r="AP113" s="941">
        <v>5.2</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405474</v>
      </c>
      <c r="BR113" s="926"/>
      <c r="BS113" s="926"/>
      <c r="BT113" s="926"/>
      <c r="BU113" s="926"/>
      <c r="BV113" s="926">
        <v>406338</v>
      </c>
      <c r="BW113" s="926"/>
      <c r="BX113" s="926"/>
      <c r="BY113" s="926"/>
      <c r="BZ113" s="926"/>
      <c r="CA113" s="926">
        <v>402141</v>
      </c>
      <c r="CB113" s="926"/>
      <c r="CC113" s="926"/>
      <c r="CD113" s="926"/>
      <c r="CE113" s="926"/>
      <c r="CF113" s="920">
        <v>14.2</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439</v>
      </c>
      <c r="DM113" s="959"/>
      <c r="DN113" s="959"/>
      <c r="DO113" s="959"/>
      <c r="DP113" s="960"/>
      <c r="DQ113" s="961" t="s">
        <v>439</v>
      </c>
      <c r="DR113" s="959"/>
      <c r="DS113" s="959"/>
      <c r="DT113" s="959"/>
      <c r="DU113" s="960"/>
      <c r="DV113" s="962" t="s">
        <v>444</v>
      </c>
      <c r="DW113" s="963"/>
      <c r="DX113" s="963"/>
      <c r="DY113" s="963"/>
      <c r="DZ113" s="964"/>
    </row>
    <row r="114" spans="1:130" s="226" customFormat="1" ht="26.25" customHeight="1" x14ac:dyDescent="0.15">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48231</v>
      </c>
      <c r="AB114" s="959"/>
      <c r="AC114" s="959"/>
      <c r="AD114" s="959"/>
      <c r="AE114" s="960"/>
      <c r="AF114" s="961">
        <v>44125</v>
      </c>
      <c r="AG114" s="959"/>
      <c r="AH114" s="959"/>
      <c r="AI114" s="959"/>
      <c r="AJ114" s="960"/>
      <c r="AK114" s="961">
        <v>45568</v>
      </c>
      <c r="AL114" s="959"/>
      <c r="AM114" s="959"/>
      <c r="AN114" s="959"/>
      <c r="AO114" s="960"/>
      <c r="AP114" s="962">
        <v>1.6</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661650</v>
      </c>
      <c r="BR114" s="926"/>
      <c r="BS114" s="926"/>
      <c r="BT114" s="926"/>
      <c r="BU114" s="926"/>
      <c r="BV114" s="926">
        <v>604719</v>
      </c>
      <c r="BW114" s="926"/>
      <c r="BX114" s="926"/>
      <c r="BY114" s="926"/>
      <c r="BZ114" s="926"/>
      <c r="CA114" s="926">
        <v>540073</v>
      </c>
      <c r="CB114" s="926"/>
      <c r="CC114" s="926"/>
      <c r="CD114" s="926"/>
      <c r="CE114" s="926"/>
      <c r="CF114" s="920">
        <v>19</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439</v>
      </c>
      <c r="DM114" s="959"/>
      <c r="DN114" s="959"/>
      <c r="DO114" s="959"/>
      <c r="DP114" s="960"/>
      <c r="DQ114" s="961" t="s">
        <v>439</v>
      </c>
      <c r="DR114" s="959"/>
      <c r="DS114" s="959"/>
      <c r="DT114" s="959"/>
      <c r="DU114" s="960"/>
      <c r="DV114" s="962" t="s">
        <v>444</v>
      </c>
      <c r="DW114" s="963"/>
      <c r="DX114" s="963"/>
      <c r="DY114" s="963"/>
      <c r="DZ114" s="964"/>
    </row>
    <row r="115" spans="1:130" s="226" customFormat="1" ht="26.25" customHeight="1" x14ac:dyDescent="0.15">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717</v>
      </c>
      <c r="AB115" s="938"/>
      <c r="AC115" s="938"/>
      <c r="AD115" s="938"/>
      <c r="AE115" s="939"/>
      <c r="AF115" s="940">
        <v>614</v>
      </c>
      <c r="AG115" s="938"/>
      <c r="AH115" s="938"/>
      <c r="AI115" s="938"/>
      <c r="AJ115" s="939"/>
      <c r="AK115" s="940">
        <v>496</v>
      </c>
      <c r="AL115" s="938"/>
      <c r="AM115" s="938"/>
      <c r="AN115" s="938"/>
      <c r="AO115" s="939"/>
      <c r="AP115" s="941">
        <v>0</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444</v>
      </c>
      <c r="BR115" s="926"/>
      <c r="BS115" s="926"/>
      <c r="BT115" s="926"/>
      <c r="BU115" s="926"/>
      <c r="BV115" s="926" t="s">
        <v>444</v>
      </c>
      <c r="BW115" s="926"/>
      <c r="BX115" s="926"/>
      <c r="BY115" s="926"/>
      <c r="BZ115" s="926"/>
      <c r="CA115" s="926" t="s">
        <v>439</v>
      </c>
      <c r="CB115" s="926"/>
      <c r="CC115" s="926"/>
      <c r="CD115" s="926"/>
      <c r="CE115" s="926"/>
      <c r="CF115" s="920" t="s">
        <v>439</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444</v>
      </c>
      <c r="DM115" s="959"/>
      <c r="DN115" s="959"/>
      <c r="DO115" s="959"/>
      <c r="DP115" s="960"/>
      <c r="DQ115" s="961" t="s">
        <v>444</v>
      </c>
      <c r="DR115" s="959"/>
      <c r="DS115" s="959"/>
      <c r="DT115" s="959"/>
      <c r="DU115" s="960"/>
      <c r="DV115" s="962" t="s">
        <v>444</v>
      </c>
      <c r="DW115" s="963"/>
      <c r="DX115" s="963"/>
      <c r="DY115" s="963"/>
      <c r="DZ115" s="964"/>
    </row>
    <row r="116" spans="1:130" s="226"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444</v>
      </c>
      <c r="AG116" s="959"/>
      <c r="AH116" s="959"/>
      <c r="AI116" s="959"/>
      <c r="AJ116" s="960"/>
      <c r="AK116" s="961" t="s">
        <v>444</v>
      </c>
      <c r="AL116" s="959"/>
      <c r="AM116" s="959"/>
      <c r="AN116" s="959"/>
      <c r="AO116" s="960"/>
      <c r="AP116" s="962" t="s">
        <v>439</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444</v>
      </c>
      <c r="BR116" s="926"/>
      <c r="BS116" s="926"/>
      <c r="BT116" s="926"/>
      <c r="BU116" s="926"/>
      <c r="BV116" s="926" t="s">
        <v>439</v>
      </c>
      <c r="BW116" s="926"/>
      <c r="BX116" s="926"/>
      <c r="BY116" s="926"/>
      <c r="BZ116" s="926"/>
      <c r="CA116" s="926" t="s">
        <v>444</v>
      </c>
      <c r="CB116" s="926"/>
      <c r="CC116" s="926"/>
      <c r="CD116" s="926"/>
      <c r="CE116" s="926"/>
      <c r="CF116" s="920" t="s">
        <v>444</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439</v>
      </c>
      <c r="DH116" s="959"/>
      <c r="DI116" s="959"/>
      <c r="DJ116" s="959"/>
      <c r="DK116" s="960"/>
      <c r="DL116" s="961" t="s">
        <v>439</v>
      </c>
      <c r="DM116" s="959"/>
      <c r="DN116" s="959"/>
      <c r="DO116" s="959"/>
      <c r="DP116" s="960"/>
      <c r="DQ116" s="961" t="s">
        <v>439</v>
      </c>
      <c r="DR116" s="959"/>
      <c r="DS116" s="959"/>
      <c r="DT116" s="959"/>
      <c r="DU116" s="960"/>
      <c r="DV116" s="962" t="s">
        <v>444</v>
      </c>
      <c r="DW116" s="963"/>
      <c r="DX116" s="963"/>
      <c r="DY116" s="963"/>
      <c r="DZ116" s="964"/>
    </row>
    <row r="117" spans="1:130" s="226" customFormat="1" ht="26.25" customHeight="1" x14ac:dyDescent="0.15">
      <c r="A117" s="912" t="s">
        <v>185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597536</v>
      </c>
      <c r="AB117" s="979"/>
      <c r="AC117" s="979"/>
      <c r="AD117" s="979"/>
      <c r="AE117" s="980"/>
      <c r="AF117" s="981">
        <v>622759</v>
      </c>
      <c r="AG117" s="979"/>
      <c r="AH117" s="979"/>
      <c r="AI117" s="979"/>
      <c r="AJ117" s="980"/>
      <c r="AK117" s="981">
        <v>616823</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464</v>
      </c>
      <c r="BR117" s="926"/>
      <c r="BS117" s="926"/>
      <c r="BT117" s="926"/>
      <c r="BU117" s="926"/>
      <c r="BV117" s="926" t="s">
        <v>465</v>
      </c>
      <c r="BW117" s="926"/>
      <c r="BX117" s="926"/>
      <c r="BY117" s="926"/>
      <c r="BZ117" s="926"/>
      <c r="CA117" s="926" t="s">
        <v>440</v>
      </c>
      <c r="CB117" s="926"/>
      <c r="CC117" s="926"/>
      <c r="CD117" s="926"/>
      <c r="CE117" s="926"/>
      <c r="CF117" s="920" t="s">
        <v>466</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440</v>
      </c>
      <c r="DH117" s="959"/>
      <c r="DI117" s="959"/>
      <c r="DJ117" s="959"/>
      <c r="DK117" s="960"/>
      <c r="DL117" s="961" t="s">
        <v>411</v>
      </c>
      <c r="DM117" s="959"/>
      <c r="DN117" s="959"/>
      <c r="DO117" s="959"/>
      <c r="DP117" s="960"/>
      <c r="DQ117" s="961" t="s">
        <v>466</v>
      </c>
      <c r="DR117" s="959"/>
      <c r="DS117" s="959"/>
      <c r="DT117" s="959"/>
      <c r="DU117" s="960"/>
      <c r="DV117" s="962" t="s">
        <v>466</v>
      </c>
      <c r="DW117" s="963"/>
      <c r="DX117" s="963"/>
      <c r="DY117" s="963"/>
      <c r="DZ117" s="964"/>
    </row>
    <row r="118" spans="1:130" s="226"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306</v>
      </c>
      <c r="AL118" s="893"/>
      <c r="AM118" s="893"/>
      <c r="AN118" s="893"/>
      <c r="AO118" s="894"/>
      <c r="AP118" s="970" t="s">
        <v>433</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411</v>
      </c>
      <c r="BR118" s="1000"/>
      <c r="BS118" s="1000"/>
      <c r="BT118" s="1000"/>
      <c r="BU118" s="1000"/>
      <c r="BV118" s="1000" t="s">
        <v>466</v>
      </c>
      <c r="BW118" s="1000"/>
      <c r="BX118" s="1000"/>
      <c r="BY118" s="1000"/>
      <c r="BZ118" s="1000"/>
      <c r="CA118" s="1000" t="s">
        <v>466</v>
      </c>
      <c r="CB118" s="1000"/>
      <c r="CC118" s="1000"/>
      <c r="CD118" s="1000"/>
      <c r="CE118" s="1000"/>
      <c r="CF118" s="920" t="s">
        <v>466</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466</v>
      </c>
      <c r="DH118" s="959"/>
      <c r="DI118" s="959"/>
      <c r="DJ118" s="959"/>
      <c r="DK118" s="960"/>
      <c r="DL118" s="961" t="s">
        <v>466</v>
      </c>
      <c r="DM118" s="959"/>
      <c r="DN118" s="959"/>
      <c r="DO118" s="959"/>
      <c r="DP118" s="960"/>
      <c r="DQ118" s="961" t="s">
        <v>464</v>
      </c>
      <c r="DR118" s="959"/>
      <c r="DS118" s="959"/>
      <c r="DT118" s="959"/>
      <c r="DU118" s="960"/>
      <c r="DV118" s="962" t="s">
        <v>411</v>
      </c>
      <c r="DW118" s="963"/>
      <c r="DX118" s="963"/>
      <c r="DY118" s="963"/>
      <c r="DZ118" s="964"/>
    </row>
    <row r="119" spans="1:130" s="226" customFormat="1" ht="26.25" customHeight="1" x14ac:dyDescent="0.15">
      <c r="A119" s="1057"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466</v>
      </c>
      <c r="AB119" s="900"/>
      <c r="AC119" s="900"/>
      <c r="AD119" s="900"/>
      <c r="AE119" s="901"/>
      <c r="AF119" s="902" t="s">
        <v>466</v>
      </c>
      <c r="AG119" s="900"/>
      <c r="AH119" s="900"/>
      <c r="AI119" s="900"/>
      <c r="AJ119" s="901"/>
      <c r="AK119" s="902" t="s">
        <v>411</v>
      </c>
      <c r="AL119" s="900"/>
      <c r="AM119" s="900"/>
      <c r="AN119" s="900"/>
      <c r="AO119" s="901"/>
      <c r="AP119" s="903" t="s">
        <v>466</v>
      </c>
      <c r="AQ119" s="904"/>
      <c r="AR119" s="904"/>
      <c r="AS119" s="904"/>
      <c r="AT119" s="905"/>
      <c r="AU119" s="910"/>
      <c r="AV119" s="911"/>
      <c r="AW119" s="911"/>
      <c r="AX119" s="911"/>
      <c r="AY119" s="911"/>
      <c r="AZ119" s="247" t="s">
        <v>185</v>
      </c>
      <c r="BA119" s="247"/>
      <c r="BB119" s="247"/>
      <c r="BC119" s="247"/>
      <c r="BD119" s="247"/>
      <c r="BE119" s="247"/>
      <c r="BF119" s="247"/>
      <c r="BG119" s="247"/>
      <c r="BH119" s="247"/>
      <c r="BI119" s="247"/>
      <c r="BJ119" s="247"/>
      <c r="BK119" s="247"/>
      <c r="BL119" s="247"/>
      <c r="BM119" s="247"/>
      <c r="BN119" s="247"/>
      <c r="BO119" s="977" t="s">
        <v>470</v>
      </c>
      <c r="BP119" s="1005"/>
      <c r="BQ119" s="999">
        <v>7308732</v>
      </c>
      <c r="BR119" s="1000"/>
      <c r="BS119" s="1000"/>
      <c r="BT119" s="1000"/>
      <c r="BU119" s="1000"/>
      <c r="BV119" s="1000">
        <v>7507885</v>
      </c>
      <c r="BW119" s="1000"/>
      <c r="BX119" s="1000"/>
      <c r="BY119" s="1000"/>
      <c r="BZ119" s="1000"/>
      <c r="CA119" s="1000">
        <v>7225122</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465</v>
      </c>
      <c r="DH119" s="986"/>
      <c r="DI119" s="986"/>
      <c r="DJ119" s="986"/>
      <c r="DK119" s="987"/>
      <c r="DL119" s="985" t="s">
        <v>411</v>
      </c>
      <c r="DM119" s="986"/>
      <c r="DN119" s="986"/>
      <c r="DO119" s="986"/>
      <c r="DP119" s="987"/>
      <c r="DQ119" s="985" t="s">
        <v>472</v>
      </c>
      <c r="DR119" s="986"/>
      <c r="DS119" s="986"/>
      <c r="DT119" s="986"/>
      <c r="DU119" s="987"/>
      <c r="DV119" s="988" t="s">
        <v>466</v>
      </c>
      <c r="DW119" s="989"/>
      <c r="DX119" s="989"/>
      <c r="DY119" s="989"/>
      <c r="DZ119" s="990"/>
    </row>
    <row r="120" spans="1:130" s="226" customFormat="1" ht="26.25" customHeight="1" x14ac:dyDescent="0.15">
      <c r="A120" s="1058"/>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411</v>
      </c>
      <c r="AB120" s="959"/>
      <c r="AC120" s="959"/>
      <c r="AD120" s="959"/>
      <c r="AE120" s="960"/>
      <c r="AF120" s="961" t="s">
        <v>466</v>
      </c>
      <c r="AG120" s="959"/>
      <c r="AH120" s="959"/>
      <c r="AI120" s="959"/>
      <c r="AJ120" s="960"/>
      <c r="AK120" s="961" t="s">
        <v>466</v>
      </c>
      <c r="AL120" s="959"/>
      <c r="AM120" s="959"/>
      <c r="AN120" s="959"/>
      <c r="AO120" s="960"/>
      <c r="AP120" s="962" t="s">
        <v>464</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3017899</v>
      </c>
      <c r="BR120" s="931"/>
      <c r="BS120" s="931"/>
      <c r="BT120" s="931"/>
      <c r="BU120" s="931"/>
      <c r="BV120" s="931">
        <v>3235867</v>
      </c>
      <c r="BW120" s="931"/>
      <c r="BX120" s="931"/>
      <c r="BY120" s="931"/>
      <c r="BZ120" s="931"/>
      <c r="CA120" s="931">
        <v>3735970</v>
      </c>
      <c r="CB120" s="931"/>
      <c r="CC120" s="931"/>
      <c r="CD120" s="931"/>
      <c r="CE120" s="931"/>
      <c r="CF120" s="944">
        <v>131.80000000000001</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742216</v>
      </c>
      <c r="DH120" s="931"/>
      <c r="DI120" s="931"/>
      <c r="DJ120" s="931"/>
      <c r="DK120" s="931"/>
      <c r="DL120" s="931">
        <v>651060</v>
      </c>
      <c r="DM120" s="931"/>
      <c r="DN120" s="931"/>
      <c r="DO120" s="931"/>
      <c r="DP120" s="931"/>
      <c r="DQ120" s="931">
        <v>565923</v>
      </c>
      <c r="DR120" s="931"/>
      <c r="DS120" s="931"/>
      <c r="DT120" s="931"/>
      <c r="DU120" s="931"/>
      <c r="DV120" s="932">
        <v>20</v>
      </c>
      <c r="DW120" s="932"/>
      <c r="DX120" s="932"/>
      <c r="DY120" s="932"/>
      <c r="DZ120" s="933"/>
    </row>
    <row r="121" spans="1:130" s="226" customFormat="1" ht="26.25" customHeight="1" x14ac:dyDescent="0.15">
      <c r="A121" s="1058"/>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411</v>
      </c>
      <c r="AB121" s="959"/>
      <c r="AC121" s="959"/>
      <c r="AD121" s="959"/>
      <c r="AE121" s="960"/>
      <c r="AF121" s="961" t="s">
        <v>478</v>
      </c>
      <c r="AG121" s="959"/>
      <c r="AH121" s="959"/>
      <c r="AI121" s="959"/>
      <c r="AJ121" s="960"/>
      <c r="AK121" s="961" t="s">
        <v>411</v>
      </c>
      <c r="AL121" s="959"/>
      <c r="AM121" s="959"/>
      <c r="AN121" s="959"/>
      <c r="AO121" s="960"/>
      <c r="AP121" s="962" t="s">
        <v>411</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519700</v>
      </c>
      <c r="BR121" s="926"/>
      <c r="BS121" s="926"/>
      <c r="BT121" s="926"/>
      <c r="BU121" s="926"/>
      <c r="BV121" s="926">
        <v>500807</v>
      </c>
      <c r="BW121" s="926"/>
      <c r="BX121" s="926"/>
      <c r="BY121" s="926"/>
      <c r="BZ121" s="926"/>
      <c r="CA121" s="926">
        <v>542281</v>
      </c>
      <c r="CB121" s="926"/>
      <c r="CC121" s="926"/>
      <c r="CD121" s="926"/>
      <c r="CE121" s="926"/>
      <c r="CF121" s="920">
        <v>19.100000000000001</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51993</v>
      </c>
      <c r="DH121" s="926"/>
      <c r="DI121" s="926"/>
      <c r="DJ121" s="926"/>
      <c r="DK121" s="926"/>
      <c r="DL121" s="926">
        <v>88100</v>
      </c>
      <c r="DM121" s="926"/>
      <c r="DN121" s="926"/>
      <c r="DO121" s="926"/>
      <c r="DP121" s="926"/>
      <c r="DQ121" s="926">
        <v>142200</v>
      </c>
      <c r="DR121" s="926"/>
      <c r="DS121" s="926"/>
      <c r="DT121" s="926"/>
      <c r="DU121" s="926"/>
      <c r="DV121" s="927">
        <v>5</v>
      </c>
      <c r="DW121" s="927"/>
      <c r="DX121" s="927"/>
      <c r="DY121" s="927"/>
      <c r="DZ121" s="928"/>
    </row>
    <row r="122" spans="1:130" s="226" customFormat="1" ht="26.25" customHeight="1" x14ac:dyDescent="0.15">
      <c r="A122" s="1058"/>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466</v>
      </c>
      <c r="AB122" s="959"/>
      <c r="AC122" s="959"/>
      <c r="AD122" s="959"/>
      <c r="AE122" s="960"/>
      <c r="AF122" s="961" t="s">
        <v>440</v>
      </c>
      <c r="AG122" s="959"/>
      <c r="AH122" s="959"/>
      <c r="AI122" s="959"/>
      <c r="AJ122" s="960"/>
      <c r="AK122" s="961" t="s">
        <v>411</v>
      </c>
      <c r="AL122" s="959"/>
      <c r="AM122" s="959"/>
      <c r="AN122" s="959"/>
      <c r="AO122" s="960"/>
      <c r="AP122" s="962" t="s">
        <v>466</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4001248</v>
      </c>
      <c r="BR122" s="1000"/>
      <c r="BS122" s="1000"/>
      <c r="BT122" s="1000"/>
      <c r="BU122" s="1000"/>
      <c r="BV122" s="1000">
        <v>4162190</v>
      </c>
      <c r="BW122" s="1000"/>
      <c r="BX122" s="1000"/>
      <c r="BY122" s="1000"/>
      <c r="BZ122" s="1000"/>
      <c r="CA122" s="1000">
        <v>4188055</v>
      </c>
      <c r="CB122" s="1000"/>
      <c r="CC122" s="1000"/>
      <c r="CD122" s="1000"/>
      <c r="CE122" s="1000"/>
      <c r="CF122" s="1017">
        <v>147.69999999999999</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v>180527</v>
      </c>
      <c r="DH122" s="926"/>
      <c r="DI122" s="926"/>
      <c r="DJ122" s="926"/>
      <c r="DK122" s="926"/>
      <c r="DL122" s="926">
        <v>159971</v>
      </c>
      <c r="DM122" s="926"/>
      <c r="DN122" s="926"/>
      <c r="DO122" s="926"/>
      <c r="DP122" s="926"/>
      <c r="DQ122" s="926">
        <v>138359</v>
      </c>
      <c r="DR122" s="926"/>
      <c r="DS122" s="926"/>
      <c r="DT122" s="926"/>
      <c r="DU122" s="926"/>
      <c r="DV122" s="927">
        <v>4.9000000000000004</v>
      </c>
      <c r="DW122" s="927"/>
      <c r="DX122" s="927"/>
      <c r="DY122" s="927"/>
      <c r="DZ122" s="928"/>
    </row>
    <row r="123" spans="1:130" s="226" customFormat="1" ht="26.25" customHeight="1" x14ac:dyDescent="0.15">
      <c r="A123" s="1058"/>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466</v>
      </c>
      <c r="AB123" s="959"/>
      <c r="AC123" s="959"/>
      <c r="AD123" s="959"/>
      <c r="AE123" s="960"/>
      <c r="AF123" s="961" t="s">
        <v>482</v>
      </c>
      <c r="AG123" s="959"/>
      <c r="AH123" s="959"/>
      <c r="AI123" s="959"/>
      <c r="AJ123" s="960"/>
      <c r="AK123" s="961" t="s">
        <v>472</v>
      </c>
      <c r="AL123" s="959"/>
      <c r="AM123" s="959"/>
      <c r="AN123" s="959"/>
      <c r="AO123" s="960"/>
      <c r="AP123" s="962" t="s">
        <v>466</v>
      </c>
      <c r="AQ123" s="963"/>
      <c r="AR123" s="963"/>
      <c r="AS123" s="963"/>
      <c r="AT123" s="964"/>
      <c r="AU123" s="997"/>
      <c r="AV123" s="998"/>
      <c r="AW123" s="998"/>
      <c r="AX123" s="998"/>
      <c r="AY123" s="998"/>
      <c r="AZ123" s="247" t="s">
        <v>185</v>
      </c>
      <c r="BA123" s="247"/>
      <c r="BB123" s="247"/>
      <c r="BC123" s="247"/>
      <c r="BD123" s="247"/>
      <c r="BE123" s="247"/>
      <c r="BF123" s="247"/>
      <c r="BG123" s="247"/>
      <c r="BH123" s="247"/>
      <c r="BI123" s="247"/>
      <c r="BJ123" s="247"/>
      <c r="BK123" s="247"/>
      <c r="BL123" s="247"/>
      <c r="BM123" s="247"/>
      <c r="BN123" s="247"/>
      <c r="BO123" s="977" t="s">
        <v>483</v>
      </c>
      <c r="BP123" s="1005"/>
      <c r="BQ123" s="1064">
        <v>7538847</v>
      </c>
      <c r="BR123" s="1031"/>
      <c r="BS123" s="1031"/>
      <c r="BT123" s="1031"/>
      <c r="BU123" s="1031"/>
      <c r="BV123" s="1031">
        <v>7898864</v>
      </c>
      <c r="BW123" s="1031"/>
      <c r="BX123" s="1031"/>
      <c r="BY123" s="1031"/>
      <c r="BZ123" s="1031"/>
      <c r="CA123" s="1031">
        <v>8466306</v>
      </c>
      <c r="CB123" s="1031"/>
      <c r="CC123" s="1031"/>
      <c r="CD123" s="1031"/>
      <c r="CE123" s="1031"/>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v>65813</v>
      </c>
      <c r="DH123" s="959"/>
      <c r="DI123" s="959"/>
      <c r="DJ123" s="959"/>
      <c r="DK123" s="960"/>
      <c r="DL123" s="961">
        <v>65608</v>
      </c>
      <c r="DM123" s="959"/>
      <c r="DN123" s="959"/>
      <c r="DO123" s="959"/>
      <c r="DP123" s="960"/>
      <c r="DQ123" s="961">
        <v>92866</v>
      </c>
      <c r="DR123" s="959"/>
      <c r="DS123" s="959"/>
      <c r="DT123" s="959"/>
      <c r="DU123" s="960"/>
      <c r="DV123" s="962">
        <v>3.3</v>
      </c>
      <c r="DW123" s="963"/>
      <c r="DX123" s="963"/>
      <c r="DY123" s="963"/>
      <c r="DZ123" s="964"/>
    </row>
    <row r="124" spans="1:130" s="226" customFormat="1" ht="26.25" customHeight="1" thickBot="1" x14ac:dyDescent="0.2">
      <c r="A124" s="1058"/>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466</v>
      </c>
      <c r="AB124" s="959"/>
      <c r="AC124" s="959"/>
      <c r="AD124" s="959"/>
      <c r="AE124" s="960"/>
      <c r="AF124" s="961" t="s">
        <v>478</v>
      </c>
      <c r="AG124" s="959"/>
      <c r="AH124" s="959"/>
      <c r="AI124" s="959"/>
      <c r="AJ124" s="960"/>
      <c r="AK124" s="961" t="s">
        <v>466</v>
      </c>
      <c r="AL124" s="959"/>
      <c r="AM124" s="959"/>
      <c r="AN124" s="959"/>
      <c r="AO124" s="960"/>
      <c r="AP124" s="962" t="s">
        <v>466</v>
      </c>
      <c r="AQ124" s="963"/>
      <c r="AR124" s="963"/>
      <c r="AS124" s="963"/>
      <c r="AT124" s="964"/>
      <c r="AU124" s="1060" t="s">
        <v>485</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411</v>
      </c>
      <c r="BR124" s="1027"/>
      <c r="BS124" s="1027"/>
      <c r="BT124" s="1027"/>
      <c r="BU124" s="1027"/>
      <c r="BV124" s="1027" t="s">
        <v>411</v>
      </c>
      <c r="BW124" s="1027"/>
      <c r="BX124" s="1027"/>
      <c r="BY124" s="1027"/>
      <c r="BZ124" s="1027"/>
      <c r="CA124" s="1027" t="s">
        <v>478</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472</v>
      </c>
      <c r="DH124" s="986"/>
      <c r="DI124" s="986"/>
      <c r="DJ124" s="986"/>
      <c r="DK124" s="987"/>
      <c r="DL124" s="985" t="s">
        <v>472</v>
      </c>
      <c r="DM124" s="986"/>
      <c r="DN124" s="986"/>
      <c r="DO124" s="986"/>
      <c r="DP124" s="987"/>
      <c r="DQ124" s="985" t="s">
        <v>472</v>
      </c>
      <c r="DR124" s="986"/>
      <c r="DS124" s="986"/>
      <c r="DT124" s="986"/>
      <c r="DU124" s="987"/>
      <c r="DV124" s="988" t="s">
        <v>472</v>
      </c>
      <c r="DW124" s="989"/>
      <c r="DX124" s="989"/>
      <c r="DY124" s="989"/>
      <c r="DZ124" s="990"/>
    </row>
    <row r="125" spans="1:130" s="226" customFormat="1" ht="26.25" customHeight="1" x14ac:dyDescent="0.15">
      <c r="A125" s="1058"/>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472</v>
      </c>
      <c r="AB125" s="959"/>
      <c r="AC125" s="959"/>
      <c r="AD125" s="959"/>
      <c r="AE125" s="960"/>
      <c r="AF125" s="961" t="s">
        <v>472</v>
      </c>
      <c r="AG125" s="959"/>
      <c r="AH125" s="959"/>
      <c r="AI125" s="959"/>
      <c r="AJ125" s="960"/>
      <c r="AK125" s="961" t="s">
        <v>466</v>
      </c>
      <c r="AL125" s="959"/>
      <c r="AM125" s="959"/>
      <c r="AN125" s="959"/>
      <c r="AO125" s="960"/>
      <c r="AP125" s="962" t="s">
        <v>465</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472</v>
      </c>
      <c r="DH125" s="931"/>
      <c r="DI125" s="931"/>
      <c r="DJ125" s="931"/>
      <c r="DK125" s="931"/>
      <c r="DL125" s="931" t="s">
        <v>466</v>
      </c>
      <c r="DM125" s="931"/>
      <c r="DN125" s="931"/>
      <c r="DO125" s="931"/>
      <c r="DP125" s="931"/>
      <c r="DQ125" s="931" t="s">
        <v>472</v>
      </c>
      <c r="DR125" s="931"/>
      <c r="DS125" s="931"/>
      <c r="DT125" s="931"/>
      <c r="DU125" s="931"/>
      <c r="DV125" s="932" t="s">
        <v>466</v>
      </c>
      <c r="DW125" s="932"/>
      <c r="DX125" s="932"/>
      <c r="DY125" s="932"/>
      <c r="DZ125" s="933"/>
    </row>
    <row r="126" spans="1:130" s="226" customFormat="1" ht="26.25" customHeight="1" thickBot="1" x14ac:dyDescent="0.2">
      <c r="A126" s="1058"/>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466</v>
      </c>
      <c r="AB126" s="959"/>
      <c r="AC126" s="959"/>
      <c r="AD126" s="959"/>
      <c r="AE126" s="960"/>
      <c r="AF126" s="961" t="s">
        <v>472</v>
      </c>
      <c r="AG126" s="959"/>
      <c r="AH126" s="959"/>
      <c r="AI126" s="959"/>
      <c r="AJ126" s="960"/>
      <c r="AK126" s="961" t="s">
        <v>472</v>
      </c>
      <c r="AL126" s="959"/>
      <c r="AM126" s="959"/>
      <c r="AN126" s="959"/>
      <c r="AO126" s="960"/>
      <c r="AP126" s="962" t="s">
        <v>472</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472</v>
      </c>
      <c r="DH126" s="926"/>
      <c r="DI126" s="926"/>
      <c r="DJ126" s="926"/>
      <c r="DK126" s="926"/>
      <c r="DL126" s="926" t="s">
        <v>472</v>
      </c>
      <c r="DM126" s="926"/>
      <c r="DN126" s="926"/>
      <c r="DO126" s="926"/>
      <c r="DP126" s="926"/>
      <c r="DQ126" s="926" t="s">
        <v>472</v>
      </c>
      <c r="DR126" s="926"/>
      <c r="DS126" s="926"/>
      <c r="DT126" s="926"/>
      <c r="DU126" s="926"/>
      <c r="DV126" s="927" t="s">
        <v>472</v>
      </c>
      <c r="DW126" s="927"/>
      <c r="DX126" s="927"/>
      <c r="DY126" s="927"/>
      <c r="DZ126" s="928"/>
    </row>
    <row r="127" spans="1:130" s="226" customFormat="1" ht="26.25" customHeight="1" x14ac:dyDescent="0.15">
      <c r="A127" s="1059"/>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717</v>
      </c>
      <c r="AB127" s="959"/>
      <c r="AC127" s="959"/>
      <c r="AD127" s="959"/>
      <c r="AE127" s="960"/>
      <c r="AF127" s="961">
        <v>614</v>
      </c>
      <c r="AG127" s="959"/>
      <c r="AH127" s="959"/>
      <c r="AI127" s="959"/>
      <c r="AJ127" s="960"/>
      <c r="AK127" s="961">
        <v>496</v>
      </c>
      <c r="AL127" s="959"/>
      <c r="AM127" s="959"/>
      <c r="AN127" s="959"/>
      <c r="AO127" s="960"/>
      <c r="AP127" s="962">
        <v>0</v>
      </c>
      <c r="AQ127" s="963"/>
      <c r="AR127" s="963"/>
      <c r="AS127" s="963"/>
      <c r="AT127" s="964"/>
      <c r="AU127" s="228"/>
      <c r="AV127" s="228"/>
      <c r="AW127" s="228"/>
      <c r="AX127" s="1032" t="s">
        <v>491</v>
      </c>
      <c r="AY127" s="1033"/>
      <c r="AZ127" s="1033"/>
      <c r="BA127" s="1033"/>
      <c r="BB127" s="1033"/>
      <c r="BC127" s="1033"/>
      <c r="BD127" s="1033"/>
      <c r="BE127" s="1034"/>
      <c r="BF127" s="1035" t="s">
        <v>492</v>
      </c>
      <c r="BG127" s="1033"/>
      <c r="BH127" s="1033"/>
      <c r="BI127" s="1033"/>
      <c r="BJ127" s="1033"/>
      <c r="BK127" s="1033"/>
      <c r="BL127" s="1034"/>
      <c r="BM127" s="1035" t="s">
        <v>493</v>
      </c>
      <c r="BN127" s="1033"/>
      <c r="BO127" s="1033"/>
      <c r="BP127" s="1033"/>
      <c r="BQ127" s="1033"/>
      <c r="BR127" s="1033"/>
      <c r="BS127" s="1034"/>
      <c r="BT127" s="1035" t="s">
        <v>494</v>
      </c>
      <c r="BU127" s="1033"/>
      <c r="BV127" s="1033"/>
      <c r="BW127" s="1033"/>
      <c r="BX127" s="1033"/>
      <c r="BY127" s="1033"/>
      <c r="BZ127" s="1056"/>
      <c r="CA127" s="228"/>
      <c r="CB127" s="228"/>
      <c r="CC127" s="228"/>
      <c r="CD127" s="251"/>
      <c r="CE127" s="251"/>
      <c r="CF127" s="251"/>
      <c r="CG127" s="228"/>
      <c r="CH127" s="228"/>
      <c r="CI127" s="228"/>
      <c r="CJ127" s="250"/>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466</v>
      </c>
      <c r="DH127" s="926"/>
      <c r="DI127" s="926"/>
      <c r="DJ127" s="926"/>
      <c r="DK127" s="926"/>
      <c r="DL127" s="926" t="s">
        <v>472</v>
      </c>
      <c r="DM127" s="926"/>
      <c r="DN127" s="926"/>
      <c r="DO127" s="926"/>
      <c r="DP127" s="926"/>
      <c r="DQ127" s="926" t="s">
        <v>466</v>
      </c>
      <c r="DR127" s="926"/>
      <c r="DS127" s="926"/>
      <c r="DT127" s="926"/>
      <c r="DU127" s="926"/>
      <c r="DV127" s="927" t="s">
        <v>472</v>
      </c>
      <c r="DW127" s="927"/>
      <c r="DX127" s="927"/>
      <c r="DY127" s="927"/>
      <c r="DZ127" s="928"/>
    </row>
    <row r="128" spans="1:130" s="226" customFormat="1" ht="26.25" customHeight="1" thickBot="1" x14ac:dyDescent="0.2">
      <c r="A128" s="1042" t="s">
        <v>496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497</v>
      </c>
      <c r="X128" s="1044"/>
      <c r="Y128" s="1044"/>
      <c r="Z128" s="1045"/>
      <c r="AA128" s="1046">
        <v>30378</v>
      </c>
      <c r="AB128" s="1047"/>
      <c r="AC128" s="1047"/>
      <c r="AD128" s="1047"/>
      <c r="AE128" s="1048"/>
      <c r="AF128" s="1049">
        <v>31679</v>
      </c>
      <c r="AG128" s="1047"/>
      <c r="AH128" s="1047"/>
      <c r="AI128" s="1047"/>
      <c r="AJ128" s="1048"/>
      <c r="AK128" s="1049">
        <v>34789</v>
      </c>
      <c r="AL128" s="1047"/>
      <c r="AM128" s="1047"/>
      <c r="AN128" s="1047"/>
      <c r="AO128" s="1048"/>
      <c r="AP128" s="1050"/>
      <c r="AQ128" s="1051"/>
      <c r="AR128" s="1051"/>
      <c r="AS128" s="1051"/>
      <c r="AT128" s="1052"/>
      <c r="AU128" s="228"/>
      <c r="AV128" s="228"/>
      <c r="AW128" s="228"/>
      <c r="AX128" s="896" t="s">
        <v>498</v>
      </c>
      <c r="AY128" s="897"/>
      <c r="AZ128" s="897"/>
      <c r="BA128" s="897"/>
      <c r="BB128" s="897"/>
      <c r="BC128" s="897"/>
      <c r="BD128" s="897"/>
      <c r="BE128" s="898"/>
      <c r="BF128" s="1053" t="s">
        <v>466</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1"/>
      <c r="CB128" s="251"/>
      <c r="CC128" s="251"/>
      <c r="CD128" s="251"/>
      <c r="CE128" s="251"/>
      <c r="CF128" s="251"/>
      <c r="CG128" s="228"/>
      <c r="CH128" s="228"/>
      <c r="CI128" s="228"/>
      <c r="CJ128" s="250"/>
      <c r="CK128" s="1024"/>
      <c r="CL128" s="1025"/>
      <c r="CM128" s="1025"/>
      <c r="CN128" s="1025"/>
      <c r="CO128" s="1026"/>
      <c r="CP128" s="1036" t="s">
        <v>499</v>
      </c>
      <c r="CQ128" s="726"/>
      <c r="CR128" s="726"/>
      <c r="CS128" s="726"/>
      <c r="CT128" s="726"/>
      <c r="CU128" s="726"/>
      <c r="CV128" s="726"/>
      <c r="CW128" s="726"/>
      <c r="CX128" s="726"/>
      <c r="CY128" s="726"/>
      <c r="CZ128" s="726"/>
      <c r="DA128" s="726"/>
      <c r="DB128" s="726"/>
      <c r="DC128" s="726"/>
      <c r="DD128" s="726"/>
      <c r="DE128" s="726"/>
      <c r="DF128" s="1037"/>
      <c r="DG128" s="1038" t="s">
        <v>466</v>
      </c>
      <c r="DH128" s="1039"/>
      <c r="DI128" s="1039"/>
      <c r="DJ128" s="1039"/>
      <c r="DK128" s="1039"/>
      <c r="DL128" s="1039" t="s">
        <v>465</v>
      </c>
      <c r="DM128" s="1039"/>
      <c r="DN128" s="1039"/>
      <c r="DO128" s="1039"/>
      <c r="DP128" s="1039"/>
      <c r="DQ128" s="1039" t="s">
        <v>465</v>
      </c>
      <c r="DR128" s="1039"/>
      <c r="DS128" s="1039"/>
      <c r="DT128" s="1039"/>
      <c r="DU128" s="1039"/>
      <c r="DV128" s="1040" t="s">
        <v>465</v>
      </c>
      <c r="DW128" s="1040"/>
      <c r="DX128" s="1040"/>
      <c r="DY128" s="1040"/>
      <c r="DZ128" s="1041"/>
    </row>
    <row r="129" spans="1:131" s="226"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2975179</v>
      </c>
      <c r="AB129" s="959"/>
      <c r="AC129" s="959"/>
      <c r="AD129" s="959"/>
      <c r="AE129" s="960"/>
      <c r="AF129" s="961">
        <v>3196621</v>
      </c>
      <c r="AG129" s="959"/>
      <c r="AH129" s="959"/>
      <c r="AI129" s="959"/>
      <c r="AJ129" s="960"/>
      <c r="AK129" s="961">
        <v>3181729</v>
      </c>
      <c r="AL129" s="959"/>
      <c r="AM129" s="959"/>
      <c r="AN129" s="959"/>
      <c r="AO129" s="960"/>
      <c r="AP129" s="1073"/>
      <c r="AQ129" s="1074"/>
      <c r="AR129" s="1074"/>
      <c r="AS129" s="1074"/>
      <c r="AT129" s="1075"/>
      <c r="AU129" s="229"/>
      <c r="AV129" s="229"/>
      <c r="AW129" s="229"/>
      <c r="AX129" s="1065" t="s">
        <v>501</v>
      </c>
      <c r="AY129" s="923"/>
      <c r="AZ129" s="923"/>
      <c r="BA129" s="923"/>
      <c r="BB129" s="923"/>
      <c r="BC129" s="923"/>
      <c r="BD129" s="923"/>
      <c r="BE129" s="924"/>
      <c r="BF129" s="1066" t="s">
        <v>502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348999</v>
      </c>
      <c r="AB130" s="959"/>
      <c r="AC130" s="959"/>
      <c r="AD130" s="959"/>
      <c r="AE130" s="960"/>
      <c r="AF130" s="961">
        <v>350528</v>
      </c>
      <c r="AG130" s="959"/>
      <c r="AH130" s="959"/>
      <c r="AI130" s="959"/>
      <c r="AJ130" s="960"/>
      <c r="AK130" s="961">
        <v>346302</v>
      </c>
      <c r="AL130" s="959"/>
      <c r="AM130" s="959"/>
      <c r="AN130" s="959"/>
      <c r="AO130" s="960"/>
      <c r="AP130" s="1073"/>
      <c r="AQ130" s="1074"/>
      <c r="AR130" s="1074"/>
      <c r="AS130" s="1074"/>
      <c r="AT130" s="1075"/>
      <c r="AU130" s="229"/>
      <c r="AV130" s="229"/>
      <c r="AW130" s="229"/>
      <c r="AX130" s="1065" t="s">
        <v>505</v>
      </c>
      <c r="AY130" s="923"/>
      <c r="AZ130" s="923"/>
      <c r="BA130" s="923"/>
      <c r="BB130" s="923"/>
      <c r="BC130" s="923"/>
      <c r="BD130" s="923"/>
      <c r="BE130" s="924"/>
      <c r="BF130" s="1101">
        <v>8.3000000000000007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2626180</v>
      </c>
      <c r="AB131" s="986"/>
      <c r="AC131" s="986"/>
      <c r="AD131" s="986"/>
      <c r="AE131" s="987"/>
      <c r="AF131" s="985">
        <v>2846093</v>
      </c>
      <c r="AG131" s="986"/>
      <c r="AH131" s="986"/>
      <c r="AI131" s="986"/>
      <c r="AJ131" s="987"/>
      <c r="AK131" s="985">
        <v>2835427</v>
      </c>
      <c r="AL131" s="986"/>
      <c r="AM131" s="986"/>
      <c r="AN131" s="986"/>
      <c r="AO131" s="987"/>
      <c r="AP131" s="1110"/>
      <c r="AQ131" s="1111"/>
      <c r="AR131" s="1111"/>
      <c r="AS131" s="1111"/>
      <c r="AT131" s="1112"/>
      <c r="AU131" s="229"/>
      <c r="AV131" s="229"/>
      <c r="AW131" s="229"/>
      <c r="AX131" s="1083" t="s">
        <v>507</v>
      </c>
      <c r="AY131" s="726"/>
      <c r="AZ131" s="726"/>
      <c r="BA131" s="726"/>
      <c r="BB131" s="726"/>
      <c r="BC131" s="726"/>
      <c r="BD131" s="726"/>
      <c r="BE131" s="1037"/>
      <c r="BF131" s="1084" t="s">
        <v>508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8.3070848149999996</v>
      </c>
      <c r="AB132" s="1097"/>
      <c r="AC132" s="1097"/>
      <c r="AD132" s="1097"/>
      <c r="AE132" s="1098"/>
      <c r="AF132" s="1099">
        <v>8.4520077170000008</v>
      </c>
      <c r="AG132" s="1097"/>
      <c r="AH132" s="1097"/>
      <c r="AI132" s="1097"/>
      <c r="AJ132" s="1098"/>
      <c r="AK132" s="1099">
        <v>8.3138095249999999</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8.8000000000000007</v>
      </c>
      <c r="AB133" s="1080"/>
      <c r="AC133" s="1080"/>
      <c r="AD133" s="1080"/>
      <c r="AE133" s="1081"/>
      <c r="AF133" s="1079">
        <v>8.4</v>
      </c>
      <c r="AG133" s="1080"/>
      <c r="AH133" s="1080"/>
      <c r="AI133" s="1080"/>
      <c r="AJ133" s="1081"/>
      <c r="AK133" s="1079">
        <v>8.3000000000000007</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pAKPGdgkXHu4GguCzu4iURkueOApeTtB40HSoq0NHzo42cMKCUKSAkRo6hvaipTMkoiH/HqIPqYhptwDgFVhw==" saltValue="3kkcpUhr2dwSskKBdML4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JTh4xviTOADHxqhHZZqdLln1qIAWEJlUe78Ob/AdBeHZlnkYpVe4/832AxXVoLRV3yby1PNUW5Ev+l8ZN/9CrA==" saltValue="sV0RhwflQA/dIh93CkR0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cikvab3YRrLQ+5MB3V2D9Aq5olwQYhpLoG0viwobhZ5sUIal8Ei5H5DxLQ4nHznv5iX6Sp5Cbr7ck6Bgn4DyQ==" saltValue="1K9MXLqk5ur03Nw1FNux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515</v>
      </c>
      <c r="AP7" s="268"/>
      <c r="AQ7" s="269" t="s">
        <v>516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517</v>
      </c>
      <c r="AQ8" s="275" t="s">
        <v>518</v>
      </c>
      <c r="AR8" s="276" t="s">
        <v>519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520</v>
      </c>
      <c r="AL9" s="1117"/>
      <c r="AM9" s="1117"/>
      <c r="AN9" s="1118"/>
      <c r="AO9" s="277">
        <v>808497</v>
      </c>
      <c r="AP9" s="277">
        <v>104619</v>
      </c>
      <c r="AQ9" s="278">
        <v>138583</v>
      </c>
      <c r="AR9" s="279">
        <v>-24.5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521</v>
      </c>
      <c r="AL10" s="1117"/>
      <c r="AM10" s="1117"/>
      <c r="AN10" s="1118"/>
      <c r="AO10" s="280">
        <v>179520</v>
      </c>
      <c r="AP10" s="280">
        <v>23230</v>
      </c>
      <c r="AQ10" s="281">
        <v>15847</v>
      </c>
      <c r="AR10" s="282">
        <v>46.6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522</v>
      </c>
      <c r="AL11" s="1117"/>
      <c r="AM11" s="1117"/>
      <c r="AN11" s="1118"/>
      <c r="AO11" s="280">
        <v>619</v>
      </c>
      <c r="AP11" s="280">
        <v>80</v>
      </c>
      <c r="AQ11" s="281">
        <v>2224</v>
      </c>
      <c r="AR11" s="282">
        <v>-96.4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523</v>
      </c>
      <c r="AL12" s="1117"/>
      <c r="AM12" s="1117"/>
      <c r="AN12" s="1118"/>
      <c r="AO12" s="280" t="s">
        <v>524</v>
      </c>
      <c r="AP12" s="280" t="s">
        <v>524</v>
      </c>
      <c r="AQ12" s="281" t="s">
        <v>524</v>
      </c>
      <c r="AR12" s="282" t="s">
        <v>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525</v>
      </c>
      <c r="AL13" s="1117"/>
      <c r="AM13" s="1117"/>
      <c r="AN13" s="1118"/>
      <c r="AO13" s="280">
        <v>36881</v>
      </c>
      <c r="AP13" s="280">
        <v>4772</v>
      </c>
      <c r="AQ13" s="281">
        <v>5571</v>
      </c>
      <c r="AR13" s="282">
        <v>-14.3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526</v>
      </c>
      <c r="AL14" s="1117"/>
      <c r="AM14" s="1117"/>
      <c r="AN14" s="1118"/>
      <c r="AO14" s="280" t="s">
        <v>524</v>
      </c>
      <c r="AP14" s="280" t="s">
        <v>524</v>
      </c>
      <c r="AQ14" s="281">
        <v>2766</v>
      </c>
      <c r="AR14" s="282" t="s">
        <v>524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527</v>
      </c>
      <c r="AL15" s="1120"/>
      <c r="AM15" s="1120"/>
      <c r="AN15" s="1121"/>
      <c r="AO15" s="280">
        <v>-54275</v>
      </c>
      <c r="AP15" s="280">
        <v>-7023</v>
      </c>
      <c r="AQ15" s="281">
        <v>-9361</v>
      </c>
      <c r="AR15" s="282">
        <v>-25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185</v>
      </c>
      <c r="AL16" s="1120"/>
      <c r="AM16" s="1120"/>
      <c r="AN16" s="1121"/>
      <c r="AO16" s="280">
        <v>971242</v>
      </c>
      <c r="AP16" s="280">
        <v>125678</v>
      </c>
      <c r="AQ16" s="281">
        <v>155632</v>
      </c>
      <c r="AR16" s="282">
        <v>-19.2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532</v>
      </c>
      <c r="AL21" s="1123"/>
      <c r="AM21" s="1123"/>
      <c r="AN21" s="1124"/>
      <c r="AO21" s="293">
        <v>12.29</v>
      </c>
      <c r="AP21" s="294">
        <v>13.83</v>
      </c>
      <c r="AQ21" s="295">
        <v>-1.54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533</v>
      </c>
      <c r="AL22" s="1123"/>
      <c r="AM22" s="1123"/>
      <c r="AN22" s="1124"/>
      <c r="AO22" s="298">
        <v>95.1</v>
      </c>
      <c r="AP22" s="299">
        <v>96.2</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515</v>
      </c>
      <c r="AP30" s="268"/>
      <c r="AQ30" s="269" t="s">
        <v>516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517</v>
      </c>
      <c r="AQ31" s="275" t="s">
        <v>518</v>
      </c>
      <c r="AR31" s="276" t="s">
        <v>519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537</v>
      </c>
      <c r="AL32" s="1131"/>
      <c r="AM32" s="1131"/>
      <c r="AN32" s="1132"/>
      <c r="AO32" s="308">
        <v>422083</v>
      </c>
      <c r="AP32" s="308">
        <v>54617</v>
      </c>
      <c r="AQ32" s="309">
        <v>82029</v>
      </c>
      <c r="AR32" s="310">
        <v>-33.4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538</v>
      </c>
      <c r="AL33" s="1131"/>
      <c r="AM33" s="1131"/>
      <c r="AN33" s="1132"/>
      <c r="AO33" s="308" t="s">
        <v>524</v>
      </c>
      <c r="AP33" s="308" t="s">
        <v>524</v>
      </c>
      <c r="AQ33" s="309" t="s">
        <v>524</v>
      </c>
      <c r="AR33" s="310" t="s">
        <v>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539</v>
      </c>
      <c r="AL34" s="1131"/>
      <c r="AM34" s="1131"/>
      <c r="AN34" s="1132"/>
      <c r="AO34" s="308" t="s">
        <v>524</v>
      </c>
      <c r="AP34" s="308" t="s">
        <v>524</v>
      </c>
      <c r="AQ34" s="309" t="s">
        <v>524</v>
      </c>
      <c r="AR34" s="310" t="s">
        <v>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540</v>
      </c>
      <c r="AL35" s="1131"/>
      <c r="AM35" s="1131"/>
      <c r="AN35" s="1132"/>
      <c r="AO35" s="308">
        <v>148676</v>
      </c>
      <c r="AP35" s="308">
        <v>19239</v>
      </c>
      <c r="AQ35" s="309">
        <v>28200</v>
      </c>
      <c r="AR35" s="310">
        <v>-31.8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541</v>
      </c>
      <c r="AL36" s="1131"/>
      <c r="AM36" s="1131"/>
      <c r="AN36" s="1132"/>
      <c r="AO36" s="308">
        <v>45568</v>
      </c>
      <c r="AP36" s="308">
        <v>5896</v>
      </c>
      <c r="AQ36" s="309">
        <v>4770</v>
      </c>
      <c r="AR36" s="310">
        <v>23.6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542</v>
      </c>
      <c r="AL37" s="1131"/>
      <c r="AM37" s="1131"/>
      <c r="AN37" s="1132"/>
      <c r="AO37" s="308">
        <v>496</v>
      </c>
      <c r="AP37" s="308">
        <v>64</v>
      </c>
      <c r="AQ37" s="309">
        <v>525</v>
      </c>
      <c r="AR37" s="310">
        <v>-87.8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543</v>
      </c>
      <c r="AL38" s="1134"/>
      <c r="AM38" s="1134"/>
      <c r="AN38" s="1135"/>
      <c r="AO38" s="311" t="s">
        <v>524</v>
      </c>
      <c r="AP38" s="311" t="s">
        <v>524</v>
      </c>
      <c r="AQ38" s="312">
        <v>4</v>
      </c>
      <c r="AR38" s="300" t="s">
        <v>524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544</v>
      </c>
      <c r="AL39" s="1134"/>
      <c r="AM39" s="1134"/>
      <c r="AN39" s="1135"/>
      <c r="AO39" s="308">
        <v>-34789</v>
      </c>
      <c r="AP39" s="308">
        <v>-4502</v>
      </c>
      <c r="AQ39" s="309">
        <v>-1861</v>
      </c>
      <c r="AR39" s="310">
        <v>141.9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545</v>
      </c>
      <c r="AL40" s="1131"/>
      <c r="AM40" s="1131"/>
      <c r="AN40" s="1132"/>
      <c r="AO40" s="308">
        <v>-346302</v>
      </c>
      <c r="AP40" s="308">
        <v>-44811</v>
      </c>
      <c r="AQ40" s="309">
        <v>-76879</v>
      </c>
      <c r="AR40" s="310">
        <v>-41.7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298</v>
      </c>
      <c r="AL41" s="1137"/>
      <c r="AM41" s="1137"/>
      <c r="AN41" s="1138"/>
      <c r="AO41" s="308">
        <v>235732</v>
      </c>
      <c r="AP41" s="308">
        <v>30504</v>
      </c>
      <c r="AQ41" s="309">
        <v>36788</v>
      </c>
      <c r="AR41" s="310">
        <v>-17.100000000000001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515</v>
      </c>
      <c r="AN49" s="1127" t="s">
        <v>549</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550</v>
      </c>
      <c r="AO50" s="325" t="s">
        <v>551</v>
      </c>
      <c r="AP50" s="326" t="s">
        <v>552</v>
      </c>
      <c r="AQ50" s="327" t="s">
        <v>553</v>
      </c>
      <c r="AR50" s="328" t="s">
        <v>554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532386</v>
      </c>
      <c r="AN51" s="330">
        <v>65516</v>
      </c>
      <c r="AO51" s="331">
        <v>-24.2</v>
      </c>
      <c r="AP51" s="332">
        <v>121449</v>
      </c>
      <c r="AQ51" s="333">
        <v>4.5999999999999996</v>
      </c>
      <c r="AR51" s="334">
        <v>-28.8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243561</v>
      </c>
      <c r="AN52" s="338">
        <v>29973</v>
      </c>
      <c r="AO52" s="339">
        <v>-9.5</v>
      </c>
      <c r="AP52" s="340">
        <v>62922</v>
      </c>
      <c r="AQ52" s="341">
        <v>2.2000000000000002</v>
      </c>
      <c r="AR52" s="342">
        <v>-11.7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595088</v>
      </c>
      <c r="AN53" s="330">
        <v>74498</v>
      </c>
      <c r="AO53" s="331">
        <v>13.7</v>
      </c>
      <c r="AP53" s="332">
        <v>145139</v>
      </c>
      <c r="AQ53" s="333">
        <v>19.5</v>
      </c>
      <c r="AR53" s="334">
        <v>-5.8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255100</v>
      </c>
      <c r="AN54" s="338">
        <v>31935</v>
      </c>
      <c r="AO54" s="339">
        <v>6.5</v>
      </c>
      <c r="AP54" s="340">
        <v>83762</v>
      </c>
      <c r="AQ54" s="341">
        <v>33.1</v>
      </c>
      <c r="AR54" s="342">
        <v>-26.6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918548</v>
      </c>
      <c r="AN55" s="330">
        <v>115803</v>
      </c>
      <c r="AO55" s="331">
        <v>55.4</v>
      </c>
      <c r="AP55" s="332">
        <v>125391</v>
      </c>
      <c r="AQ55" s="333">
        <v>-13.6</v>
      </c>
      <c r="AR55" s="334">
        <v>69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339032</v>
      </c>
      <c r="AN56" s="338">
        <v>42742</v>
      </c>
      <c r="AO56" s="339">
        <v>33.799999999999997</v>
      </c>
      <c r="AP56" s="340">
        <v>68516</v>
      </c>
      <c r="AQ56" s="341">
        <v>-18.2</v>
      </c>
      <c r="AR56" s="342">
        <v>52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1156521</v>
      </c>
      <c r="AN57" s="330">
        <v>147685</v>
      </c>
      <c r="AO57" s="331">
        <v>27.5</v>
      </c>
      <c r="AP57" s="332">
        <v>122054</v>
      </c>
      <c r="AQ57" s="333">
        <v>-2.7</v>
      </c>
      <c r="AR57" s="334">
        <v>30.2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509529</v>
      </c>
      <c r="AN58" s="338">
        <v>65066</v>
      </c>
      <c r="AO58" s="339">
        <v>52.2</v>
      </c>
      <c r="AP58" s="340">
        <v>68298</v>
      </c>
      <c r="AQ58" s="341">
        <v>-0.3</v>
      </c>
      <c r="AR58" s="342">
        <v>52.5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526217</v>
      </c>
      <c r="AN59" s="330">
        <v>68092</v>
      </c>
      <c r="AO59" s="331">
        <v>-53.9</v>
      </c>
      <c r="AP59" s="332">
        <v>111644</v>
      </c>
      <c r="AQ59" s="333">
        <v>-8.5</v>
      </c>
      <c r="AR59" s="334">
        <v>-45.4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133298</v>
      </c>
      <c r="AN60" s="338">
        <v>17249</v>
      </c>
      <c r="AO60" s="339">
        <v>-73.5</v>
      </c>
      <c r="AP60" s="340">
        <v>66606</v>
      </c>
      <c r="AQ60" s="341">
        <v>-2.5</v>
      </c>
      <c r="AR60" s="342">
        <v>-71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745752</v>
      </c>
      <c r="AN61" s="345">
        <v>94319</v>
      </c>
      <c r="AO61" s="346">
        <v>3.7</v>
      </c>
      <c r="AP61" s="347">
        <v>125135</v>
      </c>
      <c r="AQ61" s="348">
        <v>-0.1</v>
      </c>
      <c r="AR61" s="334">
        <v>3.8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296104</v>
      </c>
      <c r="AN62" s="338">
        <v>37393</v>
      </c>
      <c r="AO62" s="339">
        <v>1.9</v>
      </c>
      <c r="AP62" s="340">
        <v>70021</v>
      </c>
      <c r="AQ62" s="341">
        <v>2.9</v>
      </c>
      <c r="AR62" s="342">
        <v>-1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pAkTBuygw98/miv4qPA3RXbkd86j9KVD9CzruGHiaCL/mEGC9vVpQAL/WLKgIDNCS2VRYi4hVpPieXcszt8IcA==" saltValue="nQiWgOA3RSiZsdbJj+ZG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563</v>
      </c>
    </row>
    <row r="121" spans="125:125" ht="13.5" hidden="1" customHeight="1" x14ac:dyDescent="0.15">
      <c r="DU121" s="255"/>
    </row>
  </sheetData>
  <sheetProtection algorithmName="SHA-512" hashValue="g20Fu+/o0LzW81tsFqzd05FmFWmE/aGKJPy3Xs3h0A+faQIluparlaZNMvk4CpPZMe4zKp4SaLB/min25I1INQ==" saltValue="A0Tn5C6dhAUckNRDUIJI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564</v>
      </c>
    </row>
  </sheetData>
  <sheetProtection algorithmName="SHA-512" hashValue="BSAPj9ZjlIH3+9VYCDc3c6kK4SV6oG8pjXKkTkYJhQYY1fAoKaiP0gQn+0H+ix9qCoq5sAuRuj5XxDN8HiBJLQ==" saltValue="mVgCsoZB+CpQZJ8IMZTF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31.25</v>
      </c>
      <c r="G47" s="12">
        <v>27.27</v>
      </c>
      <c r="H47" s="12">
        <v>30.66</v>
      </c>
      <c r="I47" s="12">
        <v>30.87</v>
      </c>
      <c r="J47" s="13">
        <v>31.17</v>
      </c>
    </row>
    <row r="48" spans="2:10" ht="57.75" customHeight="1" x14ac:dyDescent="0.15">
      <c r="B48" s="14"/>
      <c r="C48" s="1141" t="s">
        <v>4</v>
      </c>
      <c r="D48" s="1141"/>
      <c r="E48" s="1142"/>
      <c r="F48" s="15">
        <v>8.31</v>
      </c>
      <c r="G48" s="16">
        <v>23.54</v>
      </c>
      <c r="H48" s="16">
        <v>14.22</v>
      </c>
      <c r="I48" s="16">
        <v>16.489999999999998</v>
      </c>
      <c r="J48" s="17">
        <v>16.61</v>
      </c>
    </row>
    <row r="49" spans="2:10" ht="57.75" customHeight="1" thickBot="1" x14ac:dyDescent="0.2">
      <c r="B49" s="18"/>
      <c r="C49" s="1143" t="s">
        <v>5</v>
      </c>
      <c r="D49" s="1143"/>
      <c r="E49" s="1144"/>
      <c r="F49" s="19" t="s">
        <v>570</v>
      </c>
      <c r="G49" s="20">
        <v>4.7699999999999996</v>
      </c>
      <c r="H49" s="20" t="s">
        <v>571</v>
      </c>
      <c r="I49" s="20" t="s">
        <v>572</v>
      </c>
      <c r="J49" s="21" t="s">
        <v>573</v>
      </c>
    </row>
    <row r="50" spans="2:10" x14ac:dyDescent="0.15"/>
  </sheetData>
  <sheetProtection algorithmName="SHA-512" hashValue="DAVlFd1IRFKtKfw3gpLNjSM6T4QZ4fWM4hZ+VQHm2m2KMYO8T09mXRw1JT1fta8/KIiKJne0gYR9V8tu/GSBzw==" saltValue="7c78QSs1KE1QIk+hDhw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2024-03-18T02:31:12Z</cp:lastPrinted>
  <dcterms:created xsi:type="dcterms:W3CDTF">2024-03-14T01:06:53Z</dcterms:created>
  <dcterms:modified xsi:type="dcterms:W3CDTF">2024-03-24T22:57:46Z</dcterms:modified>
  <cp:category/>
</cp:coreProperties>
</file>