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28大郷町○▲\03_修正版\"/>
    </mc:Choice>
  </mc:AlternateContent>
  <xr:revisionPtr revIDLastSave="0" documentId="13_ncr:1_{CF0C6825-521C-4C7A-94AD-1FDB525E1BEC}" xr6:coauthVersionLast="47" xr6:coauthVersionMax="47" xr10:uidLastSave="{00000000-0000-0000-0000-000000000000}"/>
  <bookViews>
    <workbookView xWindow="20370" yWindow="-4800" windowWidth="29040" windowHeight="15720" xr2:uid="{00000000-000D-0000-FFFF-FFFF00000000}"/>
  </bookViews>
  <sheets>
    <sheet name="総括表" sheetId="22" r:id="rId1"/>
    <sheet name="普通会計の状況" sheetId="11" r:id="rId2"/>
    <sheet name="各会計、関係団体の財政状況及び健全化判断比率" sheetId="20" r:id="rId3"/>
    <sheet name="財政比較分析表 " sheetId="2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G43" i="22" l="1"/>
  <c r="CQ43" i="22"/>
  <c r="CO43" i="22"/>
  <c r="BY43" i="22"/>
  <c r="BW43" i="22"/>
  <c r="BE43" i="22"/>
  <c r="AM43" i="22"/>
  <c r="U43" i="22"/>
  <c r="E43" i="22"/>
  <c r="C43" i="22" s="1"/>
  <c r="DG42" i="22"/>
  <c r="CQ42" i="22"/>
  <c r="CO42" i="22"/>
  <c r="BY42" i="22"/>
  <c r="BW42" i="22"/>
  <c r="BE42" i="22"/>
  <c r="AM42" i="22"/>
  <c r="U42" i="22"/>
  <c r="E42" i="22"/>
  <c r="C42" i="22" s="1"/>
  <c r="DG41" i="22"/>
  <c r="CQ41" i="22"/>
  <c r="CO41" i="22"/>
  <c r="BY41" i="22"/>
  <c r="BW41" i="22"/>
  <c r="BE41" i="22"/>
  <c r="AM41" i="22"/>
  <c r="U41" i="22"/>
  <c r="E41" i="22"/>
  <c r="C41" i="22" s="1"/>
  <c r="DG40" i="22"/>
  <c r="CQ40" i="22"/>
  <c r="CO40" i="22"/>
  <c r="BY40" i="22"/>
  <c r="BW40" i="22"/>
  <c r="BE40" i="22"/>
  <c r="AM40" i="22"/>
  <c r="U40" i="22"/>
  <c r="E40" i="22"/>
  <c r="C40" i="22" s="1"/>
  <c r="DG39" i="22"/>
  <c r="CQ39" i="22"/>
  <c r="CO39" i="22"/>
  <c r="BY39" i="22"/>
  <c r="BW39" i="22"/>
  <c r="BE39" i="22"/>
  <c r="AM39" i="22"/>
  <c r="U39" i="22"/>
  <c r="E39" i="22"/>
  <c r="C39" i="22" s="1"/>
  <c r="DG38" i="22"/>
  <c r="CQ38" i="22"/>
  <c r="CO38" i="22"/>
  <c r="BY38" i="22"/>
  <c r="BW38" i="22"/>
  <c r="BE38" i="22"/>
  <c r="AM38" i="22"/>
  <c r="U38" i="22"/>
  <c r="E38" i="22"/>
  <c r="C38" i="22" s="1"/>
  <c r="DG37" i="22"/>
  <c r="CQ37" i="22"/>
  <c r="CO37" i="22"/>
  <c r="BY37" i="22"/>
  <c r="BW37" i="22"/>
  <c r="BE37" i="22"/>
  <c r="AM37" i="22"/>
  <c r="U37" i="22"/>
  <c r="E37" i="22"/>
  <c r="C37" i="22" s="1"/>
  <c r="DG36" i="22"/>
  <c r="CQ36" i="22"/>
  <c r="CO36" i="22"/>
  <c r="BY36" i="22"/>
  <c r="BW36" i="22"/>
  <c r="BE36" i="22"/>
  <c r="AM36" i="22"/>
  <c r="W36" i="22"/>
  <c r="E36" i="22"/>
  <c r="C36" i="22"/>
  <c r="DG35" i="22"/>
  <c r="CQ35" i="22"/>
  <c r="CO35" i="22" s="1"/>
  <c r="BY35" i="22"/>
  <c r="BW35" i="22" s="1"/>
  <c r="BE35" i="22"/>
  <c r="AO35" i="22"/>
  <c r="W35" i="22"/>
  <c r="E35" i="22"/>
  <c r="C35" i="22"/>
  <c r="DG34" i="22"/>
  <c r="CQ34" i="22"/>
  <c r="CO34" i="22" s="1"/>
  <c r="BY34" i="22"/>
  <c r="BW34" i="22" s="1"/>
  <c r="BG34" i="22"/>
  <c r="AO34" i="22"/>
  <c r="W34" i="22"/>
  <c r="U34" i="22" s="1"/>
  <c r="U35" i="22" s="1"/>
  <c r="U36" i="22" s="1"/>
  <c r="E34" i="22"/>
  <c r="C34" i="22" s="1"/>
  <c r="AM34" i="22" l="1"/>
  <c r="AM35" i="22" s="1"/>
  <c r="BE34" i="22"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<sst xmlns="http://schemas.openxmlformats.org/spreadsheetml/2006/main" count="1111" uniqueCount="567">
  <si>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</si>
  <si>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</si>
  <si>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</si>
  <si>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</si>
  <si>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</si>
  <si>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</si>
  <si>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</si>
  <si>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</si>
  <si>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</si>
  <si>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</si>
  <si>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</si>
  <si>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</si>
  <si>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</si>
  <si>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</si>
  <si>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</si>
  <si>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</si>
  <si>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</si>
  <si>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</si>
  <si>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</si>
  <si>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</si>
  <si>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</si>
  <si>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</si>
  <si>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</si>
  <si>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</si>
  <si>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</si>
  <si>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</si>
  <si>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</si>
  <si>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</si>
  <si>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</si>
  <si>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</si>
  <si>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</si>
  <si>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</si>
  <si>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</si>
  <si>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</si>
  <si>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</si>
  <si>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</si>
  <si>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</si>
  <si>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</si>
  <si>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</si>
  <si>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</si>
  <si>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</si>
  <si>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</si>
  <si>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</si>
  <si>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</si>
  <si>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</si>
  <si>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</si>
  <si>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</si>
  <si>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</si>
  <si>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</si>
  <si>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</si>
  <si>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</si>
  <si>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</si>
  <si>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</si>
  <si>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</si>
  <si>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</si>
  <si>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</si>
  <si>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</si>
  <si>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</si>
  <si>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</si>
  <si>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</si>
  <si>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</si>
  <si>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</si>
  <si>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</si>
  <si>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</si>
  <si>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</si>
  <si>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</si>
  <si>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</si>
  <si>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</si>
  <si>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</si>
  <si>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</si>
  <si>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</si>
  <si>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</si>
  <si>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</si>
  <si>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</si>
  <si>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</si>
  <si>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</si>
  <si>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</si>
  <si>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</si>
  <si>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</si>
  <si>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</si>
  <si>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</si>
  <si>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</si>
  <si>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</si>
  <si>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</si>
  <si>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</si>
  <si>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</si>
  <si>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</si>
  <si>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</si>
  <si>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</si>
  <si>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</si>
  <si>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</si>
  <si>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</si>
  <si>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</si>
  <si>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</si>
  <si>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大郷町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</si>
  <si>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</si>
  <si>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</si>
  <si>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</si>
  <si>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</si>
  <si>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</si>
  <si>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</si>
  <si>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</si>
  <si>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</si>
  <si>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</si>
  <si>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</si>
  <si>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</si>
  <si>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</si>
  <si>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</si>
  <si>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</si>
  <si>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</si>
  <si>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</si>
  <si>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</si>
  <si>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</si>
  <si>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</si>
  <si>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</si>
  <si>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</si>
  <si>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</si>
  <si>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</si>
  <si>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</si>
  <si>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</si>
  <si>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</si>
  <si>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</si>
  <si>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</si>
  <si>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</si>
  <si>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</si>
  <si>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</si>
  <si>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</si>
  <si>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</si>
  <si>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</si>
  <si>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</si>
  <si>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</si>
  <si>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</si>
  <si>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</si>
  <si>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</si>
  <si>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</si>
  <si>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</si>
  <si>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</si>
  <si>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</si>
  <si>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</si>
  <si>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</si>
  <si>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</si>
  <si>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</si>
  <si>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</si>
  <si>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</si>
  <si>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</si>
  <si>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</si>
  <si>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</si>
  <si>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</si>
  <si>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</si>
  <si>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</si>
  <si>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</si>
  <si>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</si>
  <si>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</si>
  <si>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</si>
  <si>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</si>
  <si>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</si>
  <si>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</si>
  <si>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</si>
  <si>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</si>
  <si>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</si>
  <si>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</si>
  <si>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</si>
  <si>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</si>
  <si>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</si>
  <si>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</si>
  <si>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</si>
  <si>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</si>
  <si>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</si>
  <si>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</si>
  <si>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</si>
  <si>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</si>
  <si>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</si>
  <si>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</si>
  <si>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</si>
  <si>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</si>
  <si>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</si>
  <si>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</si>
  <si>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</si>
  <si>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</si>
  <si>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</si>
  <si>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</si>
  <si>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</si>
  <si>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</si>
  <si>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</si>
  <si>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</si>
  <si>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</si>
  <si>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</si>
  <si>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</si>
  <si>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</si>
  <si>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</si>
  <si>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</si>
  <si>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</si>
  <si>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</si>
  <si>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</si>
  <si>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</si>
  <si>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</si>
  <si>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</si>
  <si>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</si>
  <si>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</si>
  <si>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</si>
  <si>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</si>
  <si>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</si>
  <si>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</si>
  <si>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</si>
  <si>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</si>
  <si>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</si>
  <si>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</si>
  <si>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</si>
  <si>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</si>
  <si>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</si>
  <si>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</si>
  <si>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</si>
  <si>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</si>
  <si>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</si>
  <si>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</si>
  <si>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</si>
  <si>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</si>
  <si>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</si>
  <si>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</si>
  <si>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</si>
  <si>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</si>
  <si>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</si>
  <si>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</si>
  <si>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</si>
  <si>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</si>
  <si>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</si>
  <si>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</si>
  <si>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</si>
  <si>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</si>
  <si>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</si>
  <si>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</si>
  <si>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</si>
  <si>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</si>
  <si>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</si>
  <si>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</si>
  <si>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</si>
  <si>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</si>
  <si>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</si>
  <si>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</si>
  <si>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</si>
  <si>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</si>
  <si>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</si>
  <si>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</si>
  <si>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</si>
  <si>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</si>
  <si>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</si>
  <si>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</si>
  <si>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</si>
  <si>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</si>
  <si>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</si>
  <si>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</si>
  <si>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</si>
  <si>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</si>
  <si>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</si>
  <si>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</si>
  <si>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</si>
  <si>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</si>
  <si>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</si>
  <si>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</si>
  <si>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</si>
  <si>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</si>
  <si>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</si>
  <si>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</si>
  <si>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</si>
  <si>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</si>
  <si>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</si>
  <si>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</si>
  <si>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</si>
  <si>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</si>
  <si>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</si>
  <si>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</si>
  <si>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</si>
  <si>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</si>
  <si>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</si>
  <si>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</si>
  <si>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</si>
  <si>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</si>
  <si>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</si>
  <si>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</si>
  <si>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</si>
  <si>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</si>
  <si>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</si>
  <si>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</si>
  <si>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</si>
  <si>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</si>
  <si>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</si>
  <si>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</si>
  <si>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</si>
  <si>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</si>
  <si>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</si>
  <si>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</si>
  <si>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</si>
  <si>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</si>
  <si>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</si>
  <si>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</si>
  <si>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</si>
  <si>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</si>
  <si>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</si>
  <si>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</si>
  <si>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</si>
  <si>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</si>
  <si>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</si>
  <si>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</si>
  <si>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</si>
  <si>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</si>
  <si>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</si>
  <si>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</si>
  <si>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</si>
  <si>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</si>
  <si>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</si>
  <si>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</si>
  <si>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</si>
  <si>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</si>
  <si>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</si>
  <si>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</si>
  <si>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</si>
  <si>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</si>
  <si>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</si>
  <si>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</si>
  <si>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</si>
  <si>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</si>
  <si>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</si>
  <si>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</si>
  <si>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</si>
  <si>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</si>
  <si>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</si>
  <si>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</si>
  <si>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</si>
  <si>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</si>
  <si>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</si>
  <si>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</si>
  <si>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</si>
  <si>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</si>
  <si>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</si>
  <si>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</si>
  <si>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</si>
  <si>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</si>
  <si>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</si>
  <si>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</si>
  <si>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</si>
  <si>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</si>
  <si>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</si>
  <si>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</si>
  <si>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</si>
  <si>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</si>
  <si>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</si>
  <si>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</si>
  <si>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</si>
  <si>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</si>
  <si>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</si>
  <si>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</si>
  <si>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</si>
  <si>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</si>
  <si>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</si>
  <si>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</si>
  <si>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</si>
  <si>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</si>
  <si>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</si>
  <si>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</si>
  <si>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</si>
  <si>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</si>
  <si>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</si>
  <si>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</si>
  <si>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</si>
  <si>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</si>
  <si>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</si>
  <si>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</si>
  <si>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</si>
  <si>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</si>
  <si>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</si>
  <si>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</si>
  <si>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</si>
  <si>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</si>
  <si>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</si>
  <si>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</si>
  <si>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</si>
  <si>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</si>
  <si>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</si>
  <si>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</si>
  <si>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</si>
  <si>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</si>
  <si>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</si>
  <si>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</si>
  <si>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</si>
  <si>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</si>
  <si>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</si>
  <si>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</si>
  <si>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</si>
  <si>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</si>
  <si>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</si>
  <si>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</si>
  <si>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</si>
  <si>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</si>
  <si>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</si>
  <si>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宅地分譲事業特別会計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</si>
  <si>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</si>
  <si>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</si>
  <si>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</si>
  <si>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</si>
  <si>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</si>
  <si>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</si>
  <si>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</si>
  <si>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</si>
  <si>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</si>
  <si>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</si>
  <si>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</si>
  <si>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</si>
  <si>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</si>
  <si>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</si>
  <si>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</si>
  <si>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</si>
  <si>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</si>
  <si>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</si>
  <si>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</si>
  <si>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</si>
  <si>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</si>
  <si>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</si>
  <si>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</si>
  <si>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</si>
  <si>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</si>
  <si>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</si>
  <si>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</si>
  <si>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</si>
  <si>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</si>
  <si>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</si>
  <si>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</si>
  <si>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</si>
  <si>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</si>
  <si>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</si>
  <si>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</si>
  <si>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</si>
  <si>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</si>
  <si>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</si>
  <si>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</si>
  <si>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</si>
  <si>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</si>
  <si>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</si>
  <si>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</si>
  <si>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</si>
  <si>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</si>
  <si>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</si>
  <si>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</si>
  <si>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</si>
  <si>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</si>
  <si>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</si>
  <si>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</si>
  <si>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</si>
  <si>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</si>
  <si>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</si>
  <si>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</si>
  <si>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</si>
  <si>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</si>
  <si>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</si>
  <si>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</si>
  <si>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</si>
  <si>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</si>
  <si>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</si>
  <si>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</si>
  <si>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</si>
  <si>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</si>
  <si>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</si>
  <si>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</si>
  <si>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</si>
  <si>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</si>
  <si>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</si>
  <si>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</si>
  <si>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</si>
  <si>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</si>
  <si>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</si>
  <si>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</si>
  <si>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</si>
  <si>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</si>
  <si>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</si>
  <si>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</si>
  <si>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</si>
  <si>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</si>
  <si>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</si>
  <si>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</si>
  <si>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</si>
  <si>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</si>
  <si>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</si>
  <si>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</si>
  <si>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</si>
  <si>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</si>
  <si>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</si>
  <si>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</si>
  <si>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</si>
  <si>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</si>
  <si>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</si>
  <si>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</si>
  <si>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</si>
  <si>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</si>
  <si>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</si>
  <si>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</si>
  <si>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</si>
  <si>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</si>
  <si>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</si>
  <si>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</si>
  <si>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</si>
  <si>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</si>
  <si>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</si>
  <si>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</si>
  <si>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</si>
  <si>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</si>
  <si>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</si>
  <si>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</si>
  <si>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</si>
  <si>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</si>
  <si>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</si>
  <si>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</si>
  <si>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</si>
  <si>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</si>
  <si>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</si>
  <si>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</si>
  <si>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</si>
  <si>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</si>
  <si>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</si>
  <si>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</si>
  <si>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</si>
  <si>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</si>
  <si>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</si>
  <si>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</si>
  <si>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</si>
  <si>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</si>
  <si>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</si>
  <si>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</si>
  <si>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</si>
  <si>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</si>
  <si>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</si>
  <si>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</si>
  <si>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</si>
  <si>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14.27</t>
  </si>
  <si>
    <t>▲ 2.55</t>
  </si>
  <si>
    <t>▲ 6.41</t>
  </si>
  <si>
    <t>▲ 9.77</t>
  </si>
  <si>
    <t>▲ 8.23</t>
  </si>
  <si>
    <t>一般会計</t>
  </si>
  <si>
    <t>水道事業会計</t>
  </si>
  <si>
    <t>国民健康保険特別会計</t>
  </si>
  <si>
    <t>下水道事業会計</t>
  </si>
  <si>
    <t>介護保険特別会計</t>
  </si>
  <si>
    <t>後期高齢者医療特別会計</t>
  </si>
  <si>
    <t>宅地分譲事業特別会計</t>
  </si>
  <si>
    <t>その他会計（赤字）</t>
  </si>
  <si>
    <t>その他会計（黒字）</t>
  </si>
  <si>
    <t>R02</t>
    <phoneticPr fontId="5"/>
  </si>
  <si>
    <t>R03</t>
    <phoneticPr fontId="5"/>
  </si>
  <si>
    <t>R04</t>
    <phoneticPr fontId="5"/>
  </si>
  <si>
    <t>R05</t>
    <phoneticPr fontId="5"/>
  </si>
  <si>
    <t>R06</t>
    <phoneticPr fontId="5"/>
  </si>
  <si>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</si>
  <si>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2"/>
  </si>
  <si>
    <t>未来づくり基金</t>
    <rPh sb="0" eb="2">
      <t>ミライ</t>
    </rPh>
    <rPh sb="5" eb="7">
      <t>キキン</t>
    </rPh>
    <phoneticPr fontId="5"/>
  </si>
  <si>
    <t>長寿社会対策基金</t>
    <rPh sb="0" eb="2">
      <t>チョウジュ</t>
    </rPh>
    <rPh sb="2" eb="4">
      <t>シャカイ</t>
    </rPh>
    <rPh sb="4" eb="6">
      <t>タイサク</t>
    </rPh>
    <rPh sb="6" eb="8">
      <t>キキン</t>
    </rPh>
    <phoneticPr fontId="5"/>
  </si>
  <si>
    <t>企業版ふるさと納税基金</t>
    <rPh sb="0" eb="3">
      <t>キギョウバン</t>
    </rPh>
    <rPh sb="7" eb="9">
      <t>ノウゼイ</t>
    </rPh>
    <rPh sb="9" eb="11">
      <t>キキン</t>
    </rPh>
    <phoneticPr fontId="5"/>
  </si>
  <si>
    <t>-</t>
    <phoneticPr fontId="2"/>
  </si>
  <si>
    <t>吉田川流域溜池大和町他3市3ヶ町村組合</t>
    <rPh sb="0" eb="3">
      <t>ヨシダカワ</t>
    </rPh>
    <rPh sb="3" eb="5">
      <t>リュウイキ</t>
    </rPh>
    <rPh sb="5" eb="7">
      <t>タメイケ</t>
    </rPh>
    <rPh sb="7" eb="10">
      <t>タイワチョウ</t>
    </rPh>
    <rPh sb="10" eb="11">
      <t>ホカ</t>
    </rPh>
    <rPh sb="12" eb="13">
      <t>シ</t>
    </rPh>
    <rPh sb="15" eb="17">
      <t>チョウソン</t>
    </rPh>
    <rPh sb="17" eb="19">
      <t>クミアイ</t>
    </rPh>
    <phoneticPr fontId="10"/>
  </si>
  <si>
    <t>黒川地域行政事務組合</t>
    <rPh sb="0" eb="4">
      <t>クロカワチイキ</t>
    </rPh>
    <rPh sb="4" eb="6">
      <t>ギョウセイ</t>
    </rPh>
    <rPh sb="6" eb="10">
      <t>ジムクミアイ</t>
    </rPh>
    <phoneticPr fontId="10"/>
  </si>
  <si>
    <t>黒川地域行政事務組合：病院事業会計</t>
    <rPh sb="0" eb="4">
      <t>クロカワチイキ</t>
    </rPh>
    <rPh sb="4" eb="6">
      <t>ギョウセイ</t>
    </rPh>
    <rPh sb="6" eb="10">
      <t>ジムクミアイ</t>
    </rPh>
    <rPh sb="11" eb="15">
      <t>ビョウインジギョウ</t>
    </rPh>
    <rPh sb="15" eb="17">
      <t>カイケイ</t>
    </rPh>
    <phoneticPr fontId="10"/>
  </si>
  <si>
    <t>黒川地域行政事務組合：介護事業会計</t>
    <rPh sb="0" eb="4">
      <t>クロカワチイキ</t>
    </rPh>
    <rPh sb="4" eb="6">
      <t>ギョウセイ</t>
    </rPh>
    <rPh sb="6" eb="10">
      <t>ジムクミアイ</t>
    </rPh>
    <rPh sb="11" eb="13">
      <t>カイゴ</t>
    </rPh>
    <rPh sb="13" eb="15">
      <t>ジギョウ</t>
    </rPh>
    <rPh sb="15" eb="17">
      <t>カイケイ</t>
    </rPh>
    <phoneticPr fontId="10"/>
  </si>
  <si>
    <t>▲0</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</si>
  <si>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10"/>
  </si>
  <si>
    <t>宮城県市町村非常勤消防団補償報償組合</t>
    <rPh sb="0" eb="3">
      <t>ミヤギケン</t>
    </rPh>
    <rPh sb="3" eb="6">
      <t>シチョウソン</t>
    </rPh>
    <rPh sb="6" eb="9">
      <t>ヒジョウキン</t>
    </rPh>
    <rPh sb="9" eb="12">
      <t>ショウボウダン</t>
    </rPh>
    <rPh sb="12" eb="14">
      <t>ホショウ</t>
    </rPh>
    <rPh sb="14" eb="16">
      <t>ホウショウ</t>
    </rPh>
    <rPh sb="16" eb="18">
      <t>クミアイ</t>
    </rPh>
    <phoneticPr fontId="10"/>
  </si>
  <si>
    <t>宮城県市町村自治振興センター</t>
    <rPh sb="0" eb="3">
      <t>ミヤギケン</t>
    </rPh>
    <rPh sb="3" eb="6">
      <t>シチョウソン</t>
    </rPh>
    <rPh sb="6" eb="8">
      <t>ジチ</t>
    </rPh>
    <rPh sb="8" eb="10">
      <t>シンコウ</t>
    </rPh>
    <phoneticPr fontId="10"/>
  </si>
  <si>
    <t>宮城県後期高齢者医療広域連合</t>
    <rPh sb="0" eb="3">
      <t>ミヤギケン</t>
    </rPh>
    <rPh sb="3" eb="5">
      <t>コウキ</t>
    </rPh>
    <rPh sb="5" eb="8">
      <t>コウレイシャ</t>
    </rPh>
    <rPh sb="8" eb="10">
      <t>イリョウ</t>
    </rPh>
    <rPh sb="10" eb="12">
      <t>コウイキ</t>
    </rPh>
    <rPh sb="12" eb="14">
      <t>レンゴウ</t>
    </rPh>
    <phoneticPr fontId="10"/>
  </si>
  <si>
    <t>宮城県後期高齢者医療事業会計</t>
    <rPh sb="0" eb="3">
      <t>ミヤギケン</t>
    </rPh>
    <rPh sb="3" eb="8">
      <t>コウキコウレイシャ</t>
    </rPh>
    <rPh sb="8" eb="10">
      <t>イリョウ</t>
    </rPh>
    <rPh sb="10" eb="12">
      <t>ジギョウ</t>
    </rPh>
    <rPh sb="12" eb="14">
      <t>カイケイ</t>
    </rPh>
    <phoneticPr fontId="10"/>
  </si>
  <si>
    <t>㈱おおさと地域振興公社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</si>
</sst>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122054</c:v>
                </c:pt>
                <c:pt idx="2">
                  <c:v>111644</c:v>
                </c:pt>
                <c:pt idx="3">
                  <c:v>127917</c:v>
                </c:pt>
                <c:pt idx="4">
                  <c:v>135931</c:v>
                </c:pt>
              </c:numCache>
            </c:numRef>
          </c:val>
          <c:smooth val="0"/>
          <c:extLst>
            <c:ext xmlns:c16="http://schemas.microsoft.com/office/drawing/2014/chart" uri="{C3380CC4-5D6E-409C-BE32-E72D297353CC}">
              <c16:uniqueId val="{00000000-A604-49F0-9F5C-DBB1F6AA1C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115803</c:v>
                </c:pt>
                <c:pt idx="1">
                  <c:v>147685</c:v>
                </c:pt>
                <c:pt idx="2">
                  <c:v>68092</c:v>
                </c:pt>
                <c:pt idx="3">
                  <c:v>127952</c:v>
                </c:pt>
                <c:pt idx="4">
                  <c:v>145649</c:v>
                </c:pt>
              </c:numCache>
            </c:numRef>
          </c:val>
          <c:smooth val="0"/>
          <c:extLst>
            <c:ext xmlns:c16="http://schemas.microsoft.com/office/drawing/2014/chart" uri="{C3380CC4-5D6E-409C-BE32-E72D297353CC}">
              <c16:uniqueId val="{00000001-A604-49F0-9F5C-DBB1F6AA1C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14.22</c:v>
                </c:pt>
                <c:pt idx="1">
                  <c:v>16.489999999999998</c:v>
                </c:pt>
                <c:pt idx="2">
                  <c:v>16.61</c:v>
                </c:pt>
                <c:pt idx="3">
                  <c:v>15.44</c:v>
                </c:pt>
                <c:pt idx="4">
                  <c:v>12</c:v>
                </c:pt>
              </c:numCache>
            </c:numRef>
          </c:val>
          <c:extLst>
            <c:ext xmlns:c16="http://schemas.microsoft.com/office/drawing/2014/chart" uri="{C3380CC4-5D6E-409C-BE32-E72D297353CC}">
              <c16:uniqueId val="{00000000-7BD2-4799-B952-120B06C96B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30.66</c:v>
                </c:pt>
                <c:pt idx="1">
                  <c:v>30.87</c:v>
                </c:pt>
                <c:pt idx="2">
                  <c:v>31.17</c:v>
                </c:pt>
                <c:pt idx="3">
                  <c:v>27.18</c:v>
                </c:pt>
                <c:pt idx="4">
                  <c:v>28.25</c:v>
                </c:pt>
              </c:numCache>
            </c:numRef>
          </c:val>
          <c:extLst>
            <c:ext xmlns:c16="http://schemas.microsoft.com/office/drawing/2014/chart" uri="{C3380CC4-5D6E-409C-BE32-E72D297353CC}">
              <c16:uniqueId val="{00000001-7BD2-4799-B952-120B06C96B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-14.27</c:v>
                </c:pt>
                <c:pt idx="1">
                  <c:v>-2.5499999999999998</c:v>
                </c:pt>
                <c:pt idx="2">
                  <c:v>-6.41</c:v>
                </c:pt>
                <c:pt idx="3">
                  <c:v>-9.77</c:v>
                </c:pt>
                <c:pt idx="4">
                  <c:v>-8.23</c:v>
                </c:pt>
              </c:numCache>
            </c:numRef>
          </c:val>
          <c:smooth val="0"/>
          <c:extLst>
            <c:ext xmlns:c16="http://schemas.microsoft.com/office/drawing/2014/chart" uri="{C3380CC4-5D6E-409C-BE32-E72D297353CC}">
              <c16:uniqueId val="{00000002-7BD2-4799-B952-120B06C96B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0.69</c:v>
                </c:pt>
                <c:pt idx="2">
                  <c:v>#N/A</c:v>
                </c:pt>
                <c:pt idx="3">
                  <c:v>0.59</c:v>
                </c:pt>
                <c:pt idx="4">
                  <c:v>#N/A</c:v>
                </c:pt>
                <c:pt idx="5">
                  <c:v>0.64</c:v>
                </c:pt>
                <c:pt idx="6">
                  <c:v>#N/A</c:v>
                </c:pt>
                <c:pt idx="7">
                  <c:v>2.9</c:v>
                </c:pt>
                <c:pt idx="8">
                  <c:v>0</c:v>
                </c:pt>
                <c:pt idx="9">
                  <c:v>0</c:v>
                </c:pt>
              </c:numCache>
            </c:numRef>
          </c:val>
          <c:extLst>
            <c:ext xmlns:c16="http://schemas.microsoft.com/office/drawing/2014/chart" uri="{C3380CC4-5D6E-409C-BE32-E72D297353CC}">
              <c16:uniqueId val="{00000000-295D-49DE-A6FE-15A0D1D848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5D-49DE-A6FE-15A0D1D848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5D-49DE-A6FE-15A0D1D84884}"/>
            </c:ext>
          </c:extLst>
        </c:ser>
        <c:ser>
          <c:idx val="3"/>
          <c:order val="3"/>
          <c:tx>
            <c:strRef>
              <c:f>データシート!$A$30</c:f>
              <c:strCache>
                <c:ptCount val="1"/>
                <c:pt idx="0">
                  <c:v>宅地分譲事業特別会計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95D-49DE-A6FE-15A0D1D8488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295D-49DE-A6FE-15A0D1D8488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0.74</c:v>
                </c:pt>
                <c:pt idx="4">
                  <c:v>#N/A</c:v>
                </c:pt>
                <c:pt idx="5">
                  <c:v>1.69</c:v>
                </c:pt>
                <c:pt idx="6">
                  <c:v>#N/A</c:v>
                </c:pt>
                <c:pt idx="7">
                  <c:v>0.93</c:v>
                </c:pt>
                <c:pt idx="8">
                  <c:v>#N/A</c:v>
                </c:pt>
                <c:pt idx="9">
                  <c:v>0.22</c:v>
                </c:pt>
              </c:numCache>
            </c:numRef>
          </c:val>
          <c:extLst>
            <c:ext xmlns:c16="http://schemas.microsoft.com/office/drawing/2014/chart" uri="{C3380CC4-5D6E-409C-BE32-E72D297353CC}">
              <c16:uniqueId val="{00000005-295D-49DE-A6FE-15A0D1D8488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1.92</c:v>
                </c:pt>
              </c:numCache>
            </c:numRef>
          </c:val>
          <c:extLst>
            <c:ext xmlns:c16="http://schemas.microsoft.com/office/drawing/2014/chart" uri="{C3380CC4-5D6E-409C-BE32-E72D297353CC}">
              <c16:uniqueId val="{00000006-295D-49DE-A6FE-15A0D1D8488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1.24</c:v>
                </c:pt>
                <c:pt idx="4">
                  <c:v>#N/A</c:v>
                </c:pt>
                <c:pt idx="5">
                  <c:v>0.98</c:v>
                </c:pt>
                <c:pt idx="6">
                  <c:v>#N/A</c:v>
                </c:pt>
                <c:pt idx="7">
                  <c:v>0.32</c:v>
                </c:pt>
                <c:pt idx="8">
                  <c:v>#N/A</c:v>
                </c:pt>
                <c:pt idx="9">
                  <c:v>1.94</c:v>
                </c:pt>
              </c:numCache>
            </c:numRef>
          </c:val>
          <c:extLst>
            <c:ext xmlns:c16="http://schemas.microsoft.com/office/drawing/2014/chart" uri="{C3380CC4-5D6E-409C-BE32-E72D297353CC}">
              <c16:uniqueId val="{00000007-295D-49DE-A6FE-15A0D1D8488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10.26</c:v>
                </c:pt>
                <c:pt idx="2">
                  <c:v>#N/A</c:v>
                </c:pt>
                <c:pt idx="3">
                  <c:v>9.08</c:v>
                </c:pt>
                <c:pt idx="4">
                  <c:v>#N/A</c:v>
                </c:pt>
                <c:pt idx="5">
                  <c:v>9.09</c:v>
                </c:pt>
                <c:pt idx="6">
                  <c:v>#N/A</c:v>
                </c:pt>
                <c:pt idx="7">
                  <c:v>8.73</c:v>
                </c:pt>
                <c:pt idx="8">
                  <c:v>#N/A</c:v>
                </c:pt>
                <c:pt idx="9">
                  <c:v>8.99</c:v>
                </c:pt>
              </c:numCache>
            </c:numRef>
          </c:val>
          <c:extLst>
            <c:ext xmlns:c16="http://schemas.microsoft.com/office/drawing/2014/chart" uri="{C3380CC4-5D6E-409C-BE32-E72D297353CC}">
              <c16:uniqueId val="{00000008-295D-49DE-A6FE-15A0D1D848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14.22</c:v>
                </c:pt>
                <c:pt idx="2">
                  <c:v>#N/A</c:v>
                </c:pt>
                <c:pt idx="3">
                  <c:v>16.48</c:v>
                </c:pt>
                <c:pt idx="4">
                  <c:v>#N/A</c:v>
                </c:pt>
                <c:pt idx="5">
                  <c:v>16.600000000000001</c:v>
                </c:pt>
                <c:pt idx="6">
                  <c:v>#N/A</c:v>
                </c:pt>
                <c:pt idx="7">
                  <c:v>15.44</c:v>
                </c:pt>
                <c:pt idx="8">
                  <c:v>#N/A</c:v>
                </c:pt>
                <c:pt idx="9">
                  <c:v>11.89</c:v>
                </c:pt>
              </c:numCache>
            </c:numRef>
          </c:val>
          <c:extLst>
            <c:ext xmlns:c16="http://schemas.microsoft.com/office/drawing/2014/chart" uri="{C3380CC4-5D6E-409C-BE32-E72D297353CC}">
              <c16:uniqueId val="{00000009-295D-49DE-A6FE-15A0D1D848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383</c:v>
                </c:pt>
                <c:pt idx="8">
                  <c:v>381</c:v>
                </c:pt>
                <c:pt idx="11">
                  <c:v>404</c:v>
                </c:pt>
                <c:pt idx="14">
                  <c:v>476</c:v>
                </c:pt>
              </c:numCache>
            </c:numRef>
          </c:val>
          <c:extLst>
            <c:ext xmlns:c16="http://schemas.microsoft.com/office/drawing/2014/chart" uri="{C3380CC4-5D6E-409C-BE32-E72D297353CC}">
              <c16:uniqueId val="{00000000-7770-48AE-A487-AC3B71B00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70-48AE-A487-AC3B71B00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7770-48AE-A487-AC3B71B00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44</c:v>
                </c:pt>
                <c:pt idx="6">
                  <c:v>46</c:v>
                </c:pt>
                <c:pt idx="9">
                  <c:v>52</c:v>
                </c:pt>
                <c:pt idx="12">
                  <c:v>55</c:v>
                </c:pt>
              </c:numCache>
            </c:numRef>
          </c:val>
          <c:extLst>
            <c:ext xmlns:c16="http://schemas.microsoft.com/office/drawing/2014/chart" uri="{C3380CC4-5D6E-409C-BE32-E72D297353CC}">
              <c16:uniqueId val="{00000003-7770-48AE-A487-AC3B71B00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168</c:v>
                </c:pt>
                <c:pt idx="3">
                  <c:v>166</c:v>
                </c:pt>
                <c:pt idx="6">
                  <c:v>149</c:v>
                </c:pt>
                <c:pt idx="9">
                  <c:v>138</c:v>
                </c:pt>
                <c:pt idx="12">
                  <c:v>150</c:v>
                </c:pt>
              </c:numCache>
            </c:numRef>
          </c:val>
          <c:extLst>
            <c:ext xmlns:c16="http://schemas.microsoft.com/office/drawing/2014/chart" uri="{C3380CC4-5D6E-409C-BE32-E72D297353CC}">
              <c16:uniqueId val="{00000004-7770-48AE-A487-AC3B71B00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70-48AE-A487-AC3B71B00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70-48AE-A487-AC3B71B00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380</c:v>
                </c:pt>
                <c:pt idx="3">
                  <c:v>412</c:v>
                </c:pt>
                <c:pt idx="6">
                  <c:v>422</c:v>
                </c:pt>
                <c:pt idx="9">
                  <c:v>453</c:v>
                </c:pt>
                <c:pt idx="12">
                  <c:v>573</c:v>
                </c:pt>
              </c:numCache>
            </c:numRef>
          </c:val>
          <c:extLst>
            <c:ext xmlns:c16="http://schemas.microsoft.com/office/drawing/2014/chart" uri="{C3380CC4-5D6E-409C-BE32-E72D297353CC}">
              <c16:uniqueId val="{00000007-7770-48AE-A487-AC3B71B00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218</c:v>
                </c:pt>
                <c:pt idx="2">
                  <c:v>#N/A</c:v>
                </c:pt>
                <c:pt idx="3">
                  <c:v>#N/A</c:v>
                </c:pt>
                <c:pt idx="4">
                  <c:v>240</c:v>
                </c:pt>
                <c:pt idx="5">
                  <c:v>#N/A</c:v>
                </c:pt>
                <c:pt idx="6">
                  <c:v>#N/A</c:v>
                </c:pt>
                <c:pt idx="7">
                  <c:v>236</c:v>
                </c:pt>
                <c:pt idx="8">
                  <c:v>#N/A</c:v>
                </c:pt>
                <c:pt idx="9">
                  <c:v>#N/A</c:v>
                </c:pt>
                <c:pt idx="10">
                  <c:v>239</c:v>
                </c:pt>
                <c:pt idx="11">
                  <c:v>#N/A</c:v>
                </c:pt>
                <c:pt idx="12">
                  <c:v>#N/A</c:v>
                </c:pt>
                <c:pt idx="13">
                  <c:v>302</c:v>
                </c:pt>
                <c:pt idx="14">
                  <c:v>#N/A</c:v>
                </c:pt>
              </c:numCache>
            </c:numRef>
          </c:val>
          <c:smooth val="0"/>
          <c:extLst>
            <c:ext xmlns:c16="http://schemas.microsoft.com/office/drawing/2014/chart" uri="{C3380CC4-5D6E-409C-BE32-E72D297353CC}">
              <c16:uniqueId val="{00000008-7770-48AE-A487-AC3B71B00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4001</c:v>
                </c:pt>
                <c:pt idx="5">
                  <c:v>4162</c:v>
                </c:pt>
                <c:pt idx="8">
                  <c:v>4188</c:v>
                </c:pt>
                <c:pt idx="11">
                  <c:v>4683</c:v>
                </c:pt>
                <c:pt idx="14">
                  <c:v>4726</c:v>
                </c:pt>
              </c:numCache>
            </c:numRef>
          </c:val>
          <c:extLst>
            <c:ext xmlns:c16="http://schemas.microsoft.com/office/drawing/2014/chart" uri="{C3380CC4-5D6E-409C-BE32-E72D297353CC}">
              <c16:uniqueId val="{00000000-C53E-4516-B1A6-9858980A7A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520</c:v>
                </c:pt>
                <c:pt idx="5">
                  <c:v>501</c:v>
                </c:pt>
                <c:pt idx="8">
                  <c:v>542</c:v>
                </c:pt>
                <c:pt idx="11">
                  <c:v>502</c:v>
                </c:pt>
                <c:pt idx="14">
                  <c:v>463</c:v>
                </c:pt>
              </c:numCache>
            </c:numRef>
          </c:val>
          <c:extLst>
            <c:ext xmlns:c16="http://schemas.microsoft.com/office/drawing/2014/chart" uri="{C3380CC4-5D6E-409C-BE32-E72D297353CC}">
              <c16:uniqueId val="{00000001-C53E-4516-B1A6-9858980A7A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3018</c:v>
                </c:pt>
                <c:pt idx="5">
                  <c:v>3236</c:v>
                </c:pt>
                <c:pt idx="8">
                  <c:v>3736</c:v>
                </c:pt>
                <c:pt idx="11">
                  <c:v>3952</c:v>
                </c:pt>
                <c:pt idx="14">
                  <c:v>4220</c:v>
                </c:pt>
              </c:numCache>
            </c:numRef>
          </c:val>
          <c:extLst>
            <c:ext xmlns:c16="http://schemas.microsoft.com/office/drawing/2014/chart" uri="{C3380CC4-5D6E-409C-BE32-E72D297353CC}">
              <c16:uniqueId val="{00000002-C53E-4516-B1A6-9858980A7A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3E-4516-B1A6-9858980A7A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3E-4516-B1A6-9858980A7A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3E-4516-B1A6-9858980A7A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662</c:v>
                </c:pt>
                <c:pt idx="3">
                  <c:v>605</c:v>
                </c:pt>
                <c:pt idx="6">
                  <c:v>540</c:v>
                </c:pt>
                <c:pt idx="9">
                  <c:v>550</c:v>
                </c:pt>
                <c:pt idx="12">
                  <c:v>524</c:v>
                </c:pt>
              </c:numCache>
            </c:numRef>
          </c:val>
          <c:extLst>
            <c:ext xmlns:c16="http://schemas.microsoft.com/office/drawing/2014/chart" uri="{C3380CC4-5D6E-409C-BE32-E72D297353CC}">
              <c16:uniqueId val="{00000006-C53E-4516-B1A6-9858980A7A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405</c:v>
                </c:pt>
                <c:pt idx="3">
                  <c:v>406</c:v>
                </c:pt>
                <c:pt idx="6">
                  <c:v>402</c:v>
                </c:pt>
                <c:pt idx="9">
                  <c:v>353</c:v>
                </c:pt>
                <c:pt idx="12">
                  <c:v>390</c:v>
                </c:pt>
              </c:numCache>
            </c:numRef>
          </c:val>
          <c:extLst>
            <c:ext xmlns:c16="http://schemas.microsoft.com/office/drawing/2014/chart" uri="{C3380CC4-5D6E-409C-BE32-E72D297353CC}">
              <c16:uniqueId val="{00000007-C53E-4516-B1A6-9858980A7A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1041</c:v>
                </c:pt>
                <c:pt idx="3">
                  <c:v>965</c:v>
                </c:pt>
                <c:pt idx="6">
                  <c:v>939</c:v>
                </c:pt>
                <c:pt idx="9">
                  <c:v>860</c:v>
                </c:pt>
                <c:pt idx="12">
                  <c:v>812</c:v>
                </c:pt>
              </c:numCache>
            </c:numRef>
          </c:val>
          <c:extLst>
            <c:ext xmlns:c16="http://schemas.microsoft.com/office/drawing/2014/chart" uri="{C3380CC4-5D6E-409C-BE32-E72D297353CC}">
              <c16:uniqueId val="{00000008-C53E-4516-B1A6-9858980A7A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3E-4516-B1A6-9858980A7A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5201</c:v>
                </c:pt>
                <c:pt idx="3">
                  <c:v>5532</c:v>
                </c:pt>
                <c:pt idx="6">
                  <c:v>5344</c:v>
                </c:pt>
                <c:pt idx="9">
                  <c:v>6000</c:v>
                </c:pt>
                <c:pt idx="12">
                  <c:v>6112</c:v>
                </c:pt>
              </c:numCache>
            </c:numRef>
          </c:val>
          <c:extLst>
            <c:ext xmlns:c16="http://schemas.microsoft.com/office/drawing/2014/chart" uri="{C3380CC4-5D6E-409C-BE32-E72D297353CC}">
              <c16:uniqueId val="{0000000A-C53E-4516-B1A6-9858980A7A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3E-4516-B1A6-9858980A7A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992</c:v>
                </c:pt>
                <c:pt idx="1">
                  <c:v>897</c:v>
                </c:pt>
                <c:pt idx="2">
                  <c:v>960</c:v>
                </c:pt>
              </c:numCache>
            </c:numRef>
          </c:val>
          <c:extLst>
            <c:ext xmlns:c16="http://schemas.microsoft.com/office/drawing/2014/chart" uri="{C3380CC4-5D6E-409C-BE32-E72D297353CC}">
              <c16:uniqueId val="{00000000-E08B-4429-8DF9-25794BC55F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502</c:v>
                </c:pt>
                <c:pt idx="1">
                  <c:v>666</c:v>
                </c:pt>
                <c:pt idx="2">
                  <c:v>717</c:v>
                </c:pt>
              </c:numCache>
            </c:numRef>
          </c:val>
          <c:extLst>
            <c:ext xmlns:c16="http://schemas.microsoft.com/office/drawing/2014/chart" uri="{C3380CC4-5D6E-409C-BE32-E72D297353CC}">
              <c16:uniqueId val="{00000001-E08B-4429-8DF9-25794BC55F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1913</c:v>
                </c:pt>
                <c:pt idx="1">
                  <c:v>2077</c:v>
                </c:pt>
                <c:pt idx="2">
                  <c:v>2285</c:v>
                </c:pt>
              </c:numCache>
            </c:numRef>
          </c:val>
          <c:extLst>
            <c:ext xmlns:c16="http://schemas.microsoft.com/office/drawing/2014/chart" uri="{C3380CC4-5D6E-409C-BE32-E72D297353CC}">
              <c16:uniqueId val="{00000002-E08B-4429-8DF9-25794BC55F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実質公債費比率は年々</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してきており、令和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復興事業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に係る償還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開始に伴い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百万円増加しており、今後も増加することが見込まれる。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についても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となっており、留意が必要である。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引き続き、地方債の新規発行抑制等健全化の維持に努める。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義務的経費の削減等に努めていたが、地方債は前年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百万円の増となった。被災後の復旧事業に対する発行などに伴い、地方債の現在高が増加傾向にある。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剰余金積立等により、充当可能基金は前年度比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％増）したが、庁舎建設にかかる基金の積立が含まれることと、地方債の現在高も増加傾向が見込まれるので引き続き財政健全化に努める必要がある。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.3,961</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8.82</a:t>
          </a:r>
          <a:r>
            <a:rPr kumimoji="1" lang="ja-JP" altLang="ja-JP" sz="1100">
              <a:solidFill>
                <a:schemeClr val="dk1"/>
              </a:solidFill>
              <a:effectLst/>
              <a:latin typeface="+mn-lt"/>
              <a:ea typeface="+mn-ea"/>
              <a:cs typeface="+mn-cs"/>
            </a:rPr>
            <a:t>％）増、令和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554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16.26</a:t>
          </a:r>
          <a:r>
            <a:rPr kumimoji="1" lang="ja-JP" altLang="ja-JP" sz="1100">
              <a:solidFill>
                <a:schemeClr val="dk1"/>
              </a:solidFill>
              <a:effectLst/>
              <a:latin typeface="+mn-lt"/>
              <a:ea typeface="+mn-ea"/>
              <a:cs typeface="+mn-cs"/>
            </a:rPr>
            <a:t>％）増となり前年に引き続き基金残高は増加傾向にある。収入不足を補うため、それぞれの基金設置目的に応じて取り崩し、剰余金や利子等を予算化して積み立てしている。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近年多発する災害</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不測の事態や庁舎建設をはじめとした公共施設の老朽化対策等の新たな財政需要に備えるため、引き続き必要に応じた各種基金の積立を行い、健全な財政運営を確保していく方針である。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公共施設整備基金･････････････････公共施設整備事業</a:t>
          </a:r>
          <a:endParaRPr lang="ja-JP" altLang="ja-JP" sz="1400">
            <a:effectLst/>
          </a:endParaRPr>
        </a:p>
        <a:p>
          <a:r>
            <a:rPr kumimoji="1" lang="ja-JP" altLang="ja-JP" sz="1100">
              <a:solidFill>
                <a:schemeClr val="dk1"/>
              </a:solidFill>
              <a:effectLst/>
              <a:latin typeface="+mn-lt"/>
              <a:ea typeface="+mn-ea"/>
              <a:cs typeface="+mn-cs"/>
            </a:rPr>
            <a:t>　　庁舎建設基金･････････････････････庁舎の建て替えの費用としての積立</a:t>
          </a:r>
          <a:endParaRPr lang="ja-JP" altLang="ja-JP" sz="1400">
            <a:effectLst/>
          </a:endParaRPr>
        </a:p>
        <a:p>
          <a:r>
            <a:rPr kumimoji="1" lang="ja-JP" altLang="ja-JP" sz="1100">
              <a:solidFill>
                <a:schemeClr val="dk1"/>
              </a:solidFill>
              <a:effectLst/>
              <a:latin typeface="+mn-lt"/>
              <a:ea typeface="+mn-ea"/>
              <a:cs typeface="+mn-cs"/>
            </a:rPr>
            <a:t>　　未来づくり基金･･･････････････････国際交流、まち・ひと・しごと創生総合戦略事業、独創的なまちづくり事業</a:t>
          </a:r>
          <a:endParaRPr lang="ja-JP" altLang="ja-JP" sz="1400">
            <a:effectLst/>
          </a:endParaRPr>
        </a:p>
        <a:p>
          <a:r>
            <a:rPr kumimoji="1" lang="ja-JP" altLang="ja-JP" sz="1100">
              <a:solidFill>
                <a:schemeClr val="dk1"/>
              </a:solidFill>
              <a:effectLst/>
              <a:latin typeface="+mn-lt"/>
              <a:ea typeface="+mn-ea"/>
              <a:cs typeface="+mn-cs"/>
            </a:rPr>
            <a:t>　　長寿社会対策基金･････････････････地域の振興と住民福祉の向上に係る事業</a:t>
          </a:r>
          <a:endParaRPr lang="ja-JP" altLang="ja-JP" sz="1400">
            <a:effectLst/>
          </a:endParaRPr>
        </a:p>
        <a:p>
          <a:r>
            <a:rPr kumimoji="1" lang="ja-JP" altLang="ja-JP" sz="1100">
              <a:solidFill>
                <a:schemeClr val="dk1"/>
              </a:solidFill>
              <a:effectLst/>
              <a:latin typeface="+mn-lt"/>
              <a:ea typeface="+mn-ea"/>
              <a:cs typeface="+mn-cs"/>
            </a:rPr>
            <a:t>　　森林環境整備基金･････････････････森林環境にかかる整備事業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企業版ふるさと納税基金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地域再生法</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17</a:t>
          </a:r>
          <a:r>
            <a:rPr lang="ja-JP" altLang="en-US" sz="1100" b="0" i="0">
              <a:solidFill>
                <a:schemeClr val="dk1"/>
              </a:solidFill>
              <a:effectLst/>
              <a:latin typeface="+mn-lt"/>
              <a:ea typeface="+mn-ea"/>
              <a:cs typeface="+mn-cs"/>
            </a:rPr>
            <a:t>年法律第</a:t>
          </a:r>
          <a:r>
            <a:rPr lang="en-US" altLang="ja-JP" sz="1100" b="0" i="0">
              <a:solidFill>
                <a:schemeClr val="dk1"/>
              </a:solidFill>
              <a:effectLst/>
              <a:latin typeface="+mn-lt"/>
              <a:ea typeface="+mn-ea"/>
              <a:cs typeface="+mn-cs"/>
            </a:rPr>
            <a:t>24</a:t>
          </a:r>
          <a:r>
            <a:rPr lang="ja-JP" altLang="en-US" sz="1100" b="0" i="0">
              <a:solidFill>
                <a:schemeClr val="dk1"/>
              </a:solidFill>
              <a:effectLst/>
              <a:latin typeface="+mn-lt"/>
              <a:ea typeface="+mn-ea"/>
              <a:cs typeface="+mn-cs"/>
            </a:rPr>
            <a:t>号</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第</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条第</a:t>
          </a:r>
          <a:r>
            <a:rPr lang="en-US" altLang="ja-JP" sz="1100" b="0" i="0">
              <a:solidFill>
                <a:schemeClr val="dk1"/>
              </a:solidFill>
              <a:effectLst/>
              <a:latin typeface="+mn-lt"/>
              <a:ea typeface="+mn-ea"/>
              <a:cs typeface="+mn-cs"/>
            </a:rPr>
            <a:t>4</a:t>
          </a:r>
          <a:r>
            <a:rPr lang="ja-JP" altLang="en-US" sz="1100" b="0" i="0">
              <a:solidFill>
                <a:schemeClr val="dk1"/>
              </a:solidFill>
              <a:effectLst/>
              <a:latin typeface="+mn-lt"/>
              <a:ea typeface="+mn-ea"/>
              <a:cs typeface="+mn-cs"/>
            </a:rPr>
            <a:t>項第</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号に規定するまち・ひと・しごと創生寄附活用事業に関する事業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2,285</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372</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19.45</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なり年々</a:t>
          </a:r>
          <a:r>
            <a:rPr kumimoji="1" lang="ja-JP" altLang="ja-JP" sz="1100">
              <a:solidFill>
                <a:schemeClr val="dk1"/>
              </a:solidFill>
              <a:effectLst/>
              <a:latin typeface="+mn-lt"/>
              <a:ea typeface="+mn-ea"/>
              <a:cs typeface="+mn-cs"/>
            </a:rPr>
            <a:t>は増加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主なものとして公共施設整備基金は、公共施設や公園整備等に</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百万円を取り崩し、公営競技からの環境整備協力費等</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百万円を</a:t>
          </a:r>
          <a:endParaRPr lang="ja-JP" altLang="ja-JP" sz="1400">
            <a:effectLst/>
          </a:endParaRPr>
        </a:p>
        <a:p>
          <a:r>
            <a:rPr kumimoji="1" lang="ja-JP" altLang="ja-JP" sz="1100">
              <a:solidFill>
                <a:schemeClr val="dk1"/>
              </a:solidFill>
              <a:effectLst/>
              <a:latin typeface="+mn-lt"/>
              <a:ea typeface="+mn-ea"/>
              <a:cs typeface="+mn-cs"/>
            </a:rPr>
            <a:t>　　積み立てた。</a:t>
          </a:r>
          <a:endParaRPr lang="ja-JP" altLang="ja-JP" sz="1400">
            <a:effectLst/>
          </a:endParaRPr>
        </a:p>
        <a:p>
          <a:r>
            <a:rPr kumimoji="1" lang="ja-JP" altLang="ja-JP" sz="1100">
              <a:solidFill>
                <a:schemeClr val="dk1"/>
              </a:solidFill>
              <a:effectLst/>
              <a:latin typeface="+mn-lt"/>
              <a:ea typeface="+mn-ea"/>
              <a:cs typeface="+mn-cs"/>
            </a:rPr>
            <a:t>　　庁舎建替基金は</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未来づくり基金は、国際交流事業やまち・ひと・しごと創生総合戦略事業である子育て支援事業、移住定住促進事業に取り崩し、</a:t>
          </a:r>
          <a:endParaRPr lang="ja-JP" altLang="ja-JP" sz="1400">
            <a:effectLst/>
          </a:endParaRPr>
        </a:p>
        <a:p>
          <a:r>
            <a:rPr kumimoji="1" lang="ja-JP" altLang="ja-JP" sz="1100">
              <a:solidFill>
                <a:schemeClr val="dk1"/>
              </a:solidFill>
              <a:effectLst/>
              <a:latin typeface="+mn-lt"/>
              <a:ea typeface="+mn-ea"/>
              <a:cs typeface="+mn-cs"/>
            </a:rPr>
            <a:t>　　ふるさと応援寄附金や財産貸付収入等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長寿社会対策基金は、敬老会等に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百万取り崩し、利子のみを積み立てた。</a:t>
          </a:r>
          <a:endParaRPr lang="ja-JP" altLang="ja-JP" sz="1400">
            <a:effectLst/>
          </a:endParaRPr>
        </a:p>
        <a:p>
          <a:r>
            <a:rPr kumimoji="1" lang="ja-JP" altLang="ja-JP" sz="1100">
              <a:solidFill>
                <a:schemeClr val="dk1"/>
              </a:solidFill>
              <a:effectLst/>
              <a:latin typeface="+mn-lt"/>
              <a:ea typeface="+mn-ea"/>
              <a:cs typeface="+mn-cs"/>
            </a:rPr>
            <a:t>　　森林環境整備基金は、森林情報管理システム等に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百万円を取り崩し、森林環境譲与税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百万円を積み立てた。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企業版ふるさと納税基金は、</a:t>
          </a:r>
          <a:r>
            <a:rPr lang="ja-JP" altLang="ja-JP" sz="1100" b="0" i="0">
              <a:solidFill>
                <a:schemeClr val="dk1"/>
              </a:solidFill>
              <a:effectLst/>
              <a:latin typeface="+mn-lt"/>
              <a:ea typeface="+mn-ea"/>
              <a:cs typeface="+mn-cs"/>
            </a:rPr>
            <a:t>まち・ひと・しごと創生寄附活用事業</a:t>
          </a:r>
          <a:r>
            <a:rPr lang="ja-JP" altLang="en-US" sz="1100" b="0" i="0">
              <a:solidFill>
                <a:schemeClr val="dk1"/>
              </a:solidFill>
              <a:effectLst/>
              <a:latin typeface="+mn-lt"/>
              <a:ea typeface="+mn-ea"/>
              <a:cs typeface="+mn-cs"/>
            </a:rPr>
            <a:t>に</a:t>
          </a:r>
          <a:r>
            <a:rPr lang="en-US" altLang="ja-JP" sz="1100" b="0" i="0">
              <a:solidFill>
                <a:schemeClr val="dk1"/>
              </a:solidFill>
              <a:effectLst/>
              <a:latin typeface="+mn-lt"/>
              <a:ea typeface="+mn-ea"/>
              <a:cs typeface="+mn-cs"/>
            </a:rPr>
            <a:t>55</a:t>
          </a:r>
          <a:r>
            <a:rPr lang="ja-JP" altLang="en-US" sz="1100" b="0" i="0">
              <a:solidFill>
                <a:schemeClr val="dk1"/>
              </a:solidFill>
              <a:effectLst/>
              <a:latin typeface="+mn-lt"/>
              <a:ea typeface="+mn-ea"/>
              <a:cs typeface="+mn-cs"/>
            </a:rPr>
            <a:t>百万円を取り崩し、企業版ふるさと納税</a:t>
          </a:r>
          <a:r>
            <a:rPr lang="en-US" altLang="ja-JP" sz="1100" b="0" i="0">
              <a:solidFill>
                <a:schemeClr val="dk1"/>
              </a:solidFill>
              <a:effectLst/>
              <a:latin typeface="+mn-lt"/>
              <a:ea typeface="+mn-ea"/>
              <a:cs typeface="+mn-cs"/>
            </a:rPr>
            <a:t>100</a:t>
          </a:r>
          <a:r>
            <a:rPr lang="ja-JP" altLang="en-US" sz="1100" b="0" i="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基金については、条例等に基づき適切に運用し、今後も財源不足を補うため使途に見合った事業に活用する。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960</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となっている。これは、令和元年東日本台風の復興事業</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収入不足を補うため</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百万円を取り崩し、令和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年度剰余金及び積立利子</a:t>
          </a:r>
          <a:r>
            <a:rPr kumimoji="1" lang="en-US" altLang="ja-JP" sz="1100">
              <a:solidFill>
                <a:schemeClr val="dk1"/>
              </a:solidFill>
              <a:effectLst/>
              <a:latin typeface="+mn-lt"/>
              <a:ea typeface="+mn-ea"/>
              <a:cs typeface="+mn-cs"/>
            </a:rPr>
            <a:t>483</a:t>
          </a:r>
          <a:r>
            <a:rPr kumimoji="1" lang="ja-JP" altLang="ja-JP" sz="1100">
              <a:solidFill>
                <a:schemeClr val="dk1"/>
              </a:solidFill>
              <a:effectLst/>
              <a:latin typeface="+mn-lt"/>
              <a:ea typeface="+mn-ea"/>
              <a:cs typeface="+mn-cs"/>
            </a:rPr>
            <a:t>百万円を積み立てしたものである。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の大部分を占める財政調整基金については、今後耐用年数を迎える公共施設の更新等による減少等も見込まれている。このため、公共施設等総合管理計画に基づく施設等の集約・複合化や長寿命化対策等を行い、財政調整基金からの繰出しを抑制するとともに、税収の確保等の歳入確保策も検討していく。</a:t>
          </a:r>
          <a:endParaRPr lang="ja-JP" altLang="ja-JP" sz="1400">
            <a:effectLst/>
          </a:endParaRPr>
        </a:p>
        <a:p>
          <a:r>
            <a:rPr kumimoji="1" lang="ja-JP" altLang="ja-JP" sz="1100">
              <a:solidFill>
                <a:schemeClr val="dk1"/>
              </a:solidFill>
              <a:effectLst/>
              <a:latin typeface="+mn-lt"/>
              <a:ea typeface="+mn-ea"/>
              <a:cs typeface="+mn-cs"/>
            </a:rPr>
            <a:t>　今後も健全な財政運営を確保し、将来の歳入減少や歳出増加への備えや災害等より生じる予期せぬ支出・減収を埋めるため適切に運用する方針であり、財政運営上の数値目標としている財政調整基金及び減債基金の合計が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％以上を維持することを目標としていく。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年度末の残高は</a:t>
          </a:r>
          <a:r>
            <a:rPr kumimoji="1" lang="en-US" altLang="ja-JP" sz="1100">
              <a:solidFill>
                <a:schemeClr val="dk1"/>
              </a:solidFill>
              <a:effectLst/>
              <a:latin typeface="+mn-lt"/>
              <a:ea typeface="+mn-ea"/>
              <a:cs typeface="+mn-cs"/>
            </a:rPr>
            <a:t>717</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7.66</a:t>
          </a:r>
          <a:r>
            <a:rPr kumimoji="1" lang="ja-JP" altLang="ja-JP" sz="1100">
              <a:solidFill>
                <a:schemeClr val="dk1"/>
              </a:solidFill>
              <a:effectLst/>
              <a:latin typeface="+mn-lt"/>
              <a:ea typeface="+mn-ea"/>
              <a:cs typeface="+mn-cs"/>
            </a:rPr>
            <a:t>％）増額になっている。令和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年度は公債費の償還に充当するため</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これまでも必要とされる額を適時適切に積み立てしてきたところ。今後も経済変動等に起因する財源不足に備えるとともに、健全な財政運営を確保し、公債費の償還に充てるため必要な額を積み立てし、条例等に基づき適正に運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C575866-B362-4D87-A46F-5D6C39DF087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FA4EB28-951A-47C8-9124-BED72436F74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57985D8-0638-4ED6-9CB0-B1149FC8594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9C6DA3D-2ADB-4256-B7F6-DCD15CF7ED6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8EBB045-B698-4D4B-A3A8-5108870844D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52AE711-DCC7-43FA-A431-0899198B4CA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C190832-6564-4777-A7FA-5D6EE020F15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1A84C37-321F-4EB8-8DCD-9D56E49C94D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BCC35FB-EDDC-4EA6-AE1D-A73AC3C492B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0E4DD0C-A36D-48CF-8B05-84F05E64A4B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EE5F63A-FD11-460F-A302-E6C6AEFF061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1070E53-C5C4-4EC9-B894-B5027A63BBB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8B5B7B2-683A-4E9E-B7F5-B83AD3BBDAD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290BD3A-73FB-47D0-BB4B-CCE33E92E35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E1764A2-9520-4F92-8E8E-6216C5BDDE7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21ED301-DEEA-4286-808F-AF60AA75277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295F61C-FBA9-4A8E-9BB6-66EEB7863CE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DE459DE-E667-4E17-8344-9AA2B42CEAD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1052DDB-5841-47CF-B2F1-6AF0DF1AB89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BD28BA6-E512-4100-ABD0-6086179C009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ADEAA6D-7EC5-49E3-AEE6-ABF9BF351AB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EE77A34-720A-4EF7-A8C5-F44E54906D9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0786813-6528-4A00-BCEE-131D237FCE5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2B36FC5-D756-4CB6-8C5D-28B5D398DC9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990DC97-179E-472B-A374-80FE0C846A3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EA0A04B-23BE-4F77-B6D8-6AA843DBFEA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3AE8DF6-CD1D-40C4-A4A9-C0C3EC92100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5DDBE2F-ABCC-41FB-8A67-6B4C2245DDE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B0E65F3-E6AF-46D4-ABF3-170CF1A1D895}"/>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8695CC3A-9B16-48A4-B92D-A984D3C0EB3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FF644BA4-80FD-4054-B3EB-B05B19C0CED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E7C1679-7988-41BB-ACE5-997F3E272F7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E2DB26B-29B5-40E9-A14C-C3909AAC9522}"/>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672B7C01-E8D1-459A-9F01-83EE002901A2}"/>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35D8835-2D14-4EC6-A27D-15D4E9F7A33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90774D6-22F8-442A-A34E-7A9A6D8397D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2CD4208-D9E8-4D88-95AD-FEF3AD3E15A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9371C86-F18F-4253-8EE1-BCB00B9C6A8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319A66B-976B-432D-A0A0-677C6664581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E91A215-D6FF-4FD0-9151-7FBAF01FE1D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D3EE5B9-311B-417D-B09A-538CCAC3AE3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3208FCC-C0A7-480A-8CA5-3EE7A715A51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3D572FD-6903-435F-A244-BB0871EE14B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61354CE-7257-4368-AE3B-4BACCDBFA10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07D3B66-717E-491E-A412-D0B3FD39B7A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2E5C1D7-CE16-42F4-9017-C39A281882E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DD674E3-585A-4DBC-ABEB-8A60FD504A4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前年に比べ固定資産税の減少（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百万円減）があったが、前年比は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ポイントの増加となった。全国平均を超えたが、宮城県平均を下回る結果となった。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人口減少や高齢化等により、経常的な一般財源が減少が見込まれるため、 積極的な企業誘致等による新たな自主財源の確保や移住定住の促進による人口の増加など歳入の確保に努めるとともに、業務委託や会計年度任用職員などの導入を通じて歳出の見直しも行い、財政基盤の強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B4A6414-BD9F-4DBD-BC87-F822D8F1285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89BAEF2F-9BBD-4CDA-A5CB-D1EAD3E3152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67019A40-BCAD-4A08-B1AB-A4C686181FCC}"/>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6506BBA-956A-402D-AB78-E67A034FF83C}"/>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C550338-E67D-4179-8460-1233B334086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A5A1C9F8-3D1F-4FAC-A1B0-7557AEC51B6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185607D-A55C-41D6-8644-292C20104AE1}"/>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4D65845A-6ED8-4E58-B6F5-24DA99C4168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92BB6E98-4492-4AC5-9308-6CA0F24B4C47}"/>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8BCA81B-735E-4E70-BF55-D1F85F20729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2B1A3024-555E-4C72-A330-01B09678799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B097B0E3-FF81-42E1-9DF6-54FB9DC149F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5B84D666-7659-4F34-9E41-9C9D4CC9C50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37FBF485-B753-49E6-BB19-D26283312F2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F288BA9-BCD4-49F8-A3F9-DF068B9856B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4E9534F-FC68-4FFD-8073-58F6D36A75C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514D8E9-327A-4157-A8FA-5FF6992DA13C}"/>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106A9DAD-89FA-4D34-8D0B-CCEEF863E296}"/>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194FCF7F-4B08-425A-8694-8E07D8AB6808}"/>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30E4EC4-BDAB-4757-B46C-4255B236E523}"/>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5F12624D-A30D-42FE-B5DA-56511C3645B7}"/>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4E3E3CA9-AB2C-45DA-9CDA-E2FBD38C4FD1}"/>
            </a:ext>
          </a:extLst>
        </xdr:cNvPr>
        <xdr:cNvCxnSpPr/>
      </xdr:nvCxnSpPr>
      <xdr:spPr>
        <a:xfrm flipV="1">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E6D58EA9-18BE-4A66-ADCB-5DE3DFD533EC}"/>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1ECD0137-59FB-4216-86BA-8B6589E26EEA}"/>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3" name="直線コネクタ 72">
          <a:extLst>
            <a:ext uri="{FF2B5EF4-FFF2-40B4-BE49-F238E27FC236}">
              <a16:creationId xmlns:a16="http://schemas.microsoft.com/office/drawing/2014/main" id="{160995F5-6F98-45E3-A486-DCE80D2F7CC2}"/>
            </a:ext>
          </a:extLst>
        </xdr:cNvPr>
        <xdr:cNvCxnSpPr/>
      </xdr:nvCxnSpPr>
      <xdr:spPr>
        <a:xfrm flipV="1">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110F9E3-2691-4413-BA8E-F5BCACAC1E5D}"/>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557CB274-72F9-416A-B696-31537E305B04}"/>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117324</xdr:rowOff>
    </xdr:to>
    <xdr:cxnSp macro="">
      <xdr:nvCxnSpPr>
        <xdr:cNvPr id="76" name="直線コネクタ 75">
          <a:extLst>
            <a:ext uri="{FF2B5EF4-FFF2-40B4-BE49-F238E27FC236}">
              <a16:creationId xmlns:a16="http://schemas.microsoft.com/office/drawing/2014/main" id="{913B0412-2554-436E-9C8A-A6729446657D}"/>
            </a:ext>
          </a:extLst>
        </xdr:cNvPr>
        <xdr:cNvCxnSpPr/>
      </xdr:nvCxnSpPr>
      <xdr:spPr>
        <a:xfrm flipV="1">
          <a:off x="2336800" y="72952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80A8DBF2-6FE2-4327-8791-196FEAD8BA92}"/>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535E8443-5F55-4B0B-9F2F-F778F8D4D21D}"/>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676E1F0A-BBA9-43FE-BAD5-8AD779590C54}"/>
            </a:ext>
          </a:extLst>
        </xdr:cNvPr>
        <xdr:cNvCxnSpPr/>
      </xdr:nvCxnSpPr>
      <xdr:spPr>
        <a:xfrm>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EA75B9E1-A640-4289-83F3-38EB61058BAA}"/>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706C014C-6562-4DCA-9FB1-A84292BFFF39}"/>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DECD2A0E-3F04-4255-B12F-2DE617442FA5}"/>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3AAF9A20-0539-466B-B20D-D8DAFA390B07}"/>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574DC61-18CA-4259-B94F-DE543FB691A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E30F4A3-BA1E-40CE-96C5-6D0E86DA676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5DF32FE-9982-460F-8078-2B4ECEE2E70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5004807-1265-4DD0-86CA-60615B0BBB9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AB2082B-B7E7-4EA2-B651-BFBADEFD2E9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id="{2F171C94-8BC6-4E8E-977B-C4A834D9BD8D}"/>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id="{A871A1DD-BC89-47FB-BC10-848601D6A162}"/>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9208C8D5-6F0A-46A6-9E92-BB96291AB638}"/>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a:extLst>
            <a:ext uri="{FF2B5EF4-FFF2-40B4-BE49-F238E27FC236}">
              <a16:creationId xmlns:a16="http://schemas.microsoft.com/office/drawing/2014/main" id="{3F2553EB-C28D-4E42-99B5-1AC793F1299B}"/>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B9B5D670-4BCB-4BAC-A889-D3B0B352940B}"/>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a16="http://schemas.microsoft.com/office/drawing/2014/main" id="{AB8F0ACB-3396-499D-8B84-52299EC1F396}"/>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a:extLst>
            <a:ext uri="{FF2B5EF4-FFF2-40B4-BE49-F238E27FC236}">
              <a16:creationId xmlns:a16="http://schemas.microsoft.com/office/drawing/2014/main" id="{51F06581-E1C6-4990-A936-1DD0247C4D20}"/>
            </a:ext>
          </a:extLst>
        </xdr:cNvPr>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a:extLst>
            <a:ext uri="{FF2B5EF4-FFF2-40B4-BE49-F238E27FC236}">
              <a16:creationId xmlns:a16="http://schemas.microsoft.com/office/drawing/2014/main" id="{690C116C-8EF3-400D-A477-6AACBB754E5D}"/>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a:extLst>
            <a:ext uri="{FF2B5EF4-FFF2-40B4-BE49-F238E27FC236}">
              <a16:creationId xmlns:a16="http://schemas.microsoft.com/office/drawing/2014/main" id="{31CB0E1C-9A3C-4971-9490-2335C52E5AD9}"/>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a:extLst>
            <a:ext uri="{FF2B5EF4-FFF2-40B4-BE49-F238E27FC236}">
              <a16:creationId xmlns:a16="http://schemas.microsoft.com/office/drawing/2014/main" id="{DB83F3D3-A806-4802-A914-155AD9C977F7}"/>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FCDF430-68EC-4B8B-919F-2E17D7D6715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A7663142-950B-44B2-B441-4D0B937BC3A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652AFA03-CC9C-4654-A4EC-23602FD931A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BD0EF4D4-62D7-469B-8581-918029630F2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72A0784F-EA67-4872-815D-790D935BB5C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406A3EAC-31D9-4573-9D08-19CDD5C32EB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21F8B81A-7999-40BD-BD92-7888760FF7C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65FB8991-9296-4734-97B2-8B5503041A6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F1859E78-B683-408E-8008-B63193B8EBE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89BC6178-768F-4052-BBE2-F4B8B7AB7BD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1A2FAB86-B371-4999-BC95-3A4C5CBDDD7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6996D31D-737B-44B7-8C38-1CE35158856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A06B0943-BCE8-4C28-B256-50BBCD48A60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り、前年度比については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主な要因としては、地方税は減少したものの、地方交付税が大幅に増加し、分母である歳入面が増加したためである。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太陽光施設への固定資産税など、一次的な歳入の増加であるため引き続き、企業誘致や移住定住の促進等を図り、自主財源の確保に努めるとともに、事務事業の見直し等により経常経費の削減に努める。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B049903-E3EC-419D-AF21-D7204FFE699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645E11C6-442A-46BF-9F2D-7018C184618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EEBB77DF-63DF-49BA-8583-C66EC11623A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B5409031-2525-43B7-8C34-229C3CFEA2C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570DCA47-66B1-4EC5-9347-077EEE19C286}"/>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2D4DE63F-1D52-4984-827E-6FF303BE59D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294B9C47-DA0C-4F02-A193-A9D5E91E5AD8}"/>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AFFCF648-21C0-4753-B88F-C290CED72F1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BF3EA719-5567-4D7C-B64A-0E241A013F6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3C68E53-8724-4D2C-AEA7-AD7FD93765EB}"/>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A7A4C352-6A74-4436-A143-040DE227703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C19C1FB-BF62-4A95-A018-9323BA04053A}"/>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119466B9-30BB-4986-96B1-A3FEFB556B36}"/>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65640ED3-2A6A-4DCA-907F-C87E9E1330C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60A1AF4C-F57B-41BF-8976-14B9E3C63DF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23D62573-5E12-46F2-A3CF-2C5743AAB7B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59648AE3-8F25-4E70-AD3D-F3E16974E331}"/>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2A9E7AD7-28B6-4708-AD19-61A094A9B12C}"/>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D94CB4AC-E729-424C-BC99-6196577FFF35}"/>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CDF9CE88-D6B6-49A3-B2C8-9E6E220E4EB8}"/>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8D6D4103-9B39-436E-B547-7B5456281C55}"/>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32914</xdr:rowOff>
    </xdr:from>
    <xdr:to>
      <xdr:col>23</xdr:col>
      <xdr:colOff>133350</xdr:colOff>
      <xdr:row>61</xdr:row>
      <xdr:rowOff>87206</xdr:rowOff>
    </xdr:to>
    <xdr:cxnSp macro="">
      <xdr:nvCxnSpPr>
        <xdr:cNvPr id="133" name="直線コネクタ 132">
          <a:extLst>
            <a:ext uri="{FF2B5EF4-FFF2-40B4-BE49-F238E27FC236}">
              <a16:creationId xmlns:a16="http://schemas.microsoft.com/office/drawing/2014/main" id="{AF3459DB-2801-4DF9-A56C-FE4F2C8B770B}"/>
            </a:ext>
          </a:extLst>
        </xdr:cNvPr>
        <xdr:cNvCxnSpPr/>
      </xdr:nvCxnSpPr>
      <xdr:spPr>
        <a:xfrm flipV="1">
          <a:off x="4114800" y="10491364"/>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7BCDFD0E-4E29-414B-B7C0-E75EB1CF5656}"/>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F6F5599C-B6F6-4249-B4EA-28067AE4D222}"/>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119909</xdr:rowOff>
    </xdr:from>
    <xdr:to>
      <xdr:col>19</xdr:col>
      <xdr:colOff>133350</xdr:colOff>
      <xdr:row>61</xdr:row>
      <xdr:rowOff>87206</xdr:rowOff>
    </xdr:to>
    <xdr:cxnSp macro="">
      <xdr:nvCxnSpPr>
        <xdr:cNvPr id="136" name="直線コネクタ 135">
          <a:extLst>
            <a:ext uri="{FF2B5EF4-FFF2-40B4-BE49-F238E27FC236}">
              <a16:creationId xmlns:a16="http://schemas.microsoft.com/office/drawing/2014/main" id="{506EC4B6-CD80-4E83-824C-A5AAD23205DD}"/>
            </a:ext>
          </a:extLst>
        </xdr:cNvPr>
        <xdr:cNvCxnSpPr/>
      </xdr:nvCxnSpPr>
      <xdr:spPr>
        <a:xfrm>
          <a:off x="3225800" y="10406909"/>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FCD9C598-0E02-4B0B-B611-E5E4B11CAF8A}"/>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A4B82E11-6685-4D54-9D18-671DB176D797}"/>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119909</xdr:rowOff>
    </xdr:from>
    <xdr:to>
      <xdr:col>15</xdr:col>
      <xdr:colOff>82550</xdr:colOff>
      <xdr:row>60</xdr:row>
      <xdr:rowOff>150071</xdr:rowOff>
    </xdr:to>
    <xdr:cxnSp macro="">
      <xdr:nvCxnSpPr>
        <xdr:cNvPr id="139" name="直線コネクタ 138">
          <a:extLst>
            <a:ext uri="{FF2B5EF4-FFF2-40B4-BE49-F238E27FC236}">
              <a16:creationId xmlns:a16="http://schemas.microsoft.com/office/drawing/2014/main" id="{CB2D6C40-3226-4A18-A4F0-08F6C80CA9DF}"/>
            </a:ext>
          </a:extLst>
        </xdr:cNvPr>
        <xdr:cNvCxnSpPr/>
      </xdr:nvCxnSpPr>
      <xdr:spPr>
        <a:xfrm flipV="1">
          <a:off x="2336800" y="1040690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1F863-5349-4BC9-B459-F0E8D4A9254E}"/>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72B1A881-9E5D-4EFC-B053-4E5B5729FF44}"/>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150071</xdr:rowOff>
    </xdr:from>
    <xdr:to>
      <xdr:col>11</xdr:col>
      <xdr:colOff>31750</xdr:colOff>
      <xdr:row>61</xdr:row>
      <xdr:rowOff>153564</xdr:rowOff>
    </xdr:to>
    <xdr:cxnSp macro="">
      <xdr:nvCxnSpPr>
        <xdr:cNvPr id="142" name="直線コネクタ 141">
          <a:extLst>
            <a:ext uri="{FF2B5EF4-FFF2-40B4-BE49-F238E27FC236}">
              <a16:creationId xmlns:a16="http://schemas.microsoft.com/office/drawing/2014/main" id="{746FCE33-6874-4BE7-8B0B-57F4D725A02D}"/>
            </a:ext>
          </a:extLst>
        </xdr:cNvPr>
        <xdr:cNvCxnSpPr/>
      </xdr:nvCxnSpPr>
      <xdr:spPr>
        <a:xfrm flipV="1">
          <a:off x="1447800" y="10437071"/>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36D579DD-F48A-4218-9514-174FE36A306F}"/>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95A0894B-68A7-40E1-8D00-CC0C5D449DFF}"/>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45" name="フローチャート: 判断 144">
          <a:extLst>
            <a:ext uri="{FF2B5EF4-FFF2-40B4-BE49-F238E27FC236}">
              <a16:creationId xmlns:a16="http://schemas.microsoft.com/office/drawing/2014/main" id="{271ED3C9-9BE3-4337-A2CE-45E1826AD5E3}"/>
            </a:ext>
          </a:extLst>
        </xdr:cNvPr>
        <xdr:cNvSpPr/>
      </xdr:nvSpPr>
      <xdr:spPr>
        <a:xfrm>
          <a:off x="1397000" y="105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29015</xdr:rowOff>
    </xdr:from>
    <xdr:ext cx="762000" cy="259045"/>
    <xdr:sp macro="" textlink="">
      <xdr:nvSpPr>
        <xdr:cNvPr id="146" name="テキスト ボックス 145">
          <a:extLst>
            <a:ext uri="{FF2B5EF4-FFF2-40B4-BE49-F238E27FC236}">
              <a16:creationId xmlns:a16="http://schemas.microsoft.com/office/drawing/2014/main" id="{311A2C7D-AF38-4154-828C-920C0FB85BE2}"/>
            </a:ext>
          </a:extLst>
        </xdr:cNvPr>
        <xdr:cNvSpPr txBox="1"/>
      </xdr:nvSpPr>
      <xdr:spPr>
        <a:xfrm>
          <a:off x="1066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6B90161-FFE0-4320-A74C-C19AFB283B5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BC05274-FD41-4DD7-B05C-5C736ED3EBC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98AA081-592D-4DFC-BF0C-0789BBF68A7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CA1CB81-4606-402E-A5AB-F6FC9394600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2FC88C93-ECAE-42DC-A370-859E25B71FA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153564</xdr:rowOff>
    </xdr:from>
    <xdr:to>
      <xdr:col>23</xdr:col>
      <xdr:colOff>184150</xdr:colOff>
      <xdr:row>61</xdr:row>
      <xdr:rowOff>83714</xdr:rowOff>
    </xdr:to>
    <xdr:sp macro="" textlink="">
      <xdr:nvSpPr>
        <xdr:cNvPr id="152" name="楕円 151">
          <a:extLst>
            <a:ext uri="{FF2B5EF4-FFF2-40B4-BE49-F238E27FC236}">
              <a16:creationId xmlns:a16="http://schemas.microsoft.com/office/drawing/2014/main" id="{59155F76-129D-4C97-926C-588A9BE38D65}"/>
            </a:ext>
          </a:extLst>
        </xdr:cNvPr>
        <xdr:cNvSpPr/>
      </xdr:nvSpPr>
      <xdr:spPr>
        <a:xfrm>
          <a:off x="49022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170091</xdr:rowOff>
    </xdr:from>
    <xdr:ext cx="762000" cy="259045"/>
    <xdr:sp macro="" textlink="">
      <xdr:nvSpPr>
        <xdr:cNvPr id="153" name="財政構造の弾力性該当値テキスト">
          <a:extLst>
            <a:ext uri="{FF2B5EF4-FFF2-40B4-BE49-F238E27FC236}">
              <a16:creationId xmlns:a16="http://schemas.microsoft.com/office/drawing/2014/main" id="{52F5FAA1-4CE6-4EDD-AE6F-ECA3E136D4A9}"/>
            </a:ext>
          </a:extLst>
        </xdr:cNvPr>
        <xdr:cNvSpPr txBox="1"/>
      </xdr:nvSpPr>
      <xdr:spPr>
        <a:xfrm>
          <a:off x="5041900" y="1028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4" name="楕円 153">
          <a:extLst>
            <a:ext uri="{FF2B5EF4-FFF2-40B4-BE49-F238E27FC236}">
              <a16:creationId xmlns:a16="http://schemas.microsoft.com/office/drawing/2014/main" id="{676D6887-FCD8-4A07-B8CF-FC13CF32C7DF}"/>
            </a:ext>
          </a:extLst>
        </xdr:cNvPr>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55" name="テキスト ボックス 154">
          <a:extLst>
            <a:ext uri="{FF2B5EF4-FFF2-40B4-BE49-F238E27FC236}">
              <a16:creationId xmlns:a16="http://schemas.microsoft.com/office/drawing/2014/main" id="{35DA3EFB-DC7D-4970-93BD-46B174EE51E9}"/>
            </a:ext>
          </a:extLst>
        </xdr:cNvPr>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69109</xdr:rowOff>
    </xdr:from>
    <xdr:to>
      <xdr:col>15</xdr:col>
      <xdr:colOff>133350</xdr:colOff>
      <xdr:row>60</xdr:row>
      <xdr:rowOff>170709</xdr:rowOff>
    </xdr:to>
    <xdr:sp macro="" textlink="">
      <xdr:nvSpPr>
        <xdr:cNvPr id="156" name="楕円 155">
          <a:extLst>
            <a:ext uri="{FF2B5EF4-FFF2-40B4-BE49-F238E27FC236}">
              <a16:creationId xmlns:a16="http://schemas.microsoft.com/office/drawing/2014/main" id="{AC583734-548E-41D6-8E8B-047A4F230E0E}"/>
            </a:ext>
          </a:extLst>
        </xdr:cNvPr>
        <xdr:cNvSpPr/>
      </xdr:nvSpPr>
      <xdr:spPr>
        <a:xfrm>
          <a:off x="3175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9436</xdr:rowOff>
    </xdr:from>
    <xdr:ext cx="762000" cy="259045"/>
    <xdr:sp macro="" textlink="">
      <xdr:nvSpPr>
        <xdr:cNvPr id="157" name="テキスト ボックス 156">
          <a:extLst>
            <a:ext uri="{FF2B5EF4-FFF2-40B4-BE49-F238E27FC236}">
              <a16:creationId xmlns:a16="http://schemas.microsoft.com/office/drawing/2014/main" id="{2EB3038E-CBEC-4AFB-90AB-3CC3E222A6F4}"/>
            </a:ext>
          </a:extLst>
        </xdr:cNvPr>
        <xdr:cNvSpPr txBox="1"/>
      </xdr:nvSpPr>
      <xdr:spPr>
        <a:xfrm>
          <a:off x="2844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99271</xdr:rowOff>
    </xdr:from>
    <xdr:to>
      <xdr:col>11</xdr:col>
      <xdr:colOff>82550</xdr:colOff>
      <xdr:row>61</xdr:row>
      <xdr:rowOff>29421</xdr:rowOff>
    </xdr:to>
    <xdr:sp macro="" textlink="">
      <xdr:nvSpPr>
        <xdr:cNvPr id="158" name="楕円 157">
          <a:extLst>
            <a:ext uri="{FF2B5EF4-FFF2-40B4-BE49-F238E27FC236}">
              <a16:creationId xmlns:a16="http://schemas.microsoft.com/office/drawing/2014/main" id="{E72F8C5F-FA66-4779-B4CC-EEE7BBA7719A}"/>
            </a:ext>
          </a:extLst>
        </xdr:cNvPr>
        <xdr:cNvSpPr/>
      </xdr:nvSpPr>
      <xdr:spPr>
        <a:xfrm>
          <a:off x="2286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39598</xdr:rowOff>
    </xdr:from>
    <xdr:ext cx="762000" cy="259045"/>
    <xdr:sp macro="" textlink="">
      <xdr:nvSpPr>
        <xdr:cNvPr id="159" name="テキスト ボックス 158">
          <a:extLst>
            <a:ext uri="{FF2B5EF4-FFF2-40B4-BE49-F238E27FC236}">
              <a16:creationId xmlns:a16="http://schemas.microsoft.com/office/drawing/2014/main" id="{E8A4BEED-D277-44B0-9F58-4E4122E6BEA4}"/>
            </a:ext>
          </a:extLst>
        </xdr:cNvPr>
        <xdr:cNvSpPr txBox="1"/>
      </xdr:nvSpPr>
      <xdr:spPr>
        <a:xfrm>
          <a:off x="1955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102764</xdr:rowOff>
    </xdr:from>
    <xdr:to>
      <xdr:col>7</xdr:col>
      <xdr:colOff>31750</xdr:colOff>
      <xdr:row>62</xdr:row>
      <xdr:rowOff>32914</xdr:rowOff>
    </xdr:to>
    <xdr:sp macro="" textlink="">
      <xdr:nvSpPr>
        <xdr:cNvPr id="160" name="楕円 159">
          <a:extLst>
            <a:ext uri="{FF2B5EF4-FFF2-40B4-BE49-F238E27FC236}">
              <a16:creationId xmlns:a16="http://schemas.microsoft.com/office/drawing/2014/main" id="{06880BAA-CE9A-4ABB-9529-25AD6D9F27A7}"/>
            </a:ext>
          </a:extLst>
        </xdr:cNvPr>
        <xdr:cNvSpPr/>
      </xdr:nvSpPr>
      <xdr:spPr>
        <a:xfrm>
          <a:off x="1397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17691</xdr:rowOff>
    </xdr:from>
    <xdr:ext cx="762000" cy="259045"/>
    <xdr:sp macro="" textlink="">
      <xdr:nvSpPr>
        <xdr:cNvPr id="161" name="テキスト ボックス 160">
          <a:extLst>
            <a:ext uri="{FF2B5EF4-FFF2-40B4-BE49-F238E27FC236}">
              <a16:creationId xmlns:a16="http://schemas.microsoft.com/office/drawing/2014/main" id="{66D0D5D3-C509-4274-84B1-8CC4780F154E}"/>
            </a:ext>
          </a:extLst>
        </xdr:cNvPr>
        <xdr:cNvSpPr txBox="1"/>
      </xdr:nvSpPr>
      <xdr:spPr>
        <a:xfrm>
          <a:off x="1066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8B75E29D-F6E8-409A-8542-1DADA09DB7E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2C1F870E-7C68-4D62-939B-CD17255C491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91C5A1AD-35F6-46BA-AAD9-C7FBCFBFAE6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52FDC0FF-0D51-49F4-92BE-161657C8719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DA09D9-B810-4046-940A-5451F08DF73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FF0ECCA1-6D44-49E0-82EF-517B9D3809F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AAB5E119-81E0-4225-8B43-9329227495B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9E741B8F-29B2-43FA-9812-E7C41BAC5E7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4521EA7E-EA7A-4E79-A718-781E3E1F01D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5FBD9D6E-9921-402A-95AC-1EA766CBDBE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987A7DED-815C-4FEB-8EC5-89DAD939F7F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9B6E37B0-90F6-40C9-821F-3CD985D9B4F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FA0F431E-A1BC-41CD-8043-A12C746EC23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17,747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円の増加となった。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百万円増）と物件費（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百万円増）の増加が主な要因と考えられる。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本町では、給与水準が低いことから類似団体と比較して下回っている状況ではあるが、公共施設の適正な維持管理等に努め、引き続き物件費の減少を図りたい。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また、指定管理者制度の導入検討や、新たな定員適正化計画策定等によって適正な定員管理に基づく人件費の抑制に努める。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2EB52304-0CE5-41DB-8DDB-A15DD72600E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6439F0F1-870C-4449-839D-AB8DFB3718D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12DA069C-6563-4780-A287-1931DE66A58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4AA33D0-CC3D-49A5-AFEA-245DA366205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F33F2478-BA40-4011-9A4D-ACCFF4F365A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B5F6E40B-AFE8-426D-9FE7-B86563765EC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B3286A17-245D-413F-96D5-4D2608DCAAE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A36A9842-E1B8-49A8-BEAA-698B22E5B18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F2322057-3A1D-45CC-961E-C4500418E00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5086CB11-C2EB-4B38-B626-DBC441D6E929}"/>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FBAF4234-BDC7-44BE-9202-1948E548A588}"/>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8E9B3288-B967-43D5-829B-07518E9A72CF}"/>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61E01811-AF2E-49BD-A366-8C8AC0DE749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3A45ED2F-BE7B-441F-81ED-DC1421318B0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A4F524CC-2C7F-4E81-BD3B-0A10503B38B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2DDB9601-D7F5-4DC3-9B7C-4F9026D50323}"/>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3EC3EF63-991F-465F-BEAB-71163F6CCB4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73BE115F-86FE-4655-8735-CC5F447D4E8F}"/>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5009B264-1482-44A6-BA16-CAD28458787D}"/>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785940BA-FFA5-43B8-9A86-6D1832EF0C09}"/>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109812</xdr:rowOff>
    </xdr:from>
    <xdr:to>
      <xdr:col>23</xdr:col>
      <xdr:colOff>133350</xdr:colOff>
      <xdr:row>81</xdr:row>
      <xdr:rowOff>124087</xdr:rowOff>
    </xdr:to>
    <xdr:cxnSp macro="">
      <xdr:nvCxnSpPr>
        <xdr:cNvPr id="195" name="直線コネクタ 194">
          <a:extLst>
            <a:ext uri="{FF2B5EF4-FFF2-40B4-BE49-F238E27FC236}">
              <a16:creationId xmlns:a16="http://schemas.microsoft.com/office/drawing/2014/main" id="{0650BE39-C1F3-4753-BA20-AC083298E903}"/>
            </a:ext>
          </a:extLst>
        </xdr:cNvPr>
        <xdr:cNvCxnSpPr/>
      </xdr:nvCxnSpPr>
      <xdr:spPr>
        <a:xfrm>
          <a:off x="4114800" y="13997262"/>
          <a:ext cx="8382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108863</xdr:rowOff>
    </xdr:from>
    <xdr:ext cx="762000" cy="259045"/>
    <xdr:sp macro="" textlink="">
      <xdr:nvSpPr>
        <xdr:cNvPr id="196" name="人件費・物件費等の状況平均値テキスト">
          <a:extLst>
            <a:ext uri="{FF2B5EF4-FFF2-40B4-BE49-F238E27FC236}">
              <a16:creationId xmlns:a16="http://schemas.microsoft.com/office/drawing/2014/main" id="{D2DCC275-DAFB-45C9-9AB3-BCCFDA818985}"/>
            </a:ext>
          </a:extLst>
        </xdr:cNvPr>
        <xdr:cNvSpPr txBox="1"/>
      </xdr:nvSpPr>
      <xdr:spPr>
        <a:xfrm>
          <a:off x="5041900" y="13996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32B01149-787E-4BA6-82FA-A88C77E63F5C}"/>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93785</xdr:rowOff>
    </xdr:from>
    <xdr:to>
      <xdr:col>19</xdr:col>
      <xdr:colOff>133350</xdr:colOff>
      <xdr:row>81</xdr:row>
      <xdr:rowOff>109812</xdr:rowOff>
    </xdr:to>
    <xdr:cxnSp macro="">
      <xdr:nvCxnSpPr>
        <xdr:cNvPr id="198" name="直線コネクタ 197">
          <a:extLst>
            <a:ext uri="{FF2B5EF4-FFF2-40B4-BE49-F238E27FC236}">
              <a16:creationId xmlns:a16="http://schemas.microsoft.com/office/drawing/2014/main" id="{A1B6CEBF-314D-437F-9879-98727EF2132E}"/>
            </a:ext>
          </a:extLst>
        </xdr:cNvPr>
        <xdr:cNvCxnSpPr/>
      </xdr:nvCxnSpPr>
      <xdr:spPr>
        <a:xfrm>
          <a:off x="3225800" y="13981235"/>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3C30C70F-A39D-45DF-9605-392822B49A56}"/>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2B7ADF35-8338-45F9-8B5E-701BD9DB784E}"/>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86992</xdr:rowOff>
    </xdr:from>
    <xdr:to>
      <xdr:col>15</xdr:col>
      <xdr:colOff>82550</xdr:colOff>
      <xdr:row>81</xdr:row>
      <xdr:rowOff>93785</xdr:rowOff>
    </xdr:to>
    <xdr:cxnSp macro="">
      <xdr:nvCxnSpPr>
        <xdr:cNvPr id="201" name="直線コネクタ 200">
          <a:extLst>
            <a:ext uri="{FF2B5EF4-FFF2-40B4-BE49-F238E27FC236}">
              <a16:creationId xmlns:a16="http://schemas.microsoft.com/office/drawing/2014/main" id="{5483DFC8-1B96-48D7-9C42-EA4F75AFDE67}"/>
            </a:ext>
          </a:extLst>
        </xdr:cNvPr>
        <xdr:cNvCxnSpPr/>
      </xdr:nvCxnSpPr>
      <xdr:spPr>
        <a:xfrm>
          <a:off x="2336800" y="13974442"/>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34D500D5-CFF1-4BC6-9F86-C5A95B7A50EB}"/>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C6024BD1-9C27-4D3D-A0B0-69BA9DDD063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84161</xdr:rowOff>
    </xdr:from>
    <xdr:to>
      <xdr:col>11</xdr:col>
      <xdr:colOff>31750</xdr:colOff>
      <xdr:row>81</xdr:row>
      <xdr:rowOff>86992</xdr:rowOff>
    </xdr:to>
    <xdr:cxnSp macro="">
      <xdr:nvCxnSpPr>
        <xdr:cNvPr id="204" name="直線コネクタ 203">
          <a:extLst>
            <a:ext uri="{FF2B5EF4-FFF2-40B4-BE49-F238E27FC236}">
              <a16:creationId xmlns:a16="http://schemas.microsoft.com/office/drawing/2014/main" id="{14F99211-F542-4774-9014-66C3A652BC74}"/>
            </a:ext>
          </a:extLst>
        </xdr:cNvPr>
        <xdr:cNvCxnSpPr/>
      </xdr:nvCxnSpPr>
      <xdr:spPr>
        <a:xfrm>
          <a:off x="1447800" y="13971611"/>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805BE571-BBEB-4D01-9536-7890324C3478}"/>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A261C049-D190-4865-9B33-3A9C2261DCF8}"/>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74961</xdr:rowOff>
    </xdr:from>
    <xdr:to>
      <xdr:col>7</xdr:col>
      <xdr:colOff>31750</xdr:colOff>
      <xdr:row>82</xdr:row>
      <xdr:rowOff>5111</xdr:rowOff>
    </xdr:to>
    <xdr:sp macro="" textlink="">
      <xdr:nvSpPr>
        <xdr:cNvPr id="207" name="フローチャート: 判断 206">
          <a:extLst>
            <a:ext uri="{FF2B5EF4-FFF2-40B4-BE49-F238E27FC236}">
              <a16:creationId xmlns:a16="http://schemas.microsoft.com/office/drawing/2014/main" id="{43092DDC-2646-46B7-A013-986797A5EB9B}"/>
            </a:ext>
          </a:extLst>
        </xdr:cNvPr>
        <xdr:cNvSpPr/>
      </xdr:nvSpPr>
      <xdr:spPr>
        <a:xfrm>
          <a:off x="1397000" y="1396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161338</xdr:rowOff>
    </xdr:from>
    <xdr:ext cx="762000" cy="259045"/>
    <xdr:sp macro="" textlink="">
      <xdr:nvSpPr>
        <xdr:cNvPr id="208" name="テキスト ボックス 207">
          <a:extLst>
            <a:ext uri="{FF2B5EF4-FFF2-40B4-BE49-F238E27FC236}">
              <a16:creationId xmlns:a16="http://schemas.microsoft.com/office/drawing/2014/main" id="{5201CE4E-44A3-457C-A125-2341ACC5E364}"/>
            </a:ext>
          </a:extLst>
        </xdr:cNvPr>
        <xdr:cNvSpPr txBox="1"/>
      </xdr:nvSpPr>
      <xdr:spPr>
        <a:xfrm>
          <a:off x="1066800" y="1404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74C9A8E-27F8-430E-B5C4-646ED1B0120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E0D3E82E-F7B9-4EF2-BA19-FAE51B6CB3E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E6BDABE-55C9-4CAD-9FC6-1BE7A28EE93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45DF08B-FB1A-4D00-99F6-E63485A7D65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F2D9861-4F1C-4E0C-A5D8-11A1CC9DC3F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73287</xdr:rowOff>
    </xdr:from>
    <xdr:to>
      <xdr:col>23</xdr:col>
      <xdr:colOff>184150</xdr:colOff>
      <xdr:row>82</xdr:row>
      <xdr:rowOff>3437</xdr:rowOff>
    </xdr:to>
    <xdr:sp macro="" textlink="">
      <xdr:nvSpPr>
        <xdr:cNvPr id="214" name="楕円 213">
          <a:extLst>
            <a:ext uri="{FF2B5EF4-FFF2-40B4-BE49-F238E27FC236}">
              <a16:creationId xmlns:a16="http://schemas.microsoft.com/office/drawing/2014/main" id="{7FBF3013-CB07-46BC-830D-E89E3BAFFFF1}"/>
            </a:ext>
          </a:extLst>
        </xdr:cNvPr>
        <xdr:cNvSpPr/>
      </xdr:nvSpPr>
      <xdr:spPr>
        <a:xfrm>
          <a:off x="4902200" y="13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166014</xdr:rowOff>
    </xdr:from>
    <xdr:ext cx="762000" cy="259045"/>
    <xdr:sp macro="" textlink="">
      <xdr:nvSpPr>
        <xdr:cNvPr id="215" name="人件費・物件費等の状況該当値テキスト">
          <a:extLst>
            <a:ext uri="{FF2B5EF4-FFF2-40B4-BE49-F238E27FC236}">
              <a16:creationId xmlns:a16="http://schemas.microsoft.com/office/drawing/2014/main" id="{193D993E-DA24-44AC-B877-D3C4F3469E70}"/>
            </a:ext>
          </a:extLst>
        </xdr:cNvPr>
        <xdr:cNvSpPr txBox="1"/>
      </xdr:nvSpPr>
      <xdr:spPr>
        <a:xfrm>
          <a:off x="5041900" y="1388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59012</xdr:rowOff>
    </xdr:from>
    <xdr:to>
      <xdr:col>19</xdr:col>
      <xdr:colOff>184150</xdr:colOff>
      <xdr:row>81</xdr:row>
      <xdr:rowOff>160612</xdr:rowOff>
    </xdr:to>
    <xdr:sp macro="" textlink="">
      <xdr:nvSpPr>
        <xdr:cNvPr id="216" name="楕円 215">
          <a:extLst>
            <a:ext uri="{FF2B5EF4-FFF2-40B4-BE49-F238E27FC236}">
              <a16:creationId xmlns:a16="http://schemas.microsoft.com/office/drawing/2014/main" id="{E6A37310-4E20-4248-937B-9955B18013B3}"/>
            </a:ext>
          </a:extLst>
        </xdr:cNvPr>
        <xdr:cNvSpPr/>
      </xdr:nvSpPr>
      <xdr:spPr>
        <a:xfrm>
          <a:off x="4064000" y="139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170789</xdr:rowOff>
    </xdr:from>
    <xdr:ext cx="736600" cy="259045"/>
    <xdr:sp macro="" textlink="">
      <xdr:nvSpPr>
        <xdr:cNvPr id="217" name="テキスト ボックス 216">
          <a:extLst>
            <a:ext uri="{FF2B5EF4-FFF2-40B4-BE49-F238E27FC236}">
              <a16:creationId xmlns:a16="http://schemas.microsoft.com/office/drawing/2014/main" id="{31B8292C-CEE6-47CD-9AB1-8DCF00A926A4}"/>
            </a:ext>
          </a:extLst>
        </xdr:cNvPr>
        <xdr:cNvSpPr txBox="1"/>
      </xdr:nvSpPr>
      <xdr:spPr>
        <a:xfrm>
          <a:off x="3733800" y="1371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42985</xdr:rowOff>
    </xdr:from>
    <xdr:to>
      <xdr:col>15</xdr:col>
      <xdr:colOff>133350</xdr:colOff>
      <xdr:row>81</xdr:row>
      <xdr:rowOff>144585</xdr:rowOff>
    </xdr:to>
    <xdr:sp macro="" textlink="">
      <xdr:nvSpPr>
        <xdr:cNvPr id="218" name="楕円 217">
          <a:extLst>
            <a:ext uri="{FF2B5EF4-FFF2-40B4-BE49-F238E27FC236}">
              <a16:creationId xmlns:a16="http://schemas.microsoft.com/office/drawing/2014/main" id="{A2A1A56D-7F90-4B00-B87B-3EB58F5AFBE4}"/>
            </a:ext>
          </a:extLst>
        </xdr:cNvPr>
        <xdr:cNvSpPr/>
      </xdr:nvSpPr>
      <xdr:spPr>
        <a:xfrm>
          <a:off x="3175000" y="139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154762</xdr:rowOff>
    </xdr:from>
    <xdr:ext cx="762000" cy="259045"/>
    <xdr:sp macro="" textlink="">
      <xdr:nvSpPr>
        <xdr:cNvPr id="219" name="テキスト ボックス 218">
          <a:extLst>
            <a:ext uri="{FF2B5EF4-FFF2-40B4-BE49-F238E27FC236}">
              <a16:creationId xmlns:a16="http://schemas.microsoft.com/office/drawing/2014/main" id="{EF74EF1B-64CA-47C0-928C-47F9CCB28D6B}"/>
            </a:ext>
          </a:extLst>
        </xdr:cNvPr>
        <xdr:cNvSpPr txBox="1"/>
      </xdr:nvSpPr>
      <xdr:spPr>
        <a:xfrm>
          <a:off x="2844800" y="1369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36192</xdr:rowOff>
    </xdr:from>
    <xdr:to>
      <xdr:col>11</xdr:col>
      <xdr:colOff>82550</xdr:colOff>
      <xdr:row>81</xdr:row>
      <xdr:rowOff>137792</xdr:rowOff>
    </xdr:to>
    <xdr:sp macro="" textlink="">
      <xdr:nvSpPr>
        <xdr:cNvPr id="220" name="楕円 219">
          <a:extLst>
            <a:ext uri="{FF2B5EF4-FFF2-40B4-BE49-F238E27FC236}">
              <a16:creationId xmlns:a16="http://schemas.microsoft.com/office/drawing/2014/main" id="{9E0A6436-A8D9-48B4-ADCD-765F05090188}"/>
            </a:ext>
          </a:extLst>
        </xdr:cNvPr>
        <xdr:cNvSpPr/>
      </xdr:nvSpPr>
      <xdr:spPr>
        <a:xfrm>
          <a:off x="2286000" y="139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147969</xdr:rowOff>
    </xdr:from>
    <xdr:ext cx="762000" cy="259045"/>
    <xdr:sp macro="" textlink="">
      <xdr:nvSpPr>
        <xdr:cNvPr id="221" name="テキスト ボックス 220">
          <a:extLst>
            <a:ext uri="{FF2B5EF4-FFF2-40B4-BE49-F238E27FC236}">
              <a16:creationId xmlns:a16="http://schemas.microsoft.com/office/drawing/2014/main" id="{1D0AA3AA-FB77-4068-A2F2-112D49FE71A4}"/>
            </a:ext>
          </a:extLst>
        </xdr:cNvPr>
        <xdr:cNvSpPr txBox="1"/>
      </xdr:nvSpPr>
      <xdr:spPr>
        <a:xfrm>
          <a:off x="1955800" y="1369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33361</xdr:rowOff>
    </xdr:from>
    <xdr:to>
      <xdr:col>7</xdr:col>
      <xdr:colOff>31750</xdr:colOff>
      <xdr:row>81</xdr:row>
      <xdr:rowOff>134961</xdr:rowOff>
    </xdr:to>
    <xdr:sp macro="" textlink="">
      <xdr:nvSpPr>
        <xdr:cNvPr id="222" name="楕円 221">
          <a:extLst>
            <a:ext uri="{FF2B5EF4-FFF2-40B4-BE49-F238E27FC236}">
              <a16:creationId xmlns:a16="http://schemas.microsoft.com/office/drawing/2014/main" id="{384A1EEB-5BCA-46AA-A48E-D6ED4113C0FE}"/>
            </a:ext>
          </a:extLst>
        </xdr:cNvPr>
        <xdr:cNvSpPr/>
      </xdr:nvSpPr>
      <xdr:spPr>
        <a:xfrm>
          <a:off x="1397000" y="139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145138</xdr:rowOff>
    </xdr:from>
    <xdr:ext cx="762000" cy="259045"/>
    <xdr:sp macro="" textlink="">
      <xdr:nvSpPr>
        <xdr:cNvPr id="223" name="テキスト ボックス 222">
          <a:extLst>
            <a:ext uri="{FF2B5EF4-FFF2-40B4-BE49-F238E27FC236}">
              <a16:creationId xmlns:a16="http://schemas.microsoft.com/office/drawing/2014/main" id="{946F8B02-DF2E-4EEC-B636-54218DE87B47}"/>
            </a:ext>
          </a:extLst>
        </xdr:cNvPr>
        <xdr:cNvSpPr txBox="1"/>
      </xdr:nvSpPr>
      <xdr:spPr>
        <a:xfrm>
          <a:off x="1066800" y="1368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9E664D32-7EC7-40C6-84A5-D2EBF509962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1C686F79-8B96-4EA1-A7ED-D7E58F8B4C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64A9D4E3-B7E7-4F52-83B8-D33794C6672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C6CC1657-B647-4074-855C-664DF3102CB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4A6E5E7F-0B11-489D-AAEF-25FCFEA29EF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EC1EB9F1-3EB9-4479-B55A-56087FCEF3A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153C5EC-61CF-4751-BB57-A1FBDDFEF7F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AA6DB612-FB2B-4B61-9C3E-105258CD2DC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71883793-FB79-4338-BEF3-32365E956CF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AAAC7D89-C681-42EC-84BA-2C543048FA9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33566B2A-9589-4535-8637-F8602D28114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EC68E593-101D-4F40-979C-09EA8DA27EC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F36F3DA5-DE61-4032-BBD9-A9468FA324E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は増加傾向となって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に至った。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前年比は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ポイント増加する結果となったが、類似団体や県平均と比べても低い水準となっているため、引き続き給与水準の適正な維持に努める。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D8A07EB1-17B1-4636-AC32-292FCFF9E69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2CCE2E42-A313-438A-9BC5-1B9CBEEC5E8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D4305FAC-87F4-4054-9EA0-CE0725595631}"/>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3E23277B-542E-4206-8707-F2DF49D9B27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CB31E204-62E8-4FB8-9CEC-07693B049F0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BB359933-AE6D-4989-B0A2-CF00AFEAC46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CE0E8743-6629-4223-AF6D-CA3C2A3DD8A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93C325BC-26F3-4425-854E-A767FA2D55B8}"/>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4E30CC6E-72C0-45A4-ACFF-FDEEA6FFA06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4100310A-6065-4B3E-8BE1-D69E7FF70C9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F3129FBD-B5C7-45B6-87DC-53124EDEC7B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349C934-E550-4940-99CF-99AC021E594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26AAFB6-B76B-4FE3-A617-1F585392603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8E5F45F3-A36F-473E-82E1-ECE0B27949E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8A88ACFF-3E5F-4810-950D-1EBA10ADC70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C0AA4A4A-785B-4B46-9CEB-14AAECBD1FD2}"/>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24FCBCF8-7B4C-405C-8C7A-9FBEB364AD83}"/>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9A605281-0A15-4DD8-AC76-58DDFE47931A}"/>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AFA76073-2834-414C-B636-FF98EF0F6D6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65448695-7259-4C0C-BEC8-C0550A697BEF}"/>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18345</xdr:rowOff>
    </xdr:to>
    <xdr:cxnSp macro="">
      <xdr:nvCxnSpPr>
        <xdr:cNvPr id="257" name="直線コネクタ 256">
          <a:extLst>
            <a:ext uri="{FF2B5EF4-FFF2-40B4-BE49-F238E27FC236}">
              <a16:creationId xmlns:a16="http://schemas.microsoft.com/office/drawing/2014/main" id="{28E9B79E-894C-48BA-93DC-2AA014C5B7D0}"/>
            </a:ext>
          </a:extLst>
        </xdr:cNvPr>
        <xdr:cNvCxnSpPr/>
      </xdr:nvCxnSpPr>
      <xdr:spPr>
        <a:xfrm>
          <a:off x="16179800" y="145647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B7614FFF-862E-480C-8407-8C4D1DDFA76D}"/>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2F599B34-4F74-4E7E-99E7-F210937CB0A6}"/>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46C2CF58-8D15-451B-AC8B-1C40F5A062FA}"/>
            </a:ext>
          </a:extLst>
        </xdr:cNvPr>
        <xdr:cNvCxnSpPr/>
      </xdr:nvCxnSpPr>
      <xdr:spPr>
        <a:xfrm>
          <a:off x="15290800" y="144843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CF1D9D96-1518-4BF1-9047-3C694CFEDE81}"/>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AC39EB6C-CF36-441D-9C56-805A18072DB6}"/>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817B86EB-6B41-430B-A783-5EF859C9F3E1}"/>
            </a:ext>
          </a:extLst>
        </xdr:cNvPr>
        <xdr:cNvCxnSpPr/>
      </xdr:nvCxnSpPr>
      <xdr:spPr>
        <a:xfrm>
          <a:off x="14401800" y="143502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700FFA3E-B26C-4B67-AB10-83831BAAA8E2}"/>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A40F3FA6-F1B1-4289-98FA-274C0A35D5C8}"/>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162984</xdr:rowOff>
    </xdr:to>
    <xdr:cxnSp macro="">
      <xdr:nvCxnSpPr>
        <xdr:cNvPr id="266" name="直線コネクタ 265">
          <a:extLst>
            <a:ext uri="{FF2B5EF4-FFF2-40B4-BE49-F238E27FC236}">
              <a16:creationId xmlns:a16="http://schemas.microsoft.com/office/drawing/2014/main" id="{BE920A64-E188-48F7-AC58-CD97E20708D1}"/>
            </a:ext>
          </a:extLst>
        </xdr:cNvPr>
        <xdr:cNvCxnSpPr/>
      </xdr:nvCxnSpPr>
      <xdr:spPr>
        <a:xfrm flipV="1">
          <a:off x="13512800" y="14350295"/>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8EBB960A-A856-4869-B832-8ECA48DDD39A}"/>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FF46FFB0-6B0B-400E-9EFF-2C3134598FF6}"/>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69" name="フローチャート: 判断 268">
          <a:extLst>
            <a:ext uri="{FF2B5EF4-FFF2-40B4-BE49-F238E27FC236}">
              <a16:creationId xmlns:a16="http://schemas.microsoft.com/office/drawing/2014/main" id="{50293E9D-F226-4823-9C07-1338525593ED}"/>
            </a:ext>
          </a:extLst>
        </xdr:cNvPr>
        <xdr:cNvSpPr/>
      </xdr:nvSpPr>
      <xdr:spPr>
        <a:xfrm>
          <a:off x="13462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70" name="テキスト ボックス 269">
          <a:extLst>
            <a:ext uri="{FF2B5EF4-FFF2-40B4-BE49-F238E27FC236}">
              <a16:creationId xmlns:a16="http://schemas.microsoft.com/office/drawing/2014/main" id="{CBF3A933-6581-4AB8-A965-7E9B3C24A157}"/>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08B80AF-500F-4CD2-ACF8-0EA85514936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83B8688-8A79-4AE3-B1B3-64FFAE4F883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E5BDF75-8B0E-42FD-8552-412CA76CD86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B7E0B73-FAE9-42E7-8956-28F7C0F0305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8203F11-57A6-4276-A841-D8E126F79E2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6" name="楕円 275">
          <a:extLst>
            <a:ext uri="{FF2B5EF4-FFF2-40B4-BE49-F238E27FC236}">
              <a16:creationId xmlns:a16="http://schemas.microsoft.com/office/drawing/2014/main" id="{55B3FA39-C4DB-47CF-9965-D9F96FA8C795}"/>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7" name="給与水準   （国との比較）該当値テキスト">
          <a:extLst>
            <a:ext uri="{FF2B5EF4-FFF2-40B4-BE49-F238E27FC236}">
              <a16:creationId xmlns:a16="http://schemas.microsoft.com/office/drawing/2014/main" id="{3A1DF7F8-4CFE-4F4B-81FE-48321EBF3A9D}"/>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C3EE5991-BA20-41F7-96D8-1D697F9EB0DC}"/>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3ACB1C47-69E3-4F7A-9635-64F0120B8CE3}"/>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C40A5F74-13DD-42BF-824F-1D93411D9A34}"/>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E59BCDA7-DAE4-4413-BC56-A107E2FE0C82}"/>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2" name="楕円 281">
          <a:extLst>
            <a:ext uri="{FF2B5EF4-FFF2-40B4-BE49-F238E27FC236}">
              <a16:creationId xmlns:a16="http://schemas.microsoft.com/office/drawing/2014/main" id="{543616E2-1EAA-4CAF-9B3C-1D574165B364}"/>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3" name="テキスト ボックス 282">
          <a:extLst>
            <a:ext uri="{FF2B5EF4-FFF2-40B4-BE49-F238E27FC236}">
              <a16:creationId xmlns:a16="http://schemas.microsoft.com/office/drawing/2014/main" id="{9A00432A-C072-4289-AA71-D42EF8A5DE35}"/>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4" name="楕円 283">
          <a:extLst>
            <a:ext uri="{FF2B5EF4-FFF2-40B4-BE49-F238E27FC236}">
              <a16:creationId xmlns:a16="http://schemas.microsoft.com/office/drawing/2014/main" id="{C5AA4C6A-47F9-42A6-973A-BD66F343DEAA}"/>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5" name="テキスト ボックス 284">
          <a:extLst>
            <a:ext uri="{FF2B5EF4-FFF2-40B4-BE49-F238E27FC236}">
              <a16:creationId xmlns:a16="http://schemas.microsoft.com/office/drawing/2014/main" id="{41CF52CB-9E4F-4D78-9472-918B619AFF71}"/>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E4CC203D-2EA4-46C4-BEDA-E83BA622CC2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952E6BE-961D-4864-A1C1-A36550B1919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CCC59232-5E33-4950-B714-A219185A6A21}"/>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F3E4634D-42D5-4A8D-B625-E7978C81F90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78F21DC5-F96A-495C-A916-D4CA738B75F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1B798B45-B370-4B8E-A139-9E02D9DC887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A97658E-6258-4AF8-865D-2CAA92181C9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FCCCBC9E-F212-40C4-AC9F-78B2BA2D516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95E275C8-038B-4D90-A333-D9210A56A85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7A8192A1-CB12-48DF-AE76-9AB3DF47166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95EF6926-2F94-4AE3-A02A-5972F707E92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712B0354-0CA7-4FDD-8ACF-7EE40A37BB8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649C91C6-63DC-4017-9D81-1F6AE9152AA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職員数は適正数の確保に努め、前年比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類似団体と比べると、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引き続き、民間委託を活用するなど、適正な定数となるよう管理に努める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97A8004D-24C1-4464-81CD-AB250311AF1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901D5C62-E651-46D0-B798-38287D6A656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9CCB7FB-101D-4FF9-A20E-20689AA56BA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E622FED8-0589-423A-B545-682979D4B96F}"/>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D36ED23C-135F-48E0-9D30-8458C778E4B5}"/>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84D9C1B5-68E9-4CE1-ACFF-2404A816976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6FD1F70A-9EA4-468D-B14C-335C8F4E789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D21B3F8B-09BD-4A6B-9843-E1453AFE9ECC}"/>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1C49027B-6A88-481C-876D-6F34C07680B9}"/>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3D9178CC-05F6-4B1B-83DE-BCAE0DA8B1C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1B7325AA-0058-4921-8019-493CBDEC9D7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4A0DDBB1-52B6-4D2F-822B-1A5EF3F7BC1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47738F68-85C6-476A-821D-998244BFDC2D}"/>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612E30A2-4B36-4C3C-A464-202605A39FF2}"/>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A830D942-E1D3-414B-BFEF-CAAD0F4A4DB8}"/>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88BE40B5-AA1B-401B-8BAC-17D790855B7A}"/>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202D3C7A-53E2-4D6E-AF68-5ECD717C8331}"/>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57372</xdr:rowOff>
    </xdr:from>
    <xdr:to>
      <xdr:col>81</xdr:col>
      <xdr:colOff>44450</xdr:colOff>
      <xdr:row>60</xdr:row>
      <xdr:rowOff>91757</xdr:rowOff>
    </xdr:to>
    <xdr:cxnSp macro="">
      <xdr:nvCxnSpPr>
        <xdr:cNvPr id="316" name="直線コネクタ 315">
          <a:extLst>
            <a:ext uri="{FF2B5EF4-FFF2-40B4-BE49-F238E27FC236}">
              <a16:creationId xmlns:a16="http://schemas.microsoft.com/office/drawing/2014/main" id="{AEE58584-E259-4F65-8348-7F02949E00F7}"/>
            </a:ext>
          </a:extLst>
        </xdr:cNvPr>
        <xdr:cNvCxnSpPr/>
      </xdr:nvCxnSpPr>
      <xdr:spPr>
        <a:xfrm>
          <a:off x="16179800" y="10344372"/>
          <a:ext cx="8382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D762FD71-AFFC-4E8C-8F2D-954EFE236105}"/>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D888A997-763C-4466-A1D5-219ED67BB115}"/>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42894</xdr:rowOff>
    </xdr:from>
    <xdr:to>
      <xdr:col>77</xdr:col>
      <xdr:colOff>44450</xdr:colOff>
      <xdr:row>60</xdr:row>
      <xdr:rowOff>57372</xdr:rowOff>
    </xdr:to>
    <xdr:cxnSp macro="">
      <xdr:nvCxnSpPr>
        <xdr:cNvPr id="319" name="直線コネクタ 318">
          <a:extLst>
            <a:ext uri="{FF2B5EF4-FFF2-40B4-BE49-F238E27FC236}">
              <a16:creationId xmlns:a16="http://schemas.microsoft.com/office/drawing/2014/main" id="{EEF2E2C4-BDDD-4D5C-8853-8C6C9E547B1E}"/>
            </a:ext>
          </a:extLst>
        </xdr:cNvPr>
        <xdr:cNvCxnSpPr/>
      </xdr:nvCxnSpPr>
      <xdr:spPr>
        <a:xfrm>
          <a:off x="15290800" y="103298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9FAF7E5F-B762-4867-BCF9-8645812E9BC6}"/>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A53A9AF8-4A7C-4D79-B2D1-ECE37FF07463}"/>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42894</xdr:rowOff>
    </xdr:from>
    <xdr:to>
      <xdr:col>72</xdr:col>
      <xdr:colOff>203200</xdr:colOff>
      <xdr:row>60</xdr:row>
      <xdr:rowOff>48926</xdr:rowOff>
    </xdr:to>
    <xdr:cxnSp macro="">
      <xdr:nvCxnSpPr>
        <xdr:cNvPr id="322" name="直線コネクタ 321">
          <a:extLst>
            <a:ext uri="{FF2B5EF4-FFF2-40B4-BE49-F238E27FC236}">
              <a16:creationId xmlns:a16="http://schemas.microsoft.com/office/drawing/2014/main" id="{55DFACC0-A754-4959-AD05-925B287DADD9}"/>
            </a:ext>
          </a:extLst>
        </xdr:cNvPr>
        <xdr:cNvCxnSpPr/>
      </xdr:nvCxnSpPr>
      <xdr:spPr>
        <a:xfrm flipV="1">
          <a:off x="14401800" y="1032989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9493B268-1AB4-4DEC-A469-E7BB784C87B4}"/>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D0ABAA7-691D-4A9D-B6DC-AF278BD6FA9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39275</xdr:rowOff>
    </xdr:from>
    <xdr:to>
      <xdr:col>68</xdr:col>
      <xdr:colOff>152400</xdr:colOff>
      <xdr:row>60</xdr:row>
      <xdr:rowOff>48926</xdr:rowOff>
    </xdr:to>
    <xdr:cxnSp macro="">
      <xdr:nvCxnSpPr>
        <xdr:cNvPr id="325" name="直線コネクタ 324">
          <a:extLst>
            <a:ext uri="{FF2B5EF4-FFF2-40B4-BE49-F238E27FC236}">
              <a16:creationId xmlns:a16="http://schemas.microsoft.com/office/drawing/2014/main" id="{66343B6D-8222-4FEA-801C-8AEC36737850}"/>
            </a:ext>
          </a:extLst>
        </xdr:cNvPr>
        <xdr:cNvCxnSpPr/>
      </xdr:nvCxnSpPr>
      <xdr:spPr>
        <a:xfrm>
          <a:off x="13512800" y="10326275"/>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49C529D-BE22-4ADC-A486-77E1D9AFB48E}"/>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78E0D987-1D2F-451C-B1F7-B1BA8C3C8B6A}"/>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28" name="フローチャート: 判断 327">
          <a:extLst>
            <a:ext uri="{FF2B5EF4-FFF2-40B4-BE49-F238E27FC236}">
              <a16:creationId xmlns:a16="http://schemas.microsoft.com/office/drawing/2014/main" id="{11CB9E5F-A0FC-4235-AEA9-C522751166D2}"/>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167149</xdr:rowOff>
    </xdr:from>
    <xdr:ext cx="762000" cy="259045"/>
    <xdr:sp macro="" textlink="">
      <xdr:nvSpPr>
        <xdr:cNvPr id="329" name="テキスト ボックス 328">
          <a:extLst>
            <a:ext uri="{FF2B5EF4-FFF2-40B4-BE49-F238E27FC236}">
              <a16:creationId xmlns:a16="http://schemas.microsoft.com/office/drawing/2014/main" id="{7A91C47C-16FF-4D07-9196-778FA5582D53}"/>
            </a:ext>
          </a:extLst>
        </xdr:cNvPr>
        <xdr:cNvSpPr txBox="1"/>
      </xdr:nvSpPr>
      <xdr:spPr>
        <a:xfrm>
          <a:off x="13131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550AD4E-766A-420B-B206-7A7E885B369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4A8DFE8-49F7-49DF-A5AB-92C68320130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3923D4B-C726-4AF8-AFA8-F58156B82C9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AC619E1-ACEB-4E49-ADDC-166BCE6542F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CDBDA44-98E7-448B-9138-47177451C20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40957</xdr:rowOff>
    </xdr:from>
    <xdr:to>
      <xdr:col>81</xdr:col>
      <xdr:colOff>95250</xdr:colOff>
      <xdr:row>60</xdr:row>
      <xdr:rowOff>142557</xdr:rowOff>
    </xdr:to>
    <xdr:sp macro="" textlink="">
      <xdr:nvSpPr>
        <xdr:cNvPr id="335" name="楕円 334">
          <a:extLst>
            <a:ext uri="{FF2B5EF4-FFF2-40B4-BE49-F238E27FC236}">
              <a16:creationId xmlns:a16="http://schemas.microsoft.com/office/drawing/2014/main" id="{A24615E5-E784-446F-A0EB-4F8425F3831D}"/>
            </a:ext>
          </a:extLst>
        </xdr:cNvPr>
        <xdr:cNvSpPr/>
      </xdr:nvSpPr>
      <xdr:spPr>
        <a:xfrm>
          <a:off x="169672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57484</xdr:rowOff>
    </xdr:from>
    <xdr:ext cx="762000" cy="259045"/>
    <xdr:sp macro="" textlink="">
      <xdr:nvSpPr>
        <xdr:cNvPr id="336" name="定員管理の状況該当値テキスト">
          <a:extLst>
            <a:ext uri="{FF2B5EF4-FFF2-40B4-BE49-F238E27FC236}">
              <a16:creationId xmlns:a16="http://schemas.microsoft.com/office/drawing/2014/main" id="{1D0C2824-0F57-496A-9E8E-A0FBCC604E18}"/>
            </a:ext>
          </a:extLst>
        </xdr:cNvPr>
        <xdr:cNvSpPr txBox="1"/>
      </xdr:nvSpPr>
      <xdr:spPr>
        <a:xfrm>
          <a:off x="17106900" y="101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6572</xdr:rowOff>
    </xdr:from>
    <xdr:to>
      <xdr:col>77</xdr:col>
      <xdr:colOff>95250</xdr:colOff>
      <xdr:row>60</xdr:row>
      <xdr:rowOff>108172</xdr:rowOff>
    </xdr:to>
    <xdr:sp macro="" textlink="">
      <xdr:nvSpPr>
        <xdr:cNvPr id="337" name="楕円 336">
          <a:extLst>
            <a:ext uri="{FF2B5EF4-FFF2-40B4-BE49-F238E27FC236}">
              <a16:creationId xmlns:a16="http://schemas.microsoft.com/office/drawing/2014/main" id="{88285800-ECB8-4631-A9AB-D2016C10EB9A}"/>
            </a:ext>
          </a:extLst>
        </xdr:cNvPr>
        <xdr:cNvSpPr/>
      </xdr:nvSpPr>
      <xdr:spPr>
        <a:xfrm>
          <a:off x="16129000" y="102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118349</xdr:rowOff>
    </xdr:from>
    <xdr:ext cx="736600" cy="259045"/>
    <xdr:sp macro="" textlink="">
      <xdr:nvSpPr>
        <xdr:cNvPr id="338" name="テキスト ボックス 337">
          <a:extLst>
            <a:ext uri="{FF2B5EF4-FFF2-40B4-BE49-F238E27FC236}">
              <a16:creationId xmlns:a16="http://schemas.microsoft.com/office/drawing/2014/main" id="{DDBAE0ED-2699-416A-8FEC-1EA38944DB7C}"/>
            </a:ext>
          </a:extLst>
        </xdr:cNvPr>
        <xdr:cNvSpPr txBox="1"/>
      </xdr:nvSpPr>
      <xdr:spPr>
        <a:xfrm>
          <a:off x="15798800" y="1006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163544</xdr:rowOff>
    </xdr:from>
    <xdr:to>
      <xdr:col>73</xdr:col>
      <xdr:colOff>44450</xdr:colOff>
      <xdr:row>60</xdr:row>
      <xdr:rowOff>93694</xdr:rowOff>
    </xdr:to>
    <xdr:sp macro="" textlink="">
      <xdr:nvSpPr>
        <xdr:cNvPr id="339" name="楕円 338">
          <a:extLst>
            <a:ext uri="{FF2B5EF4-FFF2-40B4-BE49-F238E27FC236}">
              <a16:creationId xmlns:a16="http://schemas.microsoft.com/office/drawing/2014/main" id="{6649631A-DC5C-4463-B228-7C6536109501}"/>
            </a:ext>
          </a:extLst>
        </xdr:cNvPr>
        <xdr:cNvSpPr/>
      </xdr:nvSpPr>
      <xdr:spPr>
        <a:xfrm>
          <a:off x="15240000" y="102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103871</xdr:rowOff>
    </xdr:from>
    <xdr:ext cx="762000" cy="259045"/>
    <xdr:sp macro="" textlink="">
      <xdr:nvSpPr>
        <xdr:cNvPr id="340" name="テキスト ボックス 339">
          <a:extLst>
            <a:ext uri="{FF2B5EF4-FFF2-40B4-BE49-F238E27FC236}">
              <a16:creationId xmlns:a16="http://schemas.microsoft.com/office/drawing/2014/main" id="{FD5F22F8-9921-4933-83EA-8BDABE7522FF}"/>
            </a:ext>
          </a:extLst>
        </xdr:cNvPr>
        <xdr:cNvSpPr txBox="1"/>
      </xdr:nvSpPr>
      <xdr:spPr>
        <a:xfrm>
          <a:off x="14909800" y="1004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169576</xdr:rowOff>
    </xdr:from>
    <xdr:to>
      <xdr:col>68</xdr:col>
      <xdr:colOff>203200</xdr:colOff>
      <xdr:row>60</xdr:row>
      <xdr:rowOff>99726</xdr:rowOff>
    </xdr:to>
    <xdr:sp macro="" textlink="">
      <xdr:nvSpPr>
        <xdr:cNvPr id="341" name="楕円 340">
          <a:extLst>
            <a:ext uri="{FF2B5EF4-FFF2-40B4-BE49-F238E27FC236}">
              <a16:creationId xmlns:a16="http://schemas.microsoft.com/office/drawing/2014/main" id="{CF31A536-E248-4013-8A0C-2FACC0A76EE2}"/>
            </a:ext>
          </a:extLst>
        </xdr:cNvPr>
        <xdr:cNvSpPr/>
      </xdr:nvSpPr>
      <xdr:spPr>
        <a:xfrm>
          <a:off x="14351000" y="102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109903</xdr:rowOff>
    </xdr:from>
    <xdr:ext cx="762000" cy="259045"/>
    <xdr:sp macro="" textlink="">
      <xdr:nvSpPr>
        <xdr:cNvPr id="342" name="テキスト ボックス 341">
          <a:extLst>
            <a:ext uri="{FF2B5EF4-FFF2-40B4-BE49-F238E27FC236}">
              <a16:creationId xmlns:a16="http://schemas.microsoft.com/office/drawing/2014/main" id="{F5EC44EB-A623-4D63-A97E-71CFFE87B152}"/>
            </a:ext>
          </a:extLst>
        </xdr:cNvPr>
        <xdr:cNvSpPr txBox="1"/>
      </xdr:nvSpPr>
      <xdr:spPr>
        <a:xfrm>
          <a:off x="14020800" y="1005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159925</xdr:rowOff>
    </xdr:from>
    <xdr:to>
      <xdr:col>64</xdr:col>
      <xdr:colOff>152400</xdr:colOff>
      <xdr:row>60</xdr:row>
      <xdr:rowOff>90075</xdr:rowOff>
    </xdr:to>
    <xdr:sp macro="" textlink="">
      <xdr:nvSpPr>
        <xdr:cNvPr id="343" name="楕円 342">
          <a:extLst>
            <a:ext uri="{FF2B5EF4-FFF2-40B4-BE49-F238E27FC236}">
              <a16:creationId xmlns:a16="http://schemas.microsoft.com/office/drawing/2014/main" id="{F6F0C63E-BA1A-4281-89DE-B32EF045FB5A}"/>
            </a:ext>
          </a:extLst>
        </xdr:cNvPr>
        <xdr:cNvSpPr/>
      </xdr:nvSpPr>
      <xdr:spPr>
        <a:xfrm>
          <a:off x="13462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100252</xdr:rowOff>
    </xdr:from>
    <xdr:ext cx="762000" cy="259045"/>
    <xdr:sp macro="" textlink="">
      <xdr:nvSpPr>
        <xdr:cNvPr id="344" name="テキスト ボックス 343">
          <a:extLst>
            <a:ext uri="{FF2B5EF4-FFF2-40B4-BE49-F238E27FC236}">
              <a16:creationId xmlns:a16="http://schemas.microsoft.com/office/drawing/2014/main" id="{C62EA3FD-3BC9-4FA3-9C1C-907455F13C12}"/>
            </a:ext>
          </a:extLst>
        </xdr:cNvPr>
        <xdr:cNvSpPr txBox="1"/>
      </xdr:nvSpPr>
      <xdr:spPr>
        <a:xfrm>
          <a:off x="13131800" y="100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5205D72B-644D-4755-89E0-C1DA33EC982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E27746C-6182-4D7C-AC85-3F918B9A2C8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2FD7E169-C323-436C-A3C7-6D3A2C6EBDE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5F98BAE-03AA-460A-9191-BBDE08286A9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586D4909-29F9-42D6-88BF-46997422EDC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7F8CD985-9DED-4D00-A34A-ECDBCE4B023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633B67B-0617-4E47-93A6-B5E4A8C3A7B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905A9793-FA2E-4D5D-B834-27822763692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830ADEA1-C2E1-4A13-A600-B2C9C490890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22F7B649-20CA-4D23-8055-26F58B56F61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A1D8C7D8-23D9-4297-B27C-BA336C4B46B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61466CD1-6F66-462A-AD6A-BFA77150892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32F90455-4B08-4C5E-BBBF-0BF5B1C0B7C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前年と比較すると、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近年の借り入れの増加により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、単年度実質公債比率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が上昇し、令和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年と同水準となった。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税等は流動的な一面もあることや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比率が上昇に転じたこと、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宮城県平均より高い推移であることを考慮し、地方債の新規発行抑制など財政健全化に努める必要がある。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65936E8-BADC-4F0F-B69A-F5AA4D3D119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5FF0F2AA-FD0D-4D25-9554-78FB6B13229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7A68C866-81B1-4DB3-A908-22AF1BDAC7B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211175B5-CF66-40E3-B235-72569F0643C5}"/>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1DA9E573-71E8-4F6E-864D-F7EBC0C08B2D}"/>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899E68D-1758-487F-B56B-981B6782053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2BBC3FB6-3199-4F10-A9D0-925B51EFC518}"/>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16488B66-8EC4-458A-92B2-387DCC3A120F}"/>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255F774C-094D-46D3-9519-1E3DFA50956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D60A673-5ED6-4ECC-B983-D722A112D79B}"/>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35B248BA-ECF3-4DF8-BA66-A960EB7A79D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27A0BF18-9C05-49FD-AF2B-45601155B3E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F758476-59E2-4CA0-9C79-A20C5AA204BC}"/>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6499B18-70E4-4F8F-BEEC-43A608D29DDB}"/>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AE799918-8200-4EF7-8602-3119507D4D86}"/>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AA408D45-3BE0-4570-9376-6B8A823F18C8}"/>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AD9B5FD4-9D9E-460D-ABDF-3F16F5E85575}"/>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114808</xdr:rowOff>
    </xdr:from>
    <xdr:to>
      <xdr:col>81</xdr:col>
      <xdr:colOff>44450</xdr:colOff>
      <xdr:row>41</xdr:row>
      <xdr:rowOff>138938</xdr:rowOff>
    </xdr:to>
    <xdr:cxnSp macro="">
      <xdr:nvCxnSpPr>
        <xdr:cNvPr id="375" name="直線コネクタ 374">
          <a:extLst>
            <a:ext uri="{FF2B5EF4-FFF2-40B4-BE49-F238E27FC236}">
              <a16:creationId xmlns:a16="http://schemas.microsoft.com/office/drawing/2014/main" id="{CC19FDD5-F402-4144-9158-670C75736D97}"/>
            </a:ext>
          </a:extLst>
        </xdr:cNvPr>
        <xdr:cNvCxnSpPr/>
      </xdr:nvCxnSpPr>
      <xdr:spPr>
        <a:xfrm>
          <a:off x="16179800" y="714425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D3BE9E5B-E214-455E-ADB2-2DD042E66101}"/>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43B93B5D-BF6E-4364-839F-FE26C05B053F}"/>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114808</xdr:rowOff>
    </xdr:from>
    <xdr:to>
      <xdr:col>77</xdr:col>
      <xdr:colOff>44450</xdr:colOff>
      <xdr:row>41</xdr:row>
      <xdr:rowOff>114808</xdr:rowOff>
    </xdr:to>
    <xdr:cxnSp macro="">
      <xdr:nvCxnSpPr>
        <xdr:cNvPr id="378" name="直線コネクタ 377">
          <a:extLst>
            <a:ext uri="{FF2B5EF4-FFF2-40B4-BE49-F238E27FC236}">
              <a16:creationId xmlns:a16="http://schemas.microsoft.com/office/drawing/2014/main" id="{AB10CCE2-A011-4558-A125-27321E76252C}"/>
            </a:ext>
          </a:extLst>
        </xdr:cNvPr>
        <xdr:cNvCxnSpPr/>
      </xdr:nvCxnSpPr>
      <xdr:spPr>
        <a:xfrm>
          <a:off x="15290800" y="7144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5F2E705F-B44C-4A94-A60B-4A0A4B5E35C4}"/>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AEFD6C4B-2BE5-451D-844E-A234FD65CAA5}"/>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119634</xdr:rowOff>
    </xdr:to>
    <xdr:cxnSp macro="">
      <xdr:nvCxnSpPr>
        <xdr:cNvPr id="381" name="直線コネクタ 380">
          <a:extLst>
            <a:ext uri="{FF2B5EF4-FFF2-40B4-BE49-F238E27FC236}">
              <a16:creationId xmlns:a16="http://schemas.microsoft.com/office/drawing/2014/main" id="{EA33E6DE-58F3-4FA1-916F-127B3B0E2B86}"/>
            </a:ext>
          </a:extLst>
        </xdr:cNvPr>
        <xdr:cNvCxnSpPr/>
      </xdr:nvCxnSpPr>
      <xdr:spPr>
        <a:xfrm flipV="1">
          <a:off x="14401800" y="71442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1F30A0A9-390B-43A7-8E2C-13FC2D8BEDF1}"/>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A78EEFC1-D754-4CEF-A9E3-06C975561D94}"/>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138938</xdr:rowOff>
    </xdr:to>
    <xdr:cxnSp macro="">
      <xdr:nvCxnSpPr>
        <xdr:cNvPr id="384" name="直線コネクタ 383">
          <a:extLst>
            <a:ext uri="{FF2B5EF4-FFF2-40B4-BE49-F238E27FC236}">
              <a16:creationId xmlns:a16="http://schemas.microsoft.com/office/drawing/2014/main" id="{B79BB1FC-1926-4051-8AE9-FE21CDE06CDB}"/>
            </a:ext>
          </a:extLst>
        </xdr:cNvPr>
        <xdr:cNvCxnSpPr/>
      </xdr:nvCxnSpPr>
      <xdr:spPr>
        <a:xfrm flipV="1">
          <a:off x="13512800" y="714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E2BE5E3B-A3B6-4564-A1D6-EC9F43E46561}"/>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65A8F0A4-F4BF-4E77-A819-0E9EC1F7FA75}"/>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87" name="フローチャート: 判断 386">
          <a:extLst>
            <a:ext uri="{FF2B5EF4-FFF2-40B4-BE49-F238E27FC236}">
              <a16:creationId xmlns:a16="http://schemas.microsoft.com/office/drawing/2014/main" id="{008998D9-AD98-4878-A28E-651C5D31A297}"/>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88" name="テキスト ボックス 387">
          <a:extLst>
            <a:ext uri="{FF2B5EF4-FFF2-40B4-BE49-F238E27FC236}">
              <a16:creationId xmlns:a16="http://schemas.microsoft.com/office/drawing/2014/main" id="{890BF135-4354-4CE4-8D08-30F686DD7308}"/>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F85ECFA7-B75F-4EC8-9B19-3D207477CAC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ECED8690-A6B7-4938-BAF3-D95E9020FA2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92D486CD-C6CE-463B-889C-50689B57906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798A61A2-B028-4DDA-99D4-024AC371ADE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FE7C371-B81C-494A-9313-EC0449B4F35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4" name="楕円 393">
          <a:extLst>
            <a:ext uri="{FF2B5EF4-FFF2-40B4-BE49-F238E27FC236}">
              <a16:creationId xmlns:a16="http://schemas.microsoft.com/office/drawing/2014/main" id="{6D843FAF-06C4-494C-85F9-EE2A9C425BF8}"/>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5" name="公債費負担の状況該当値テキスト">
          <a:extLst>
            <a:ext uri="{FF2B5EF4-FFF2-40B4-BE49-F238E27FC236}">
              <a16:creationId xmlns:a16="http://schemas.microsoft.com/office/drawing/2014/main" id="{A11D3581-3ABA-4DAE-AF3A-7D9389D85F56}"/>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64008</xdr:rowOff>
    </xdr:from>
    <xdr:to>
      <xdr:col>77</xdr:col>
      <xdr:colOff>95250</xdr:colOff>
      <xdr:row>41</xdr:row>
      <xdr:rowOff>165608</xdr:rowOff>
    </xdr:to>
    <xdr:sp macro="" textlink="">
      <xdr:nvSpPr>
        <xdr:cNvPr id="396" name="楕円 395">
          <a:extLst>
            <a:ext uri="{FF2B5EF4-FFF2-40B4-BE49-F238E27FC236}">
              <a16:creationId xmlns:a16="http://schemas.microsoft.com/office/drawing/2014/main" id="{D5DFC9E6-FBC8-440E-B005-059F39F6DD4A}"/>
            </a:ext>
          </a:extLst>
        </xdr:cNvPr>
        <xdr:cNvSpPr/>
      </xdr:nvSpPr>
      <xdr:spPr>
        <a:xfrm>
          <a:off x="16129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97" name="テキスト ボックス 396">
          <a:extLst>
            <a:ext uri="{FF2B5EF4-FFF2-40B4-BE49-F238E27FC236}">
              <a16:creationId xmlns:a16="http://schemas.microsoft.com/office/drawing/2014/main" id="{CE1456E6-27A6-478D-BC88-8EF64351E0AB}"/>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398" name="楕円 397">
          <a:extLst>
            <a:ext uri="{FF2B5EF4-FFF2-40B4-BE49-F238E27FC236}">
              <a16:creationId xmlns:a16="http://schemas.microsoft.com/office/drawing/2014/main" id="{FF62407F-EB64-455C-BD7D-B8F1CC018D98}"/>
            </a:ext>
          </a:extLst>
        </xdr:cNvPr>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99" name="テキスト ボックス 398">
          <a:extLst>
            <a:ext uri="{FF2B5EF4-FFF2-40B4-BE49-F238E27FC236}">
              <a16:creationId xmlns:a16="http://schemas.microsoft.com/office/drawing/2014/main" id="{7CBA98D6-049B-4637-B231-2BC8C372CE94}"/>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0" name="楕円 399">
          <a:extLst>
            <a:ext uri="{FF2B5EF4-FFF2-40B4-BE49-F238E27FC236}">
              <a16:creationId xmlns:a16="http://schemas.microsoft.com/office/drawing/2014/main" id="{697339F3-4152-4639-BB8F-9F7404C3A0D2}"/>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1" name="テキスト ボックス 400">
          <a:extLst>
            <a:ext uri="{FF2B5EF4-FFF2-40B4-BE49-F238E27FC236}">
              <a16:creationId xmlns:a16="http://schemas.microsoft.com/office/drawing/2014/main" id="{90C46B44-2446-4F62-BB1F-29D181E7E686}"/>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2" name="楕円 401">
          <a:extLst>
            <a:ext uri="{FF2B5EF4-FFF2-40B4-BE49-F238E27FC236}">
              <a16:creationId xmlns:a16="http://schemas.microsoft.com/office/drawing/2014/main" id="{C099997C-E9F4-4BCB-B5F4-BBFB922F19FD}"/>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3" name="テキスト ボックス 402">
          <a:extLst>
            <a:ext uri="{FF2B5EF4-FFF2-40B4-BE49-F238E27FC236}">
              <a16:creationId xmlns:a16="http://schemas.microsoft.com/office/drawing/2014/main" id="{A100D4D4-BA88-4DF4-8D88-DC58BDF8DC9F}"/>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8C7246D7-41BF-4A2B-A963-697766421B9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25C78F32-0287-4152-8539-1C55C2019A6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9ADB3574-D868-4EC5-8EDE-F020968CF89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212941AC-3748-4FCA-A061-24B89F3DBDE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2C96E1B5-57FA-443A-9CBB-E79AA6D9577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5F0CB485-1477-4522-889B-A0EFF4B6586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CBC8083D-C210-4207-8B0C-5A64077AEDB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15398B2B-AE47-4C34-881B-43EF684F647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B676D212-874D-43F4-8FA7-C217DCB5A0D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60DBED1D-ED94-4E8E-9176-0B4B45F3921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A401D5EB-DC11-4979-A535-30FD036A1D9D}"/>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B7D0232F-6BE1-40A5-B7E7-051D82AB9C6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DC656320-9471-4030-9DEB-BFE2586BACB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前年に比べ、地方債残高が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、公共施設整備基金残高の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確保等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により充当可能財源が増加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したため、</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充当可能財源等が将来負担額を上回</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前年に続き将来負担比率は発生しなかった。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62FD3249-1C3F-4789-9A00-A26D189B5BF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D29873AA-363C-4404-9A23-7E2B911750F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4B442B4D-6B23-4718-9EA7-B7482979C55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AC375266-5363-4C22-8351-C5BEF36A17A4}"/>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BCE29D91-69D9-415F-B624-FEF5E2CA716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B22A4563-013E-4D75-B080-DA13501915C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FB9C31A7-47AE-4C61-9029-828A3C850622}"/>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F99C4E4F-4861-4CBF-B8BD-1E12A1C4F8F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3B5178B-DE84-4132-AFDE-5C4DD2B031B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D0855D9E-140D-4C77-8873-CA31DC17971F}"/>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B9215F77-A842-4904-8B8F-9C26FC2E53F5}"/>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24BA5367-7691-4389-95C7-8E8748FECAF7}"/>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C298C7E7-B3F9-40AD-ABBB-94A2F4CD008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4E153EEE-4CEC-4515-9219-B4596DE6A59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FF04FADE-88B2-416F-923D-BD48706E795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D6837322-A779-4992-8349-30C36F178138}"/>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A087E337-1856-4B2A-960B-30B63013667C}"/>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AEECF0B8-F710-402B-BC2B-6560BBFFC00D}"/>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37559791-0F20-4940-94AF-F3DC74AD5EF7}"/>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E517C164-DACC-4379-84CC-88F71D458432}"/>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5F59B4EF-7131-4DD0-B5A7-F574C004F57F}"/>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EAA31F11-514B-4038-8398-7947A301F0B1}"/>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83229D4E-B738-4992-8636-32F82C8109FE}"/>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29E5B2E6-D6F3-4213-8972-7639996E1FDD}"/>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87145E2B-AD01-4FA6-ABE4-971A112C4756}"/>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CAFC0B3A-8F69-4E75-A18A-199C640F756E}"/>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D7090F03-4A6E-46A1-984A-8EC3E2978FEB}"/>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390E07D7-FEDB-425E-BD01-B032ECCC4C11}"/>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45" name="フローチャート: 判断 444">
          <a:extLst>
            <a:ext uri="{FF2B5EF4-FFF2-40B4-BE49-F238E27FC236}">
              <a16:creationId xmlns:a16="http://schemas.microsoft.com/office/drawing/2014/main" id="{0E2026DE-336C-42F8-9765-BB9402388EC1}"/>
            </a:ext>
          </a:extLst>
        </xdr:cNvPr>
        <xdr:cNvSpPr/>
      </xdr:nvSpPr>
      <xdr:spPr>
        <a:xfrm>
          <a:off x="13462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46" name="テキスト ボックス 445">
          <a:extLst>
            <a:ext uri="{FF2B5EF4-FFF2-40B4-BE49-F238E27FC236}">
              <a16:creationId xmlns:a16="http://schemas.microsoft.com/office/drawing/2014/main" id="{866F0B84-5B9B-4559-AA42-47342AFD1AEB}"/>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2E906E1F-C52D-421A-A8F5-177F3A7FB3C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F6EC78DD-72BE-4BF2-B35C-3FBB1941990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C0E7BD72-05ED-4F08-B8A8-2D639CD2D17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EB650920-02AD-4353-8056-998164668C4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5AB201E-225E-456C-A363-22B19DB7D98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人件費については、前年度と同水準の規模と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引き続き適切な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管理に努める必要がある。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0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物件費については、前年度と同水準の規模となっているが、物価高騰等による影響は継続する見込みであることから、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引き続き事務事業の見直し等により経費縮減に努める必要がある。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387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86995</xdr:rowOff>
    </xdr:from>
    <xdr:to>
      <xdr:col>78</xdr:col>
      <xdr:colOff>69850</xdr:colOff>
      <xdr:row>15</xdr:row>
      <xdr:rowOff>167005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587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3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16</xdr:row>
      <xdr:rowOff>29845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30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127635</xdr:rowOff>
    </xdr:from>
    <xdr:to>
      <xdr:col>82</xdr:col>
      <xdr:colOff>158750</xdr:colOff>
      <xdr:row>16</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99712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扶助費については、前年度と同水準の規模となっているが、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今後も高齢化による医療給付費等の増加や障害者自立支援給付費の増加が見込まれるので、給付の適正化や保健指導の充実など行い、上昇傾向に歯止めをかけられるよう努める。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80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要因としては、特別会計及び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で、類似団体と同程度まで減少する結果となった。</a:t>
          </a:r>
          <a:endParaRPr lang="ja-JP" altLang="ja-JP" sz="1400">
            <a:effectLst/>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引き続き、給付費等の抑制に努める。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59</xdr:row>
      <xdr:rowOff>147574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14484"/>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28702</xdr:rowOff>
    </xdr:from>
    <xdr:to>
      <xdr:col>78</xdr:col>
      <xdr:colOff>69850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442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28702</xdr:rowOff>
    </xdr:from>
    <xdr:to>
      <xdr:col>73</xdr:col>
      <xdr:colOff>180975</xdr:colOff>
      <xdr:row>60</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1442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21844</xdr:rowOff>
    </xdr:from>
    <xdr:to>
      <xdr:col>69</xdr:col>
      <xdr:colOff>92075</xdr:colOff>
      <xdr:row>61</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0884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149352</xdr:rowOff>
    </xdr:from>
    <xdr:to>
      <xdr:col>74</xdr:col>
      <xdr:colOff>31750</xdr:colOff>
      <xdr:row>59</xdr:row>
      <xdr:rowOff>79502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64279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142494</xdr:rowOff>
    </xdr:from>
    <xdr:to>
      <xdr:col>69</xdr:col>
      <xdr:colOff>142875</xdr:colOff>
      <xdr:row>60</xdr:row>
      <xdr:rowOff>72644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57421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価格高騰支援給付金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などの補助金が増加傾向にある。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引き続き、補助対象団体の実施事業の精査や適正交付に努める。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63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借入に対する償還が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始まったことにより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。引き続き、地方債の新規発行抑制など健全化に努める必要がある。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76</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086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552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51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51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162577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公債費以外は前年度比で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災害復旧工事の完了に伴う災害復旧費の減、各種特別会計及び公営企業会計への繰出金等の減少によるものと考えられる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引き続き行財政改革を推進し、健全化に努める。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75</xdr:row>
      <xdr:rowOff>58420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00584"/>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914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74</xdr:row>
      <xdr:rowOff>140716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791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28016"/>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86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114825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62484</xdr:rowOff>
    </xdr:from>
    <xdr:to>
      <xdr:col>82</xdr:col>
      <xdr:colOff>158750</xdr:colOff>
      <xdr:row>74</xdr:row>
      <xdr:rowOff>164084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79011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4843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100040</xdr:rowOff>
    </xdr:from>
    <xdr:to>
      <xdr:col>29</xdr:col>
      <xdr:colOff>127000</xdr:colOff>
      <xdr:row>19</xdr:row>
      <xdr:rowOff>13927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3765"/>
          <a:ext cx="647700" cy="85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13927</xdr:rowOff>
    </xdr:from>
    <xdr:to>
      <xdr:col>26</xdr:col>
      <xdr:colOff>50800</xdr:colOff>
      <xdr:row>19</xdr:row>
      <xdr:rowOff>55159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9102"/>
          <a:ext cx="698500" cy="41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55159</xdr:rowOff>
    </xdr:from>
    <xdr:to>
      <xdr:col>22</xdr:col>
      <xdr:colOff>114300</xdr:colOff>
      <xdr:row>19</xdr:row>
      <xdr:rowOff>86545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0334"/>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86545</xdr:rowOff>
    </xdr:from>
    <xdr:to>
      <xdr:col>18</xdr:col>
      <xdr:colOff>177800</xdr:colOff>
      <xdr:row>19</xdr:row>
      <xdr:rowOff>109695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1720"/>
          <a:ext cx="698500" cy="2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165247</xdr:rowOff>
    </xdr:from>
    <xdr:to>
      <xdr:col>15</xdr:col>
      <xdr:colOff>101600</xdr:colOff>
      <xdr:row>18</xdr:row>
      <xdr:rowOff>95397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105574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49240</xdr:rowOff>
    </xdr:from>
    <xdr:to>
      <xdr:col>29</xdr:col>
      <xdr:colOff>177800</xdr:colOff>
      <xdr:row>18</xdr:row>
      <xdr:rowOff>150840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21317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134577</xdr:rowOff>
    </xdr:from>
    <xdr:to>
      <xdr:col>26</xdr:col>
      <xdr:colOff>101600</xdr:colOff>
      <xdr:row>19</xdr:row>
      <xdr:rowOff>64727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8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49504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4359</xdr:rowOff>
    </xdr:from>
    <xdr:to>
      <xdr:col>22</xdr:col>
      <xdr:colOff>165100</xdr:colOff>
      <xdr:row>19</xdr:row>
      <xdr:rowOff>105959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90736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35745</xdr:rowOff>
    </xdr:from>
    <xdr:to>
      <xdr:col>19</xdr:col>
      <xdr:colOff>38100</xdr:colOff>
      <xdr:row>19</xdr:row>
      <xdr:rowOff>137345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122122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58895</xdr:rowOff>
    </xdr:from>
    <xdr:to>
      <xdr:col>15</xdr:col>
      <xdr:colOff>101600</xdr:colOff>
      <xdr:row>19</xdr:row>
      <xdr:rowOff>160495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145272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258194</xdr:rowOff>
    </xdr:from>
    <xdr:to>
      <xdr:col>29</xdr:col>
      <xdr:colOff>127000</xdr:colOff>
      <xdr:row>35</xdr:row>
      <xdr:rowOff>323969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68544"/>
          <a:ext cx="647700" cy="6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242970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323969</xdr:rowOff>
    </xdr:from>
    <xdr:to>
      <xdr:col>26</xdr:col>
      <xdr:colOff>50800</xdr:colOff>
      <xdr:row>35</xdr:row>
      <xdr:rowOff>332709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4319"/>
          <a:ext cx="698500" cy="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331079</xdr:rowOff>
    </xdr:from>
    <xdr:to>
      <xdr:col>22</xdr:col>
      <xdr:colOff>114300</xdr:colOff>
      <xdr:row>35</xdr:row>
      <xdr:rowOff>332709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41429"/>
          <a:ext cx="698500" cy="1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331079</xdr:rowOff>
    </xdr:from>
    <xdr:to>
      <xdr:col>18</xdr:col>
      <xdr:colOff>177800</xdr:colOff>
      <xdr:row>36</xdr:row>
      <xdr:rowOff>12670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1429"/>
          <a:ext cx="698500" cy="2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207394</xdr:rowOff>
    </xdr:from>
    <xdr:to>
      <xdr:col>29</xdr:col>
      <xdr:colOff>177800</xdr:colOff>
      <xdr:row>35</xdr:row>
      <xdr:rowOff>308994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52471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273169</xdr:rowOff>
    </xdr:from>
    <xdr:to>
      <xdr:col>26</xdr:col>
      <xdr:colOff>101600</xdr:colOff>
      <xdr:row>36</xdr:row>
      <xdr:rowOff>31869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281909</xdr:rowOff>
    </xdr:from>
    <xdr:to>
      <xdr:col>22</xdr:col>
      <xdr:colOff>165100</xdr:colOff>
      <xdr:row>36</xdr:row>
      <xdr:rowOff>40609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280279</xdr:rowOff>
    </xdr:from>
    <xdr:to>
      <xdr:col>19</xdr:col>
      <xdr:colOff>38100</xdr:colOff>
      <xdr:row>36</xdr:row>
      <xdr:rowOff>38979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0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23756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304770</xdr:rowOff>
    </xdr:from>
    <xdr:to>
      <xdr:col>15</xdr:col>
      <xdr:colOff>101600</xdr:colOff>
      <xdr:row>36</xdr:row>
      <xdr:rowOff>63470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70617</xdr:rowOff>
    </xdr:from>
    <xdr:to>
      <xdr:col>24</xdr:col>
      <xdr:colOff>63500</xdr:colOff>
      <xdr:row>38</xdr:row>
      <xdr:rowOff>139449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85717"/>
          <a:ext cx="838200" cy="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139449</xdr:rowOff>
    </xdr:from>
    <xdr:to>
      <xdr:col>19</xdr:col>
      <xdr:colOff>177800</xdr:colOff>
      <xdr:row>39</xdr:row>
      <xdr:rowOff>9253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54549"/>
          <a:ext cx="889000" cy="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9253</xdr:rowOff>
    </xdr:from>
    <xdr:to>
      <xdr:col>15</xdr:col>
      <xdr:colOff>50800</xdr:colOff>
      <xdr:row>39</xdr:row>
      <xdr:rowOff>32311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95803"/>
          <a:ext cx="889000" cy="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32311</xdr:rowOff>
    </xdr:from>
    <xdr:to>
      <xdr:col>10</xdr:col>
      <xdr:colOff>114300</xdr:colOff>
      <xdr:row>39</xdr:row>
      <xdr:rowOff>47582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1886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83002</xdr:rowOff>
    </xdr:from>
    <xdr:to>
      <xdr:col>6</xdr:col>
      <xdr:colOff>38100</xdr:colOff>
      <xdr:row>38</xdr:row>
      <xdr:rowOff>13153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66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29679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0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19817</xdr:rowOff>
    </xdr:from>
    <xdr:to>
      <xdr:col>24</xdr:col>
      <xdr:colOff>114300</xdr:colOff>
      <xdr:row>38</xdr:row>
      <xdr:rowOff>121417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169694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88649</xdr:rowOff>
    </xdr:from>
    <xdr:to>
      <xdr:col>20</xdr:col>
      <xdr:colOff>38100</xdr:colOff>
      <xdr:row>39</xdr:row>
      <xdr:rowOff>18799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9926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9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129903</xdr:rowOff>
    </xdr:from>
    <xdr:to>
      <xdr:col>15</xdr:col>
      <xdr:colOff>101600</xdr:colOff>
      <xdr:row>39</xdr:row>
      <xdr:rowOff>60053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51180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3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152961</xdr:rowOff>
    </xdr:from>
    <xdr:to>
      <xdr:col>10</xdr:col>
      <xdr:colOff>165100</xdr:colOff>
      <xdr:row>39</xdr:row>
      <xdr:rowOff>83111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74238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6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168232</xdr:rowOff>
    </xdr:from>
    <xdr:to>
      <xdr:col>6</xdr:col>
      <xdr:colOff>38100</xdr:colOff>
      <xdr:row>39</xdr:row>
      <xdr:rowOff>98382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89509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115895</xdr:rowOff>
    </xdr:from>
    <xdr:to>
      <xdr:col>24</xdr:col>
      <xdr:colOff>63500</xdr:colOff>
      <xdr:row>58</xdr:row>
      <xdr:rowOff>121142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995"/>
          <a:ext cx="83820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121142</xdr:rowOff>
    </xdr:from>
    <xdr:to>
      <xdr:col>19</xdr:col>
      <xdr:colOff>177800</xdr:colOff>
      <xdr:row>58</xdr:row>
      <xdr:rowOff>130939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524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130939</xdr:rowOff>
    </xdr:from>
    <xdr:to>
      <xdr:col>15</xdr:col>
      <xdr:colOff>50800</xdr:colOff>
      <xdr:row>58</xdr:row>
      <xdr:rowOff>133908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039"/>
          <a:ext cx="889000" cy="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132503</xdr:rowOff>
    </xdr:from>
    <xdr:to>
      <xdr:col>10</xdr:col>
      <xdr:colOff>114300</xdr:colOff>
      <xdr:row>58</xdr:row>
      <xdr:rowOff>133908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6603"/>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66174</xdr:rowOff>
    </xdr:from>
    <xdr:to>
      <xdr:col>6</xdr:col>
      <xdr:colOff>38100</xdr:colOff>
      <xdr:row>58</xdr:row>
      <xdr:rowOff>167774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12851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8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65095</xdr:rowOff>
    </xdr:from>
    <xdr:to>
      <xdr:col>24</xdr:col>
      <xdr:colOff>114300</xdr:colOff>
      <xdr:row>58</xdr:row>
      <xdr:rowOff>166695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70342</xdr:rowOff>
    </xdr:from>
    <xdr:to>
      <xdr:col>20</xdr:col>
      <xdr:colOff>38100</xdr:colOff>
      <xdr:row>59</xdr:row>
      <xdr:rowOff>492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163069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80139</xdr:rowOff>
    </xdr:from>
    <xdr:to>
      <xdr:col>15</xdr:col>
      <xdr:colOff>101600</xdr:colOff>
      <xdr:row>59</xdr:row>
      <xdr:rowOff>10289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83108</xdr:rowOff>
    </xdr:from>
    <xdr:to>
      <xdr:col>10</xdr:col>
      <xdr:colOff>165100</xdr:colOff>
      <xdr:row>59</xdr:row>
      <xdr:rowOff>13258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4385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81703</xdr:rowOff>
    </xdr:from>
    <xdr:to>
      <xdr:col>6</xdr:col>
      <xdr:colOff>38100</xdr:colOff>
      <xdr:row>59</xdr:row>
      <xdr:rowOff>11853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2980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1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124943</xdr:rowOff>
    </xdr:from>
    <xdr:to>
      <xdr:col>24</xdr:col>
      <xdr:colOff>63500</xdr:colOff>
      <xdr:row>77</xdr:row>
      <xdr:rowOff>165278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6593"/>
          <a:ext cx="8382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165278</xdr:rowOff>
    </xdr:from>
    <xdr:to>
      <xdr:col>19</xdr:col>
      <xdr:colOff>177800</xdr:colOff>
      <xdr:row>78</xdr:row>
      <xdr:rowOff>20282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6928"/>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20282</xdr:rowOff>
    </xdr:from>
    <xdr:to>
      <xdr:col>15</xdr:col>
      <xdr:colOff>50800</xdr:colOff>
      <xdr:row>78</xdr:row>
      <xdr:rowOff>39624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93382"/>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39624</xdr:rowOff>
    </xdr:from>
    <xdr:to>
      <xdr:col>10</xdr:col>
      <xdr:colOff>114300</xdr:colOff>
      <xdr:row>78</xdr:row>
      <xdr:rowOff>75679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2724"/>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34582</xdr:rowOff>
    </xdr:from>
    <xdr:to>
      <xdr:col>6</xdr:col>
      <xdr:colOff>38100</xdr:colOff>
      <xdr:row>78</xdr:row>
      <xdr:rowOff>136182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127309</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74143</xdr:rowOff>
    </xdr:from>
    <xdr:to>
      <xdr:col>24</xdr:col>
      <xdr:colOff>114300</xdr:colOff>
      <xdr:row>78</xdr:row>
      <xdr:rowOff>4293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52570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114478</xdr:rowOff>
    </xdr:from>
    <xdr:to>
      <xdr:col>20</xdr:col>
      <xdr:colOff>38100</xdr:colOff>
      <xdr:row>78</xdr:row>
      <xdr:rowOff>44628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61155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140932</xdr:rowOff>
    </xdr:from>
    <xdr:to>
      <xdr:col>15</xdr:col>
      <xdr:colOff>101600</xdr:colOff>
      <xdr:row>78</xdr:row>
      <xdr:rowOff>71082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62209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3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160274</xdr:rowOff>
    </xdr:from>
    <xdr:to>
      <xdr:col>10</xdr:col>
      <xdr:colOff>165100</xdr:colOff>
      <xdr:row>78</xdr:row>
      <xdr:rowOff>90424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81551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24879</xdr:rowOff>
    </xdr:from>
    <xdr:to>
      <xdr:col>6</xdr:col>
      <xdr:colOff>38100</xdr:colOff>
      <xdr:row>78</xdr:row>
      <xdr:rowOff>126479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143006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123099</xdr:rowOff>
    </xdr:from>
    <xdr:to>
      <xdr:col>24</xdr:col>
      <xdr:colOff>63500</xdr:colOff>
      <xdr:row>97</xdr:row>
      <xdr:rowOff>14874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82299"/>
          <a:ext cx="838200" cy="6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14874</xdr:rowOff>
    </xdr:from>
    <xdr:to>
      <xdr:col>19</xdr:col>
      <xdr:colOff>177800</xdr:colOff>
      <xdr:row>97</xdr:row>
      <xdr:rowOff>50578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45524"/>
          <a:ext cx="889000" cy="3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11912</xdr:rowOff>
    </xdr:from>
    <xdr:to>
      <xdr:col>15</xdr:col>
      <xdr:colOff>50800</xdr:colOff>
      <xdr:row>97</xdr:row>
      <xdr:rowOff>50578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4256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11912</xdr:rowOff>
    </xdr:from>
    <xdr:to>
      <xdr:col>10</xdr:col>
      <xdr:colOff>114300</xdr:colOff>
      <xdr:row>97</xdr:row>
      <xdr:rowOff>14057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2562"/>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124889</xdr:rowOff>
    </xdr:from>
    <xdr:to>
      <xdr:col>6</xdr:col>
      <xdr:colOff>38100</xdr:colOff>
      <xdr:row>97</xdr:row>
      <xdr:rowOff>55039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71566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72299</xdr:rowOff>
    </xdr:from>
    <xdr:to>
      <xdr:col>24</xdr:col>
      <xdr:colOff>114300</xdr:colOff>
      <xdr:row>97</xdr:row>
      <xdr:rowOff>2449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50726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135524</xdr:rowOff>
    </xdr:from>
    <xdr:to>
      <xdr:col>20</xdr:col>
      <xdr:colOff>38100</xdr:colOff>
      <xdr:row>97</xdr:row>
      <xdr:rowOff>65674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56801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171228</xdr:rowOff>
    </xdr:from>
    <xdr:to>
      <xdr:col>15</xdr:col>
      <xdr:colOff>101600</xdr:colOff>
      <xdr:row>97</xdr:row>
      <xdr:rowOff>101378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92505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132562</xdr:rowOff>
    </xdr:from>
    <xdr:to>
      <xdr:col>10</xdr:col>
      <xdr:colOff>165100</xdr:colOff>
      <xdr:row>97</xdr:row>
      <xdr:rowOff>62712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134707</xdr:rowOff>
    </xdr:from>
    <xdr:to>
      <xdr:col>6</xdr:col>
      <xdr:colOff>38100</xdr:colOff>
      <xdr:row>97</xdr:row>
      <xdr:rowOff>64857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9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55984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8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125279</xdr:rowOff>
    </xdr:from>
    <xdr:to>
      <xdr:col>55</xdr:col>
      <xdr:colOff>0</xdr:colOff>
      <xdr:row>36</xdr:row>
      <xdr:rowOff>62498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26029"/>
          <a:ext cx="838200" cy="10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62498</xdr:rowOff>
    </xdr:from>
    <xdr:to>
      <xdr:col>50</xdr:col>
      <xdr:colOff>114300</xdr:colOff>
      <xdr:row>36</xdr:row>
      <xdr:rowOff>98769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4698"/>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78127</xdr:rowOff>
    </xdr:from>
    <xdr:to>
      <xdr:col>45</xdr:col>
      <xdr:colOff>177800</xdr:colOff>
      <xdr:row>36</xdr:row>
      <xdr:rowOff>98769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50327"/>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71794</xdr:rowOff>
    </xdr:from>
    <xdr:to>
      <xdr:col>41</xdr:col>
      <xdr:colOff>50800</xdr:colOff>
      <xdr:row>36</xdr:row>
      <xdr:rowOff>78127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01094"/>
          <a:ext cx="889000" cy="34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129057</xdr:rowOff>
    </xdr:from>
    <xdr:to>
      <xdr:col>36</xdr:col>
      <xdr:colOff>165100</xdr:colOff>
      <xdr:row>34</xdr:row>
      <xdr:rowOff>59207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75734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74479</xdr:rowOff>
    </xdr:from>
    <xdr:to>
      <xdr:col>55</xdr:col>
      <xdr:colOff>50800</xdr:colOff>
      <xdr:row>36</xdr:row>
      <xdr:rowOff>4629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52906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11698</xdr:rowOff>
    </xdr:from>
    <xdr:to>
      <xdr:col>50</xdr:col>
      <xdr:colOff>165100</xdr:colOff>
      <xdr:row>36</xdr:row>
      <xdr:rowOff>113298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104425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47969</xdr:rowOff>
    </xdr:from>
    <xdr:to>
      <xdr:col>46</xdr:col>
      <xdr:colOff>38100</xdr:colOff>
      <xdr:row>36</xdr:row>
      <xdr:rowOff>149569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140696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1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27327</xdr:rowOff>
    </xdr:from>
    <xdr:to>
      <xdr:col>41</xdr:col>
      <xdr:colOff>101600</xdr:colOff>
      <xdr:row>36</xdr:row>
      <xdr:rowOff>128927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120054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9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20994</xdr:rowOff>
    </xdr:from>
    <xdr:to>
      <xdr:col>36</xdr:col>
      <xdr:colOff>165100</xdr:colOff>
      <xdr:row>34</xdr:row>
      <xdr:rowOff>122594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113721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4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111779</xdr:rowOff>
    </xdr:from>
    <xdr:to>
      <xdr:col>55</xdr:col>
      <xdr:colOff>0</xdr:colOff>
      <xdr:row>58</xdr:row>
      <xdr:rowOff>131044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55879"/>
          <a:ext cx="8382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131044</xdr:rowOff>
    </xdr:from>
    <xdr:to>
      <xdr:col>50</xdr:col>
      <xdr:colOff>114300</xdr:colOff>
      <xdr:row>59</xdr:row>
      <xdr:rowOff>24756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5144"/>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109563</xdr:rowOff>
    </xdr:from>
    <xdr:to>
      <xdr:col>45</xdr:col>
      <xdr:colOff>177800</xdr:colOff>
      <xdr:row>59</xdr:row>
      <xdr:rowOff>24756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53663"/>
          <a:ext cx="889000" cy="8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109563</xdr:rowOff>
    </xdr:from>
    <xdr:to>
      <xdr:col>41</xdr:col>
      <xdr:colOff>50800</xdr:colOff>
      <xdr:row>58</xdr:row>
      <xdr:rowOff>144269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53663"/>
          <a:ext cx="889000" cy="3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83031</xdr:rowOff>
    </xdr:from>
    <xdr:to>
      <xdr:col>36</xdr:col>
      <xdr:colOff>165100</xdr:colOff>
      <xdr:row>59</xdr:row>
      <xdr:rowOff>13181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29708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60979</xdr:rowOff>
    </xdr:from>
    <xdr:to>
      <xdr:col>55</xdr:col>
      <xdr:colOff>50800</xdr:colOff>
      <xdr:row>58</xdr:row>
      <xdr:rowOff>162579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83856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5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80244</xdr:rowOff>
    </xdr:from>
    <xdr:to>
      <xdr:col>50</xdr:col>
      <xdr:colOff>165100</xdr:colOff>
      <xdr:row>59</xdr:row>
      <xdr:rowOff>10394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9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145406</xdr:rowOff>
    </xdr:from>
    <xdr:to>
      <xdr:col>46</xdr:col>
      <xdr:colOff>38100</xdr:colOff>
      <xdr:row>59</xdr:row>
      <xdr:rowOff>75556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66683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8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58763</xdr:rowOff>
    </xdr:from>
    <xdr:to>
      <xdr:col>41</xdr:col>
      <xdr:colOff>101600</xdr:colOff>
      <xdr:row>58</xdr:row>
      <xdr:rowOff>160363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93469</xdr:rowOff>
    </xdr:from>
    <xdr:to>
      <xdr:col>36</xdr:col>
      <xdr:colOff>165100</xdr:colOff>
      <xdr:row>59</xdr:row>
      <xdr:rowOff>23619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14746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xdr:rowOff>
    </xdr:from>
    <xdr:to>
      <xdr:col>55</xdr:col>
      <xdr:colOff>0</xdr:colOff>
      <xdr:row>78</xdr:row>
      <xdr:rowOff>39923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6988"/>
          <a:ext cx="8382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39923</xdr:rowOff>
    </xdr:from>
    <xdr:to>
      <xdr:col>50</xdr:col>
      <xdr:colOff>114300</xdr:colOff>
      <xdr:row>78</xdr:row>
      <xdr:rowOff>86682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13023"/>
          <a:ext cx="889000" cy="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86682</xdr:rowOff>
    </xdr:from>
    <xdr:to>
      <xdr:col>45</xdr:col>
      <xdr:colOff>177800</xdr:colOff>
      <xdr:row>78</xdr:row>
      <xdr:rowOff>91187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9782"/>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91187</xdr:rowOff>
    </xdr:from>
    <xdr:to>
      <xdr:col>41</xdr:col>
      <xdr:colOff>50800</xdr:colOff>
      <xdr:row>78</xdr:row>
      <xdr:rowOff>129344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64287"/>
          <a:ext cx="889000" cy="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171075</xdr:rowOff>
    </xdr:from>
    <xdr:to>
      <xdr:col>36</xdr:col>
      <xdr:colOff>165100</xdr:colOff>
      <xdr:row>78</xdr:row>
      <xdr:rowOff>101225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117752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134538</xdr:rowOff>
    </xdr:from>
    <xdr:to>
      <xdr:col>55</xdr:col>
      <xdr:colOff>50800</xdr:colOff>
      <xdr:row>78</xdr:row>
      <xdr:rowOff>64688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93915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160573</xdr:rowOff>
    </xdr:from>
    <xdr:to>
      <xdr:col>50</xdr:col>
      <xdr:colOff>165100</xdr:colOff>
      <xdr:row>78</xdr:row>
      <xdr:rowOff>90723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107250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35882</xdr:rowOff>
    </xdr:from>
    <xdr:to>
      <xdr:col>46</xdr:col>
      <xdr:colOff>38100</xdr:colOff>
      <xdr:row>78</xdr:row>
      <xdr:rowOff>137482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128609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40387</xdr:rowOff>
    </xdr:from>
    <xdr:to>
      <xdr:col>41</xdr:col>
      <xdr:colOff>101600</xdr:colOff>
      <xdr:row>78</xdr:row>
      <xdr:rowOff>141987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133114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78544</xdr:rowOff>
    </xdr:from>
    <xdr:to>
      <xdr:col>36</xdr:col>
      <xdr:colOff>165100</xdr:colOff>
      <xdr:row>79</xdr:row>
      <xdr:rowOff>8694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171271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80011</xdr:rowOff>
    </xdr:from>
    <xdr:to>
      <xdr:col>55</xdr:col>
      <xdr:colOff>0</xdr:colOff>
      <xdr:row>98</xdr:row>
      <xdr:rowOff>111894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82111"/>
          <a:ext cx="838200" cy="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80011</xdr:rowOff>
    </xdr:from>
    <xdr:to>
      <xdr:col>50</xdr:col>
      <xdr:colOff>114300</xdr:colOff>
      <xdr:row>98</xdr:row>
      <xdr:rowOff>133404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2111"/>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165089</xdr:rowOff>
    </xdr:from>
    <xdr:to>
      <xdr:col>45</xdr:col>
      <xdr:colOff>177800</xdr:colOff>
      <xdr:row>98</xdr:row>
      <xdr:rowOff>133404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5739"/>
          <a:ext cx="889000" cy="1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165089</xdr:rowOff>
    </xdr:from>
    <xdr:to>
      <xdr:col>41</xdr:col>
      <xdr:colOff>50800</xdr:colOff>
      <xdr:row>98</xdr:row>
      <xdr:rowOff>58888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95739"/>
          <a:ext cx="889000" cy="6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26614</xdr:rowOff>
    </xdr:from>
    <xdr:to>
      <xdr:col>36</xdr:col>
      <xdr:colOff>165100</xdr:colOff>
      <xdr:row>98</xdr:row>
      <xdr:rowOff>128214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2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119341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61094</xdr:rowOff>
    </xdr:from>
    <xdr:to>
      <xdr:col>55</xdr:col>
      <xdr:colOff>50800</xdr:colOff>
      <xdr:row>98</xdr:row>
      <xdr:rowOff>162694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29211</xdr:rowOff>
    </xdr:from>
    <xdr:to>
      <xdr:col>50</xdr:col>
      <xdr:colOff>165100</xdr:colOff>
      <xdr:row>98</xdr:row>
      <xdr:rowOff>130811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121938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2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82604</xdr:rowOff>
    </xdr:from>
    <xdr:to>
      <xdr:col>46</xdr:col>
      <xdr:colOff>38100</xdr:colOff>
      <xdr:row>99</xdr:row>
      <xdr:rowOff>12754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114289</xdr:rowOff>
    </xdr:from>
    <xdr:to>
      <xdr:col>41</xdr:col>
      <xdr:colOff>101600</xdr:colOff>
      <xdr:row>98</xdr:row>
      <xdr:rowOff>44439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60966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2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8088</xdr:rowOff>
    </xdr:from>
    <xdr:to>
      <xdr:col>36</xdr:col>
      <xdr:colOff>165100</xdr:colOff>
      <xdr:row>98</xdr:row>
      <xdr:rowOff>109688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126215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111531</xdr:rowOff>
    </xdr:from>
    <xdr:to>
      <xdr:col>85</xdr:col>
      <xdr:colOff>126364</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97931"/>
          <a:ext cx="1269" cy="94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58208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3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111531</xdr:rowOff>
    </xdr:from>
    <xdr:to>
      <xdr:col>86</xdr:col>
      <xdr:colOff>25400</xdr:colOff>
      <xdr:row>32</xdr:row>
      <xdr:rowOff>111531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15565</xdr:rowOff>
    </xdr:from>
    <xdr:to>
      <xdr:col>85</xdr:col>
      <xdr:colOff>127000</xdr:colOff>
      <xdr:row>38</xdr:row>
      <xdr:rowOff>23491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87765"/>
          <a:ext cx="838200" cy="3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98975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1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76098</xdr:rowOff>
    </xdr:from>
    <xdr:to>
      <xdr:col>85</xdr:col>
      <xdr:colOff>177800</xdr:colOff>
      <xdr:row>38</xdr:row>
      <xdr:rowOff>6248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1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15565</xdr:rowOff>
    </xdr:from>
    <xdr:to>
      <xdr:col>81</xdr:col>
      <xdr:colOff>50800</xdr:colOff>
      <xdr:row>37</xdr:row>
      <xdr:rowOff>44551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87765"/>
          <a:ext cx="889000" cy="20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58136</xdr:rowOff>
    </xdr:from>
    <xdr:to>
      <xdr:col>81</xdr:col>
      <xdr:colOff>101600</xdr:colOff>
      <xdr:row>37</xdr:row>
      <xdr:rowOff>159736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150863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9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62965</xdr:rowOff>
    </xdr:from>
    <xdr:to>
      <xdr:col>76</xdr:col>
      <xdr:colOff>114300</xdr:colOff>
      <xdr:row>37</xdr:row>
      <xdr:rowOff>44551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892265"/>
          <a:ext cx="889000" cy="4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65851</xdr:rowOff>
    </xdr:from>
    <xdr:to>
      <xdr:col>76</xdr:col>
      <xdr:colOff>165100</xdr:colOff>
      <xdr:row>37</xdr:row>
      <xdr:rowOff>167452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095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158578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5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82944</xdr:rowOff>
    </xdr:from>
    <xdr:to>
      <xdr:col>71</xdr:col>
      <xdr:colOff>177800</xdr:colOff>
      <xdr:row>34</xdr:row>
      <xdr:rowOff>62965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226444"/>
          <a:ext cx="889000" cy="66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83425</xdr:rowOff>
    </xdr:from>
    <xdr:to>
      <xdr:col>72</xdr:col>
      <xdr:colOff>38100</xdr:colOff>
      <xdr:row>38</xdr:row>
      <xdr:rowOff>13575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51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70835</xdr:rowOff>
    </xdr:from>
    <xdr:to>
      <xdr:col>67</xdr:col>
      <xdr:colOff>101600</xdr:colOff>
      <xdr:row>38</xdr:row>
      <xdr:rowOff>984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163562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144141</xdr:rowOff>
    </xdr:from>
    <xdr:to>
      <xdr:col>85</xdr:col>
      <xdr:colOff>177800</xdr:colOff>
      <xdr:row>38</xdr:row>
      <xdr:rowOff>74292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87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59068</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02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136215</xdr:rowOff>
    </xdr:from>
    <xdr:to>
      <xdr:col>81</xdr:col>
      <xdr:colOff>101600</xdr:colOff>
      <xdr:row>36</xdr:row>
      <xdr:rowOff>66365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3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82892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91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165201</xdr:rowOff>
    </xdr:from>
    <xdr:to>
      <xdr:col>76</xdr:col>
      <xdr:colOff>165100</xdr:colOff>
      <xdr:row>37</xdr:row>
      <xdr:rowOff>95351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111878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1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12165</xdr:rowOff>
    </xdr:from>
    <xdr:to>
      <xdr:col>72</xdr:col>
      <xdr:colOff>38100</xdr:colOff>
      <xdr:row>34</xdr:row>
      <xdr:rowOff>113765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8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130292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61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32144</xdr:rowOff>
    </xdr:from>
    <xdr:to>
      <xdr:col>67</xdr:col>
      <xdr:colOff>101600</xdr:colOff>
      <xdr:row>30</xdr:row>
      <xdr:rowOff>133744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1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150271</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49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96763</xdr:rowOff>
    </xdr:from>
    <xdr:to>
      <xdr:col>85</xdr:col>
      <xdr:colOff>127000</xdr:colOff>
      <xdr:row>76</xdr:row>
      <xdr:rowOff>21903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55513"/>
          <a:ext cx="838200" cy="9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21903</xdr:rowOff>
    </xdr:from>
    <xdr:to>
      <xdr:col>81</xdr:col>
      <xdr:colOff>50800</xdr:colOff>
      <xdr:row>76</xdr:row>
      <xdr:rowOff>51129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52103"/>
          <a:ext cx="889000" cy="2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51129</xdr:rowOff>
    </xdr:from>
    <xdr:to>
      <xdr:col>76</xdr:col>
      <xdr:colOff>114300</xdr:colOff>
      <xdr:row>76</xdr:row>
      <xdr:rowOff>62519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81329"/>
          <a:ext cx="889000" cy="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62519</xdr:rowOff>
    </xdr:from>
    <xdr:to>
      <xdr:col>71</xdr:col>
      <xdr:colOff>177800</xdr:colOff>
      <xdr:row>76</xdr:row>
      <xdr:rowOff>89505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92719"/>
          <a:ext cx="889000" cy="2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74104</xdr:rowOff>
    </xdr:from>
    <xdr:to>
      <xdr:col>67</xdr:col>
      <xdr:colOff>101600</xdr:colOff>
      <xdr:row>76</xdr:row>
      <xdr:rowOff>4254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20781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45963</xdr:rowOff>
    </xdr:from>
    <xdr:to>
      <xdr:col>85</xdr:col>
      <xdr:colOff>177800</xdr:colOff>
      <xdr:row>75</xdr:row>
      <xdr:rowOff>147563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24390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142553</xdr:rowOff>
    </xdr:from>
    <xdr:to>
      <xdr:col>81</xdr:col>
      <xdr:colOff>101600</xdr:colOff>
      <xdr:row>76</xdr:row>
      <xdr:rowOff>72703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63830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329</xdr:rowOff>
    </xdr:from>
    <xdr:to>
      <xdr:col>76</xdr:col>
      <xdr:colOff>165100</xdr:colOff>
      <xdr:row>76</xdr:row>
      <xdr:rowOff>101929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93056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2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11719</xdr:rowOff>
    </xdr:from>
    <xdr:to>
      <xdr:col>72</xdr:col>
      <xdr:colOff>38100</xdr:colOff>
      <xdr:row>76</xdr:row>
      <xdr:rowOff>113319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104446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3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38705</xdr:rowOff>
    </xdr:from>
    <xdr:to>
      <xdr:col>67</xdr:col>
      <xdr:colOff>101600</xdr:colOff>
      <xdr:row>76</xdr:row>
      <xdr:rowOff>140305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131432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22982</xdr:rowOff>
    </xdr:from>
    <xdr:to>
      <xdr:col>85</xdr:col>
      <xdr:colOff>127000</xdr:colOff>
      <xdr:row>99</xdr:row>
      <xdr:rowOff>52017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6532"/>
          <a:ext cx="838200" cy="2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38224</xdr:rowOff>
    </xdr:from>
    <xdr:to>
      <xdr:col>81</xdr:col>
      <xdr:colOff>50800</xdr:colOff>
      <xdr:row>99</xdr:row>
      <xdr:rowOff>52017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11774"/>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38224</xdr:rowOff>
    </xdr:from>
    <xdr:to>
      <xdr:col>76</xdr:col>
      <xdr:colOff>114300</xdr:colOff>
      <xdr:row>99</xdr:row>
      <xdr:rowOff>60398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1774"/>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22470</xdr:rowOff>
    </xdr:from>
    <xdr:to>
      <xdr:col>71</xdr:col>
      <xdr:colOff>177800</xdr:colOff>
      <xdr:row>99</xdr:row>
      <xdr:rowOff>60398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6020"/>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163303</xdr:rowOff>
    </xdr:from>
    <xdr:to>
      <xdr:col>67</xdr:col>
      <xdr:colOff>101600</xdr:colOff>
      <xdr:row>99</xdr:row>
      <xdr:rowOff>93453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84580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143632</xdr:rowOff>
    </xdr:from>
    <xdr:to>
      <xdr:col>85</xdr:col>
      <xdr:colOff>177800</xdr:colOff>
      <xdr:row>99</xdr:row>
      <xdr:rowOff>73782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1217</xdr:rowOff>
    </xdr:from>
    <xdr:to>
      <xdr:col>81</xdr:col>
      <xdr:colOff>101600</xdr:colOff>
      <xdr:row>99</xdr:row>
      <xdr:rowOff>102817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93944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158874</xdr:rowOff>
    </xdr:from>
    <xdr:to>
      <xdr:col>76</xdr:col>
      <xdr:colOff>165100</xdr:colOff>
      <xdr:row>99</xdr:row>
      <xdr:rowOff>89024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80151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9598</xdr:rowOff>
    </xdr:from>
    <xdr:to>
      <xdr:col>72</xdr:col>
      <xdr:colOff>38100</xdr:colOff>
      <xdr:row>99</xdr:row>
      <xdr:rowOff>111198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102325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143120</xdr:rowOff>
    </xdr:from>
    <xdr:to>
      <xdr:col>67</xdr:col>
      <xdr:colOff>101600</xdr:colOff>
      <xdr:row>99</xdr:row>
      <xdr:rowOff>73270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89797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4010</xdr:rowOff>
    </xdr:from>
    <xdr:to>
      <xdr:col>116</xdr:col>
      <xdr:colOff>63500</xdr:colOff>
      <xdr:row>39</xdr:row>
      <xdr:rowOff>4794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90560"/>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169222</xdr:rowOff>
    </xdr:from>
    <xdr:to>
      <xdr:col>111</xdr:col>
      <xdr:colOff>177800</xdr:colOff>
      <xdr:row>39</xdr:row>
      <xdr:rowOff>4010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84322"/>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161792</xdr:rowOff>
    </xdr:from>
    <xdr:to>
      <xdr:col>107</xdr:col>
      <xdr:colOff>50800</xdr:colOff>
      <xdr:row>38</xdr:row>
      <xdr:rowOff>169222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7689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161792</xdr:rowOff>
    </xdr:from>
    <xdr:to>
      <xdr:col>102</xdr:col>
      <xdr:colOff>114300</xdr:colOff>
      <xdr:row>38</xdr:row>
      <xdr:rowOff>165826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76892"/>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13739</xdr:rowOff>
    </xdr:from>
    <xdr:to>
      <xdr:col>98</xdr:col>
      <xdr:colOff>38100</xdr:colOff>
      <xdr:row>39</xdr:row>
      <xdr:rowOff>115339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106466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125444</xdr:rowOff>
    </xdr:from>
    <xdr:to>
      <xdr:col>116</xdr:col>
      <xdr:colOff>114300</xdr:colOff>
      <xdr:row>39</xdr:row>
      <xdr:rowOff>55594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84821</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124660</xdr:rowOff>
    </xdr:from>
    <xdr:to>
      <xdr:col>112</xdr:col>
      <xdr:colOff>38100</xdr:colOff>
      <xdr:row>39</xdr:row>
      <xdr:rowOff>54810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71336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1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118422</xdr:rowOff>
    </xdr:from>
    <xdr:to>
      <xdr:col>107</xdr:col>
      <xdr:colOff>101600</xdr:colOff>
      <xdr:row>39</xdr:row>
      <xdr:rowOff>48572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65099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110992</xdr:rowOff>
    </xdr:from>
    <xdr:to>
      <xdr:col>102</xdr:col>
      <xdr:colOff>165100</xdr:colOff>
      <xdr:row>39</xdr:row>
      <xdr:rowOff>41142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57669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61703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0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32848</xdr:rowOff>
    </xdr:from>
    <xdr:to>
      <xdr:col>116</xdr:col>
      <xdr:colOff>63500</xdr:colOff>
      <xdr:row>59</xdr:row>
      <xdr:rowOff>35896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4839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32848</xdr:rowOff>
    </xdr:from>
    <xdr:to>
      <xdr:col>111</xdr:col>
      <xdr:colOff>177800</xdr:colOff>
      <xdr:row>59</xdr:row>
      <xdr:rowOff>33077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483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31173</xdr:rowOff>
    </xdr:from>
    <xdr:to>
      <xdr:col>107</xdr:col>
      <xdr:colOff>50800</xdr:colOff>
      <xdr:row>59</xdr:row>
      <xdr:rowOff>33077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4672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24714</xdr:rowOff>
    </xdr:from>
    <xdr:to>
      <xdr:col>102</xdr:col>
      <xdr:colOff>114300</xdr:colOff>
      <xdr:row>59</xdr:row>
      <xdr:rowOff>31173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40264"/>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98158</xdr:rowOff>
    </xdr:from>
    <xdr:to>
      <xdr:col>98</xdr:col>
      <xdr:colOff>38100</xdr:colOff>
      <xdr:row>59</xdr:row>
      <xdr:rowOff>28308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44835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1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156546</xdr:rowOff>
    </xdr:from>
    <xdr:to>
      <xdr:col>116</xdr:col>
      <xdr:colOff>114300</xdr:colOff>
      <xdr:row>59</xdr:row>
      <xdr:rowOff>86696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153498</xdr:rowOff>
    </xdr:from>
    <xdr:to>
      <xdr:col>112</xdr:col>
      <xdr:colOff>38100</xdr:colOff>
      <xdr:row>59</xdr:row>
      <xdr:rowOff>83648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74775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153727</xdr:rowOff>
    </xdr:from>
    <xdr:to>
      <xdr:col>107</xdr:col>
      <xdr:colOff>101600</xdr:colOff>
      <xdr:row>59</xdr:row>
      <xdr:rowOff>83877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75004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151823</xdr:rowOff>
    </xdr:from>
    <xdr:to>
      <xdr:col>102</xdr:col>
      <xdr:colOff>165100</xdr:colOff>
      <xdr:row>59</xdr:row>
      <xdr:rowOff>81973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73100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145364</xdr:rowOff>
    </xdr:from>
    <xdr:to>
      <xdr:col>98</xdr:col>
      <xdr:colOff>38100</xdr:colOff>
      <xdr:row>59</xdr:row>
      <xdr:rowOff>75514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66641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66238</xdr:rowOff>
    </xdr:from>
    <xdr:to>
      <xdr:col>116</xdr:col>
      <xdr:colOff>63500</xdr:colOff>
      <xdr:row>76</xdr:row>
      <xdr:rowOff>44259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82088"/>
          <a:ext cx="838200" cy="4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66238</xdr:rowOff>
    </xdr:from>
    <xdr:to>
      <xdr:col>111</xdr:col>
      <xdr:colOff>177800</xdr:colOff>
      <xdr:row>74</xdr:row>
      <xdr:rowOff>71855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82088"/>
          <a:ext cx="889000" cy="17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81424</xdr:rowOff>
    </xdr:from>
    <xdr:to>
      <xdr:col>107</xdr:col>
      <xdr:colOff>50800</xdr:colOff>
      <xdr:row>74</xdr:row>
      <xdr:rowOff>71855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425824"/>
          <a:ext cx="889000" cy="33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81424</xdr:rowOff>
    </xdr:from>
    <xdr:to>
      <xdr:col>102</xdr:col>
      <xdr:colOff>114300</xdr:colOff>
      <xdr:row>74</xdr:row>
      <xdr:rowOff>10606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425824"/>
          <a:ext cx="889000" cy="27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164909</xdr:rowOff>
    </xdr:from>
    <xdr:to>
      <xdr:col>116</xdr:col>
      <xdr:colOff>114300</xdr:colOff>
      <xdr:row>76</xdr:row>
      <xdr:rowOff>95059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143336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15438</xdr:rowOff>
    </xdr:from>
    <xdr:to>
      <xdr:col>112</xdr:col>
      <xdr:colOff>38100</xdr:colOff>
      <xdr:row>73</xdr:row>
      <xdr:rowOff>117038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133565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21055</xdr:rowOff>
    </xdr:from>
    <xdr:to>
      <xdr:col>107</xdr:col>
      <xdr:colOff>101600</xdr:colOff>
      <xdr:row>74</xdr:row>
      <xdr:rowOff>122655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139182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30624</xdr:rowOff>
    </xdr:from>
    <xdr:to>
      <xdr:col>102</xdr:col>
      <xdr:colOff>165100</xdr:colOff>
      <xdr:row>72</xdr:row>
      <xdr:rowOff>132224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3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148751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1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131256</xdr:rowOff>
    </xdr:from>
    <xdr:to>
      <xdr:col>98</xdr:col>
      <xdr:colOff>38100</xdr:colOff>
      <xdr:row>74</xdr:row>
      <xdr:rowOff>61406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77933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859,051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％増）となった。人件費については、住民一人当たり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119,066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％増）となった。類似団体と比較すると、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円下回っており、低い水準にあることが分かる。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158,785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％増）となった。一部事務組合に対する負担金の増加や価格高騰支援給付金が主な要因である。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145,649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％増）となった。復興事業の本格化等によるものと考えられる。公共施設等総合管理計画等に基づき、事業の取捨選択を検討し、費用減少を図りたい。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％増）となった。自立支援給付費や医療費助成が増加したためと考えられる。今後も増加することが見込まれるため留意が必要である。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ゴシック" panose="020B0609070205080204" pitchFamily="49" charset="-128"/>
              <a:ea typeface="ＭＳ ゴシック" panose="020B0609070205080204" pitchFamily="49" charset="-128"/>
            </a:rPr>
            <a:t>公債費については、住民一人当たり</a:t>
          </a:r>
          <a:r>
            <a:rPr kumimoji="1" lang="en-US" altLang="ja-JP" sz="1300" baseline="0">
              <a:latin typeface="ＭＳ ゴシック" panose="020B0609070205080204" pitchFamily="49" charset="-128"/>
              <a:ea typeface="ＭＳ ゴシック" panose="020B0609070205080204" pitchFamily="49" charset="-128"/>
            </a:rPr>
            <a:t>77,513</a:t>
          </a:r>
          <a:r>
            <a:rPr kumimoji="1" lang="ja-JP" altLang="en-US" sz="1300" baseline="0">
              <a:latin typeface="ＭＳ ゴシック" panose="020B0609070205080204" pitchFamily="49" charset="-128"/>
              <a:ea typeface="ＭＳ ゴシック" panose="020B0609070205080204" pitchFamily="49" charset="-128"/>
            </a:rPr>
            <a:t>円となり、前年比で</a:t>
          </a:r>
          <a:r>
            <a:rPr kumimoji="1" lang="en-US" altLang="ja-JP" sz="1300" baseline="0">
              <a:latin typeface="ＭＳ ゴシック" panose="020B0609070205080204" pitchFamily="49" charset="-128"/>
              <a:ea typeface="ＭＳ ゴシック" panose="020B0609070205080204" pitchFamily="49" charset="-128"/>
            </a:rPr>
            <a:t>16,901</a:t>
          </a:r>
          <a:r>
            <a:rPr kumimoji="1" lang="ja-JP" altLang="en-US" sz="1300" baseline="0">
              <a:latin typeface="ＭＳ ゴシック" panose="020B0609070205080204" pitchFamily="49" charset="-128"/>
              <a:ea typeface="ＭＳ ゴシック" panose="020B0609070205080204" pitchFamily="49" charset="-128"/>
            </a:rPr>
            <a:t>円増（</a:t>
          </a:r>
          <a:r>
            <a:rPr kumimoji="1" lang="en-US" altLang="ja-JP" sz="1300" baseline="0">
              <a:latin typeface="ＭＳ ゴシック" panose="020B0609070205080204" pitchFamily="49" charset="-128"/>
              <a:ea typeface="ＭＳ ゴシック" panose="020B0609070205080204" pitchFamily="49" charset="-128"/>
            </a:rPr>
            <a:t>27.88</a:t>
          </a:r>
          <a:r>
            <a:rPr kumimoji="1" lang="ja-JP" altLang="en-US" sz="1300" baseline="0">
              <a:latin typeface="ＭＳ ゴシック" panose="020B0609070205080204" pitchFamily="49" charset="-128"/>
              <a:ea typeface="ＭＳ ゴシック" panose="020B0609070205080204" pitchFamily="49" charset="-128"/>
            </a:rPr>
            <a:t>％増）となった。復興事業に係る償還開始によるものと考えられる。今後も地方債の新規発行抑制等を考慮し健全化の維持に努めていく</a:t>
          </a:r>
          <a:r>
            <a:rPr kumimoji="1" lang="ja-JP" altLang="ja-JP" sz="1100">
              <a:solidFill>
                <a:schemeClr val="dk1"/>
              </a:solidFill>
              <a:effectLst/>
              <a:latin typeface="+mn-lt"/>
              <a:ea typeface="+mn-ea"/>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7,480
7,309
82.01
6,920,475
6,425,703
407,637
3,397,802
6,112,115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164592</xdr:rowOff>
    </xdr:from>
    <xdr:to>
      <xdr:col>24</xdr:col>
      <xdr:colOff>63500</xdr:colOff>
      <xdr:row>34</xdr:row>
      <xdr:rowOff>170688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389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104267</xdr:rowOff>
    </xdr:from>
    <xdr:to>
      <xdr:col>19</xdr:col>
      <xdr:colOff>177800</xdr:colOff>
      <xdr:row>34</xdr:row>
      <xdr:rowOff>170688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3567"/>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104267</xdr:rowOff>
    </xdr:from>
    <xdr:to>
      <xdr:col>15</xdr:col>
      <xdr:colOff>50800</xdr:colOff>
      <xdr:row>34</xdr:row>
      <xdr:rowOff>121412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356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121412</xdr:rowOff>
    </xdr:from>
    <xdr:to>
      <xdr:col>10</xdr:col>
      <xdr:colOff>114300</xdr:colOff>
      <xdr:row>34</xdr:row>
      <xdr:rowOff>127889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071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113792</xdr:rowOff>
    </xdr:from>
    <xdr:to>
      <xdr:col>24</xdr:col>
      <xdr:colOff>114300</xdr:colOff>
      <xdr:row>35</xdr:row>
      <xdr:rowOff>43942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136669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119888</xdr:rowOff>
    </xdr:from>
    <xdr:to>
      <xdr:col>20</xdr:col>
      <xdr:colOff>38100</xdr:colOff>
      <xdr:row>35</xdr:row>
      <xdr:rowOff>50038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66565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53467</xdr:rowOff>
    </xdr:from>
    <xdr:to>
      <xdr:col>15</xdr:col>
      <xdr:colOff>101600</xdr:colOff>
      <xdr:row>34</xdr:row>
      <xdr:rowOff>155067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70612</xdr:rowOff>
    </xdr:from>
    <xdr:to>
      <xdr:col>10</xdr:col>
      <xdr:colOff>165100</xdr:colOff>
      <xdr:row>35</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17289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77089</xdr:rowOff>
    </xdr:from>
    <xdr:to>
      <xdr:col>6</xdr:col>
      <xdr:colOff>38100</xdr:colOff>
      <xdr:row>35</xdr:row>
      <xdr:rowOff>7239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23766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48838</xdr:rowOff>
    </xdr:from>
    <xdr:to>
      <xdr:col>24</xdr:col>
      <xdr:colOff>63500</xdr:colOff>
      <xdr:row>58</xdr:row>
      <xdr:rowOff>64874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2938"/>
          <a:ext cx="838200" cy="1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64874</xdr:rowOff>
    </xdr:from>
    <xdr:to>
      <xdr:col>19</xdr:col>
      <xdr:colOff>177800</xdr:colOff>
      <xdr:row>58</xdr:row>
      <xdr:rowOff>66370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8974"/>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66370</xdr:rowOff>
    </xdr:from>
    <xdr:to>
      <xdr:col>15</xdr:col>
      <xdr:colOff>50800</xdr:colOff>
      <xdr:row>58</xdr:row>
      <xdr:rowOff>73727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10470"/>
          <a:ext cx="8890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19332</xdr:rowOff>
    </xdr:from>
    <xdr:to>
      <xdr:col>10</xdr:col>
      <xdr:colOff>114300</xdr:colOff>
      <xdr:row>58</xdr:row>
      <xdr:rowOff>73727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3432"/>
          <a:ext cx="889000" cy="5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128986</xdr:rowOff>
    </xdr:from>
    <xdr:to>
      <xdr:col>6</xdr:col>
      <xdr:colOff>38100</xdr:colOff>
      <xdr:row>58</xdr:row>
      <xdr:rowOff>59136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75663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169488</xdr:rowOff>
    </xdr:from>
    <xdr:to>
      <xdr:col>24</xdr:col>
      <xdr:colOff>114300</xdr:colOff>
      <xdr:row>58</xdr:row>
      <xdr:rowOff>99638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14074</xdr:rowOff>
    </xdr:from>
    <xdr:to>
      <xdr:col>20</xdr:col>
      <xdr:colOff>38100</xdr:colOff>
      <xdr:row>58</xdr:row>
      <xdr:rowOff>115674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106801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15570</xdr:rowOff>
    </xdr:from>
    <xdr:to>
      <xdr:col>15</xdr:col>
      <xdr:colOff>101600</xdr:colOff>
      <xdr:row>58</xdr:row>
      <xdr:rowOff>117170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108297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22927</xdr:rowOff>
    </xdr:from>
    <xdr:to>
      <xdr:col>10</xdr:col>
      <xdr:colOff>165100</xdr:colOff>
      <xdr:row>58</xdr:row>
      <xdr:rowOff>124527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115654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139982</xdr:rowOff>
    </xdr:from>
    <xdr:to>
      <xdr:col>6</xdr:col>
      <xdr:colOff>38100</xdr:colOff>
      <xdr:row>58</xdr:row>
      <xdr:rowOff>70132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61259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161120</xdr:rowOff>
    </xdr:from>
    <xdr:to>
      <xdr:col>24</xdr:col>
      <xdr:colOff>63500</xdr:colOff>
      <xdr:row>78</xdr:row>
      <xdr:rowOff>11243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62770"/>
          <a:ext cx="838200" cy="2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11243</xdr:rowOff>
    </xdr:from>
    <xdr:to>
      <xdr:col>19</xdr:col>
      <xdr:colOff>177800</xdr:colOff>
      <xdr:row>78</xdr:row>
      <xdr:rowOff>158255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84343"/>
          <a:ext cx="889000" cy="14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65131</xdr:rowOff>
    </xdr:from>
    <xdr:to>
      <xdr:col>15</xdr:col>
      <xdr:colOff>50800</xdr:colOff>
      <xdr:row>78</xdr:row>
      <xdr:rowOff>158255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38231"/>
          <a:ext cx="889000" cy="9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65131</xdr:rowOff>
    </xdr:from>
    <xdr:to>
      <xdr:col>10</xdr:col>
      <xdr:colOff>114300</xdr:colOff>
      <xdr:row>79</xdr:row>
      <xdr:rowOff>33082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38231"/>
          <a:ext cx="889000" cy="1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154836</xdr:rowOff>
    </xdr:from>
    <xdr:to>
      <xdr:col>6</xdr:col>
      <xdr:colOff>38100</xdr:colOff>
      <xdr:row>78</xdr:row>
      <xdr:rowOff>84986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101513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110320</xdr:rowOff>
    </xdr:from>
    <xdr:to>
      <xdr:col>24</xdr:col>
      <xdr:colOff>114300</xdr:colOff>
      <xdr:row>78</xdr:row>
      <xdr:rowOff>40470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88747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9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131893</xdr:rowOff>
    </xdr:from>
    <xdr:to>
      <xdr:col>20</xdr:col>
      <xdr:colOff>38100</xdr:colOff>
      <xdr:row>78</xdr:row>
      <xdr:rowOff>62043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53170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107455</xdr:rowOff>
    </xdr:from>
    <xdr:to>
      <xdr:col>15</xdr:col>
      <xdr:colOff>101600</xdr:colOff>
      <xdr:row>79</xdr:row>
      <xdr:rowOff>37605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28732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14331</xdr:rowOff>
    </xdr:from>
    <xdr:to>
      <xdr:col>10</xdr:col>
      <xdr:colOff>165100</xdr:colOff>
      <xdr:row>78</xdr:row>
      <xdr:rowOff>115931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153732</xdr:rowOff>
    </xdr:from>
    <xdr:to>
      <xdr:col>6</xdr:col>
      <xdr:colOff>38100</xdr:colOff>
      <xdr:row>79</xdr:row>
      <xdr:rowOff>83882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75009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47158</xdr:rowOff>
    </xdr:from>
    <xdr:to>
      <xdr:col>24</xdr:col>
      <xdr:colOff>63500</xdr:colOff>
      <xdr:row>97</xdr:row>
      <xdr:rowOff>51099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77808"/>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34182</xdr:rowOff>
    </xdr:from>
    <xdr:to>
      <xdr:col>19</xdr:col>
      <xdr:colOff>177800</xdr:colOff>
      <xdr:row>97</xdr:row>
      <xdr:rowOff>51099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6483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34182</xdr:rowOff>
    </xdr:from>
    <xdr:to>
      <xdr:col>15</xdr:col>
      <xdr:colOff>50800</xdr:colOff>
      <xdr:row>97</xdr:row>
      <xdr:rowOff>46647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4832"/>
          <a:ext cx="889000" cy="1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46647</xdr:rowOff>
    </xdr:from>
    <xdr:to>
      <xdr:col>10</xdr:col>
      <xdr:colOff>114300</xdr:colOff>
      <xdr:row>97</xdr:row>
      <xdr:rowOff>56609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7297"/>
          <a:ext cx="8890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80835</xdr:rowOff>
    </xdr:from>
    <xdr:to>
      <xdr:col>6</xdr:col>
      <xdr:colOff>38100</xdr:colOff>
      <xdr:row>97</xdr:row>
      <xdr:rowOff>10985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27512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167808</xdr:rowOff>
    </xdr:from>
    <xdr:to>
      <xdr:col>24</xdr:col>
      <xdr:colOff>114300</xdr:colOff>
      <xdr:row>97</xdr:row>
      <xdr:rowOff>97958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146235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299</xdr:rowOff>
    </xdr:from>
    <xdr:to>
      <xdr:col>20</xdr:col>
      <xdr:colOff>38100</xdr:colOff>
      <xdr:row>97</xdr:row>
      <xdr:rowOff>101899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93026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154832</xdr:rowOff>
    </xdr:from>
    <xdr:to>
      <xdr:col>15</xdr:col>
      <xdr:colOff>101600</xdr:colOff>
      <xdr:row>97</xdr:row>
      <xdr:rowOff>84982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76109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167297</xdr:rowOff>
    </xdr:from>
    <xdr:to>
      <xdr:col>10</xdr:col>
      <xdr:colOff>165100</xdr:colOff>
      <xdr:row>97</xdr:row>
      <xdr:rowOff>97447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1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5809</xdr:rowOff>
    </xdr:from>
    <xdr:to>
      <xdr:col>6</xdr:col>
      <xdr:colOff>38100</xdr:colOff>
      <xdr:row>97</xdr:row>
      <xdr:rowOff>107409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98536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113284</xdr:rowOff>
    </xdr:from>
    <xdr:to>
      <xdr:col>36</xdr:col>
      <xdr:colOff>165100</xdr:colOff>
      <xdr:row>37</xdr:row>
      <xdr:rowOff>43434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59961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66800</xdr:rowOff>
    </xdr:from>
    <xdr:to>
      <xdr:col>55</xdr:col>
      <xdr:colOff>0</xdr:colOff>
      <xdr:row>57</xdr:row>
      <xdr:rowOff>87137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39450"/>
          <a:ext cx="8382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87137</xdr:rowOff>
    </xdr:from>
    <xdr:to>
      <xdr:col>50</xdr:col>
      <xdr:colOff>114300</xdr:colOff>
      <xdr:row>57</xdr:row>
      <xdr:rowOff>91778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59787"/>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36845</xdr:rowOff>
    </xdr:from>
    <xdr:to>
      <xdr:col>45</xdr:col>
      <xdr:colOff>177800</xdr:colOff>
      <xdr:row>57</xdr:row>
      <xdr:rowOff>91778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95145"/>
          <a:ext cx="889000" cy="56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36845</xdr:rowOff>
    </xdr:from>
    <xdr:to>
      <xdr:col>41</xdr:col>
      <xdr:colOff>50800</xdr:colOff>
      <xdr:row>55</xdr:row>
      <xdr:rowOff>162019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95145"/>
          <a:ext cx="889000" cy="29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167805</xdr:rowOff>
    </xdr:from>
    <xdr:to>
      <xdr:col>36</xdr:col>
      <xdr:colOff>165100</xdr:colOff>
      <xdr:row>57</xdr:row>
      <xdr:rowOff>97955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89082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16000</xdr:rowOff>
    </xdr:from>
    <xdr:to>
      <xdr:col>55</xdr:col>
      <xdr:colOff>50800</xdr:colOff>
      <xdr:row>57</xdr:row>
      <xdr:rowOff>117600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165877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36337</xdr:rowOff>
    </xdr:from>
    <xdr:to>
      <xdr:col>50</xdr:col>
      <xdr:colOff>165100</xdr:colOff>
      <xdr:row>57</xdr:row>
      <xdr:rowOff>137937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129064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40978</xdr:rowOff>
    </xdr:from>
    <xdr:to>
      <xdr:col>46</xdr:col>
      <xdr:colOff>38100</xdr:colOff>
      <xdr:row>57</xdr:row>
      <xdr:rowOff>142578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133705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157495</xdr:rowOff>
    </xdr:from>
    <xdr:to>
      <xdr:col>41</xdr:col>
      <xdr:colOff>101600</xdr:colOff>
      <xdr:row>54</xdr:row>
      <xdr:rowOff>87645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104172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1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111219</xdr:rowOff>
    </xdr:from>
    <xdr:to>
      <xdr:col>36</xdr:col>
      <xdr:colOff>165100</xdr:colOff>
      <xdr:row>56</xdr:row>
      <xdr:rowOff>41369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57896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25541</xdr:rowOff>
    </xdr:from>
    <xdr:to>
      <xdr:col>55</xdr:col>
      <xdr:colOff>0</xdr:colOff>
      <xdr:row>79</xdr:row>
      <xdr:rowOff>80682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70091"/>
          <a:ext cx="838200" cy="5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25541</xdr:rowOff>
    </xdr:from>
    <xdr:to>
      <xdr:col>50</xdr:col>
      <xdr:colOff>114300</xdr:colOff>
      <xdr:row>79</xdr:row>
      <xdr:rowOff>60058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70091"/>
          <a:ext cx="889000" cy="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58736</xdr:rowOff>
    </xdr:from>
    <xdr:to>
      <xdr:col>45</xdr:col>
      <xdr:colOff>177800</xdr:colOff>
      <xdr:row>79</xdr:row>
      <xdr:rowOff>60058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03286"/>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58736</xdr:rowOff>
    </xdr:from>
    <xdr:to>
      <xdr:col>41</xdr:col>
      <xdr:colOff>50800</xdr:colOff>
      <xdr:row>79</xdr:row>
      <xdr:rowOff>64190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603286"/>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90101</xdr:rowOff>
    </xdr:from>
    <xdr:to>
      <xdr:col>36</xdr:col>
      <xdr:colOff>165100</xdr:colOff>
      <xdr:row>79</xdr:row>
      <xdr:rowOff>20251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36778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29882</xdr:rowOff>
    </xdr:from>
    <xdr:to>
      <xdr:col>55</xdr:col>
      <xdr:colOff>50800</xdr:colOff>
      <xdr:row>79</xdr:row>
      <xdr:rowOff>131482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116259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8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146191</xdr:rowOff>
    </xdr:from>
    <xdr:to>
      <xdr:col>50</xdr:col>
      <xdr:colOff>165100</xdr:colOff>
      <xdr:row>79</xdr:row>
      <xdr:rowOff>76341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67468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9258</xdr:rowOff>
    </xdr:from>
    <xdr:to>
      <xdr:col>46</xdr:col>
      <xdr:colOff>38100</xdr:colOff>
      <xdr:row>79</xdr:row>
      <xdr:rowOff>110858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101985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7936</xdr:rowOff>
    </xdr:from>
    <xdr:to>
      <xdr:col>41</xdr:col>
      <xdr:colOff>101600</xdr:colOff>
      <xdr:row>79</xdr:row>
      <xdr:rowOff>109536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100663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13390</xdr:rowOff>
    </xdr:from>
    <xdr:to>
      <xdr:col>36</xdr:col>
      <xdr:colOff>165100</xdr:colOff>
      <xdr:row>79</xdr:row>
      <xdr:rowOff>114990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106117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54056</xdr:rowOff>
    </xdr:from>
    <xdr:to>
      <xdr:col>55</xdr:col>
      <xdr:colOff>0</xdr:colOff>
      <xdr:row>97</xdr:row>
      <xdr:rowOff>25307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13256"/>
          <a:ext cx="838200" cy="1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25307</xdr:rowOff>
    </xdr:from>
    <xdr:to>
      <xdr:col>50</xdr:col>
      <xdr:colOff>114300</xdr:colOff>
      <xdr:row>97</xdr:row>
      <xdr:rowOff>126819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55957"/>
          <a:ext cx="889000" cy="10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75797</xdr:rowOff>
    </xdr:from>
    <xdr:to>
      <xdr:col>45</xdr:col>
      <xdr:colOff>177800</xdr:colOff>
      <xdr:row>97</xdr:row>
      <xdr:rowOff>126819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06447"/>
          <a:ext cx="8890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75797</xdr:rowOff>
    </xdr:from>
    <xdr:to>
      <xdr:col>41</xdr:col>
      <xdr:colOff>50800</xdr:colOff>
      <xdr:row>97</xdr:row>
      <xdr:rowOff>128837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06447"/>
          <a:ext cx="889000" cy="5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81271</xdr:rowOff>
    </xdr:from>
    <xdr:to>
      <xdr:col>36</xdr:col>
      <xdr:colOff>165100</xdr:colOff>
      <xdr:row>98</xdr:row>
      <xdr:rowOff>11421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1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8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3256</xdr:rowOff>
    </xdr:from>
    <xdr:to>
      <xdr:col>55</xdr:col>
      <xdr:colOff>50800</xdr:colOff>
      <xdr:row>96</xdr:row>
      <xdr:rowOff>104856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26133</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1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145957</xdr:rowOff>
    </xdr:from>
    <xdr:to>
      <xdr:col>50</xdr:col>
      <xdr:colOff>165100</xdr:colOff>
      <xdr:row>97</xdr:row>
      <xdr:rowOff>76107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92634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76019</xdr:rowOff>
    </xdr:from>
    <xdr:to>
      <xdr:col>46</xdr:col>
      <xdr:colOff>38100</xdr:colOff>
      <xdr:row>98</xdr:row>
      <xdr:rowOff>6169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168746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24997</xdr:rowOff>
    </xdr:from>
    <xdr:to>
      <xdr:col>41</xdr:col>
      <xdr:colOff>101600</xdr:colOff>
      <xdr:row>97</xdr:row>
      <xdr:rowOff>126597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143124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78037</xdr:rowOff>
    </xdr:from>
    <xdr:to>
      <xdr:col>36</xdr:col>
      <xdr:colOff>165100</xdr:colOff>
      <xdr:row>98</xdr:row>
      <xdr:rowOff>8187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24714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162003</xdr:rowOff>
    </xdr:from>
    <xdr:to>
      <xdr:col>85</xdr:col>
      <xdr:colOff>127000</xdr:colOff>
      <xdr:row>38</xdr:row>
      <xdr:rowOff>6083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05653"/>
          <a:ext cx="8382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162003</xdr:rowOff>
    </xdr:from>
    <xdr:to>
      <xdr:col>81</xdr:col>
      <xdr:colOff>50800</xdr:colOff>
      <xdr:row>38</xdr:row>
      <xdr:rowOff>4232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5653"/>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4232</xdr:rowOff>
    </xdr:from>
    <xdr:to>
      <xdr:col>76</xdr:col>
      <xdr:colOff>114300</xdr:colOff>
      <xdr:row>38</xdr:row>
      <xdr:rowOff>19420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9332"/>
          <a:ext cx="889000" cy="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19420</xdr:rowOff>
    </xdr:from>
    <xdr:to>
      <xdr:col>71</xdr:col>
      <xdr:colOff>177800</xdr:colOff>
      <xdr:row>38</xdr:row>
      <xdr:rowOff>21642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4520"/>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81333</xdr:rowOff>
    </xdr:from>
    <xdr:to>
      <xdr:col>67</xdr:col>
      <xdr:colOff>101600</xdr:colOff>
      <xdr:row>38</xdr:row>
      <xdr:rowOff>11483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2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28010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126733</xdr:rowOff>
    </xdr:from>
    <xdr:to>
      <xdr:col>85</xdr:col>
      <xdr:colOff>177800</xdr:colOff>
      <xdr:row>38</xdr:row>
      <xdr:rowOff>56883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111202</xdr:rowOff>
    </xdr:from>
    <xdr:to>
      <xdr:col>81</xdr:col>
      <xdr:colOff>101600</xdr:colOff>
      <xdr:row>38</xdr:row>
      <xdr:rowOff>41353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48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32480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124882</xdr:rowOff>
    </xdr:from>
    <xdr:to>
      <xdr:col>76</xdr:col>
      <xdr:colOff>165100</xdr:colOff>
      <xdr:row>38</xdr:row>
      <xdr:rowOff>55032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140070</xdr:rowOff>
    </xdr:from>
    <xdr:to>
      <xdr:col>72</xdr:col>
      <xdr:colOff>38100</xdr:colOff>
      <xdr:row>38</xdr:row>
      <xdr:rowOff>70220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61347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142292</xdr:rowOff>
    </xdr:from>
    <xdr:to>
      <xdr:col>67</xdr:col>
      <xdr:colOff>101600</xdr:colOff>
      <xdr:row>38</xdr:row>
      <xdr:rowOff>72442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63569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163873</xdr:rowOff>
    </xdr:from>
    <xdr:to>
      <xdr:col>85</xdr:col>
      <xdr:colOff>127000</xdr:colOff>
      <xdr:row>58</xdr:row>
      <xdr:rowOff>45301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36523"/>
          <a:ext cx="838200" cy="5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163873</xdr:rowOff>
    </xdr:from>
    <xdr:to>
      <xdr:col>81</xdr:col>
      <xdr:colOff>50800</xdr:colOff>
      <xdr:row>58</xdr:row>
      <xdr:rowOff>37813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36523"/>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37813</xdr:rowOff>
    </xdr:from>
    <xdr:to>
      <xdr:col>76</xdr:col>
      <xdr:colOff>114300</xdr:colOff>
      <xdr:row>58</xdr:row>
      <xdr:rowOff>59562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81913"/>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98186</xdr:rowOff>
    </xdr:from>
    <xdr:to>
      <xdr:col>71</xdr:col>
      <xdr:colOff>177800</xdr:colOff>
      <xdr:row>58</xdr:row>
      <xdr:rowOff>59562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70836"/>
          <a:ext cx="889000" cy="1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165951</xdr:rowOff>
    </xdr:from>
    <xdr:to>
      <xdr:col>85</xdr:col>
      <xdr:colOff>177800</xdr:colOff>
      <xdr:row>58</xdr:row>
      <xdr:rowOff>96101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80878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113073</xdr:rowOff>
    </xdr:from>
    <xdr:to>
      <xdr:col>81</xdr:col>
      <xdr:colOff>101600</xdr:colOff>
      <xdr:row>58</xdr:row>
      <xdr:rowOff>43223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8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34350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158463</xdr:rowOff>
    </xdr:from>
    <xdr:to>
      <xdr:col>76</xdr:col>
      <xdr:colOff>165100</xdr:colOff>
      <xdr:row>58</xdr:row>
      <xdr:rowOff>88613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79740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8762</xdr:rowOff>
    </xdr:from>
    <xdr:to>
      <xdr:col>72</xdr:col>
      <xdr:colOff>38100</xdr:colOff>
      <xdr:row>58</xdr:row>
      <xdr:rowOff>110362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101489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47386</xdr:rowOff>
    </xdr:from>
    <xdr:to>
      <xdr:col>67</xdr:col>
      <xdr:colOff>101600</xdr:colOff>
      <xdr:row>57</xdr:row>
      <xdr:rowOff>148986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165513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9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111530</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455930"/>
          <a:ext cx="1269" cy="94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58207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2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111530</xdr:rowOff>
    </xdr:from>
    <xdr:to>
      <xdr:col>86</xdr:col>
      <xdr:colOff>25400</xdr:colOff>
      <xdr:row>72</xdr:row>
      <xdr:rowOff>111530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455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15565</xdr:rowOff>
    </xdr:from>
    <xdr:to>
      <xdr:col>85</xdr:col>
      <xdr:colOff>127000</xdr:colOff>
      <xdr:row>78</xdr:row>
      <xdr:rowOff>23492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045765"/>
          <a:ext cx="838200" cy="3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98970</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2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76093</xdr:rowOff>
    </xdr:from>
    <xdr:to>
      <xdr:col>85</xdr:col>
      <xdr:colOff>177800</xdr:colOff>
      <xdr:row>78</xdr:row>
      <xdr:rowOff>6243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15565</xdr:rowOff>
    </xdr:from>
    <xdr:to>
      <xdr:col>81</xdr:col>
      <xdr:colOff>50800</xdr:colOff>
      <xdr:row>77</xdr:row>
      <xdr:rowOff>44551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045765"/>
          <a:ext cx="889000" cy="20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58136</xdr:rowOff>
    </xdr:from>
    <xdr:to>
      <xdr:col>81</xdr:col>
      <xdr:colOff>101600</xdr:colOff>
      <xdr:row>77</xdr:row>
      <xdr:rowOff>159736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25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150863</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3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62964</xdr:rowOff>
    </xdr:from>
    <xdr:to>
      <xdr:col>76</xdr:col>
      <xdr:colOff>114300</xdr:colOff>
      <xdr:row>77</xdr:row>
      <xdr:rowOff>44551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750264"/>
          <a:ext cx="889000" cy="4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65835</xdr:rowOff>
    </xdr:from>
    <xdr:to>
      <xdr:col>76</xdr:col>
      <xdr:colOff>165100</xdr:colOff>
      <xdr:row>77</xdr:row>
      <xdr:rowOff>167435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26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158562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36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82853</xdr:rowOff>
    </xdr:from>
    <xdr:to>
      <xdr:col>71</xdr:col>
      <xdr:colOff>177800</xdr:colOff>
      <xdr:row>74</xdr:row>
      <xdr:rowOff>62964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084353"/>
          <a:ext cx="889000" cy="66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83424</xdr:rowOff>
    </xdr:from>
    <xdr:to>
      <xdr:col>72</xdr:col>
      <xdr:colOff>38100</xdr:colOff>
      <xdr:row>78</xdr:row>
      <xdr:rowOff>13574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4701</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3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70834</xdr:rowOff>
    </xdr:from>
    <xdr:to>
      <xdr:col>67</xdr:col>
      <xdr:colOff>101600</xdr:colOff>
      <xdr:row>78</xdr:row>
      <xdr:rowOff>984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163561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36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144142</xdr:rowOff>
    </xdr:from>
    <xdr:to>
      <xdr:col>85</xdr:col>
      <xdr:colOff>177800</xdr:colOff>
      <xdr:row>78</xdr:row>
      <xdr:rowOff>74292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59069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6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136214</xdr:rowOff>
    </xdr:from>
    <xdr:to>
      <xdr:col>81</xdr:col>
      <xdr:colOff>101600</xdr:colOff>
      <xdr:row>76</xdr:row>
      <xdr:rowOff>66365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994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82891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77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165201</xdr:rowOff>
    </xdr:from>
    <xdr:to>
      <xdr:col>76</xdr:col>
      <xdr:colOff>165100</xdr:colOff>
      <xdr:row>77</xdr:row>
      <xdr:rowOff>95351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111878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12164</xdr:rowOff>
    </xdr:from>
    <xdr:to>
      <xdr:col>72</xdr:col>
      <xdr:colOff>38100</xdr:colOff>
      <xdr:row>74</xdr:row>
      <xdr:rowOff>113764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6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130291</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247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32053</xdr:rowOff>
    </xdr:from>
    <xdr:to>
      <xdr:col>67</xdr:col>
      <xdr:colOff>101600</xdr:colOff>
      <xdr:row>70</xdr:row>
      <xdr:rowOff>133653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0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150180</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180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96763</xdr:rowOff>
    </xdr:from>
    <xdr:to>
      <xdr:col>85</xdr:col>
      <xdr:colOff>127000</xdr:colOff>
      <xdr:row>96</xdr:row>
      <xdr:rowOff>21903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384513"/>
          <a:ext cx="838200" cy="9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21903</xdr:rowOff>
    </xdr:from>
    <xdr:to>
      <xdr:col>81</xdr:col>
      <xdr:colOff>50800</xdr:colOff>
      <xdr:row>96</xdr:row>
      <xdr:rowOff>51129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481103"/>
          <a:ext cx="889000" cy="2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51129</xdr:rowOff>
    </xdr:from>
    <xdr:to>
      <xdr:col>76</xdr:col>
      <xdr:colOff>114300</xdr:colOff>
      <xdr:row>96</xdr:row>
      <xdr:rowOff>62519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10329"/>
          <a:ext cx="889000" cy="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62519</xdr:rowOff>
    </xdr:from>
    <xdr:to>
      <xdr:col>71</xdr:col>
      <xdr:colOff>177800</xdr:colOff>
      <xdr:row>96</xdr:row>
      <xdr:rowOff>89505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521719"/>
          <a:ext cx="889000" cy="2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74104</xdr:rowOff>
    </xdr:from>
    <xdr:to>
      <xdr:col>67</xdr:col>
      <xdr:colOff>101600</xdr:colOff>
      <xdr:row>96</xdr:row>
      <xdr:rowOff>4254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6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20781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45963</xdr:rowOff>
    </xdr:from>
    <xdr:to>
      <xdr:col>85</xdr:col>
      <xdr:colOff>177800</xdr:colOff>
      <xdr:row>95</xdr:row>
      <xdr:rowOff>147563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33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24390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31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142553</xdr:rowOff>
    </xdr:from>
    <xdr:to>
      <xdr:col>81</xdr:col>
      <xdr:colOff>101600</xdr:colOff>
      <xdr:row>96</xdr:row>
      <xdr:rowOff>72703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63830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329</xdr:rowOff>
    </xdr:from>
    <xdr:to>
      <xdr:col>76</xdr:col>
      <xdr:colOff>165100</xdr:colOff>
      <xdr:row>96</xdr:row>
      <xdr:rowOff>101929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93056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5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11719</xdr:rowOff>
    </xdr:from>
    <xdr:to>
      <xdr:col>72</xdr:col>
      <xdr:colOff>38100</xdr:colOff>
      <xdr:row>96</xdr:row>
      <xdr:rowOff>113319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104446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38705</xdr:rowOff>
    </xdr:from>
    <xdr:to>
      <xdr:col>67</xdr:col>
      <xdr:colOff>101600</xdr:colOff>
      <xdr:row>96</xdr:row>
      <xdr:rowOff>140305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131432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73904</xdr:rowOff>
    </xdr:from>
    <xdr:to>
      <xdr:col>98</xdr:col>
      <xdr:colOff>38100</xdr:colOff>
      <xdr:row>39</xdr:row>
      <xdr:rowOff>4054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20581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198,735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。前年度比増は庁舎建設基金積立等によるものである。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179,689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％増）となった。前年度比増は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児童手当及び自立支援給付費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が増加したためと考えられる。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68,906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は繰越した小・中学校の外壁等改修工事の完了などが主な要因である。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229,613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61,387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台風災害による工事等の減少によるものである。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187,465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％増）となっている。前年比増は、被災後の復興事業が本格化したことが要因と考えられる。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年度における実質単年度収支については、前年比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改善に繋がるよう引き続き適切な基金の積み立て、取り崩しを行っていく。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財政調整基金残高については、剰余金積立等を行い前年同様の推移で積み立てることが出来た。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連結実質赤字比率については、全会計において平成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年度から赤字額を計上したことはない。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一般会計においては、前年比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ポイントの減となった。要因としては、地方税、交付税、臨時財政対策債の減少による。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各種特別会計においては、一般会計からの繰入れなどによって健全化を保っており、最終的に一般会計の財政を圧迫することになっている。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宅地分譲事業特別会計は、順調に土地売却が進んでおり、完売に繋がった。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引き続き、新規自主財源の確保のため、企業誘致や定住促進のよる税収確保、町税の更なる徴収強化等により歳入確保に努める。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uma_matsuura\AppData\Local\Temp\Temp1_&#12304;&#36001;&#25919;&#29366;&#27841;&#36039;&#26009;&#38598;&#12305;_044229_&#22823;&#37111;&#30010;_2024.zip\&#12304;&#36001;&#25919;&#29366;&#27841;&#36039;&#26009;&#38598;&#12305;_044229_&#22823;&#37111;&#30010;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row>
        <row r="28">
          <cell r="B28" t="str">
            <v>国民健康保険特別会計</v>
          </cell>
        </row>
        <row r="29">
          <cell r="B29" t="str">
            <v>介護保険特別会計</v>
          </cell>
        </row>
        <row r="30">
          <cell r="B30" t="str">
            <v>後期高齢者医療特別会計</v>
          </cell>
        </row>
        <row r="31">
          <cell r="B31" t="str">
            <v>水道事業会計</v>
          </cell>
        </row>
        <row r="32">
          <cell r="B32" t="str">
            <v>下水道事業会計</v>
          </cell>
        </row>
        <row r="33">
          <cell r="B33" t="str">
            <v>宅地分譲事業特別会計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11C24-CA04-486E-A5E0-7B5106C695BB}">
  <sheetPr>
    <pageSetUpPr fitToPage="1"/>
  </sheetPr>
  <dimension ref="A1:DO56"/>
  <sheetViews>
    <sheetView showGridLines="0" tabSelected="1" zoomScaleNormal="100" workbookViewId="0"/>
  </sheetViews>
  <sheetFormatPr defaultColWidth="0" defaultRowHeight="11.25" zeroHeight="1" x14ac:dyDescent="0.15"/>
  <cols>
    <col min="1" max="11" width="2.125" style="363" customWidth="1"/>
    <col min="12" max="12" width="2.25" style="363" customWidth="1"/>
    <col min="13" max="17" width="2.375" style="363" customWidth="1"/>
    <col min="18" max="119" width="2.125" style="363" customWidth="1"/>
    <col min="120" max="16384" width="0" style="363"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8"/>
      <c r="DK1" s="168"/>
      <c r="DL1" s="168"/>
      <c r="DM1" s="168"/>
      <c r="DN1" s="168"/>
      <c r="DO1" s="168"/>
    </row>
    <row r="2" spans="1:119" ht="24.75" thickBot="1" x14ac:dyDescent="0.2">
      <c r="B2" s="169" t="s">
        <v>77</v>
      </c>
      <c r="C2" s="169"/>
      <c r="D2" s="170"/>
    </row>
    <row r="3" spans="1:119" ht="18.75" customHeight="1" thickBot="1" x14ac:dyDescent="0.2">
      <c r="A3" s="168"/>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8"/>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6920475</v>
      </c>
      <c r="BO4" s="371"/>
      <c r="BP4" s="371"/>
      <c r="BQ4" s="371"/>
      <c r="BR4" s="371"/>
      <c r="BS4" s="371"/>
      <c r="BT4" s="371"/>
      <c r="BU4" s="372"/>
      <c r="BV4" s="370">
        <v>6987816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v>
      </c>
      <c r="CU4" s="377"/>
      <c r="CV4" s="377"/>
      <c r="CW4" s="377"/>
      <c r="CX4" s="377"/>
      <c r="CY4" s="377"/>
      <c r="CZ4" s="377"/>
      <c r="DA4" s="378"/>
      <c r="DB4" s="376">
        <v>15.4</v>
      </c>
      <c r="DC4" s="377"/>
      <c r="DD4" s="377"/>
      <c r="DE4" s="377"/>
      <c r="DF4" s="377"/>
      <c r="DG4" s="377"/>
      <c r="DH4" s="377"/>
      <c r="DI4" s="378"/>
    </row>
    <row r="5" spans="1:119" ht="18.75" customHeight="1" x14ac:dyDescent="0.15">
      <c r="A5" s="168"/>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6425703</v>
      </c>
      <c r="BO5" s="439"/>
      <c r="BP5" s="439"/>
      <c r="BQ5" s="439"/>
      <c r="BR5" s="439"/>
      <c r="BS5" s="439"/>
      <c r="BT5" s="439"/>
      <c r="BU5" s="440"/>
      <c r="BV5" s="438">
        <v>6341012</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84.9</v>
      </c>
      <c r="CU5" s="405"/>
      <c r="CV5" s="405"/>
      <c r="CW5" s="405"/>
      <c r="CX5" s="405"/>
      <c r="CY5" s="405"/>
      <c r="CZ5" s="405"/>
      <c r="DA5" s="406"/>
      <c r="DB5" s="404">
        <v>87.6</v>
      </c>
      <c r="DC5" s="405"/>
      <c r="DD5" s="405"/>
      <c r="DE5" s="405"/>
      <c r="DF5" s="405"/>
      <c r="DG5" s="405"/>
      <c r="DH5" s="405"/>
      <c r="DI5" s="406"/>
    </row>
    <row r="6" spans="1:119" ht="18.75" customHeight="1" x14ac:dyDescent="0.15">
      <c r="A6" s="168"/>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494772</v>
      </c>
      <c r="BO6" s="439"/>
      <c r="BP6" s="439"/>
      <c r="BQ6" s="439"/>
      <c r="BR6" s="439"/>
      <c r="BS6" s="439"/>
      <c r="BT6" s="439"/>
      <c r="BU6" s="440"/>
      <c r="BV6" s="438">
        <v>646804</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85.1</v>
      </c>
      <c r="CU6" s="445"/>
      <c r="CV6" s="445"/>
      <c r="CW6" s="445"/>
      <c r="CX6" s="445"/>
      <c r="CY6" s="445"/>
      <c r="CZ6" s="445"/>
      <c r="DA6" s="446"/>
      <c r="DB6" s="444">
        <v>88</v>
      </c>
      <c r="DC6" s="445"/>
      <c r="DD6" s="445"/>
      <c r="DE6" s="445"/>
      <c r="DF6" s="445"/>
      <c r="DG6" s="445"/>
      <c r="DH6" s="445"/>
      <c r="DI6" s="446"/>
    </row>
    <row r="7" spans="1:119" ht="18.75" customHeight="1" x14ac:dyDescent="0.15">
      <c r="A7" s="168"/>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87135</v>
      </c>
      <c r="BO7" s="439"/>
      <c r="BP7" s="439"/>
      <c r="BQ7" s="439"/>
      <c r="BR7" s="439"/>
      <c r="BS7" s="439"/>
      <c r="BT7" s="439"/>
      <c r="BU7" s="440"/>
      <c r="BV7" s="438">
        <v>136898</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3397802</v>
      </c>
      <c r="CU7" s="439"/>
      <c r="CV7" s="439"/>
      <c r="CW7" s="439"/>
      <c r="CX7" s="439"/>
      <c r="CY7" s="439"/>
      <c r="CZ7" s="439"/>
      <c r="DA7" s="440"/>
      <c r="DB7" s="438">
        <v>3302003</v>
      </c>
      <c r="DC7" s="439"/>
      <c r="DD7" s="439"/>
      <c r="DE7" s="439"/>
      <c r="DF7" s="439"/>
      <c r="DG7" s="439"/>
      <c r="DH7" s="439"/>
      <c r="DI7" s="440"/>
    </row>
    <row r="8" spans="1:119" ht="18.75" customHeight="1" thickBot="1" x14ac:dyDescent="0.2">
      <c r="A8" s="16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407637</v>
      </c>
      <c r="BO8" s="439"/>
      <c r="BP8" s="439"/>
      <c r="BQ8" s="439"/>
      <c r="BR8" s="439"/>
      <c r="BS8" s="439"/>
      <c r="BT8" s="439"/>
      <c r="BU8" s="440"/>
      <c r="BV8" s="438">
        <v>509906</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0.52</v>
      </c>
      <c r="CU8" s="448"/>
      <c r="CV8" s="448"/>
      <c r="CW8" s="448"/>
      <c r="CX8" s="448"/>
      <c r="CY8" s="448"/>
      <c r="CZ8" s="448"/>
      <c r="DA8" s="449"/>
      <c r="DB8" s="447">
        <v>0.51</v>
      </c>
      <c r="DC8" s="448"/>
      <c r="DD8" s="448"/>
      <c r="DE8" s="448"/>
      <c r="DF8" s="448"/>
      <c r="DG8" s="448"/>
      <c r="DH8" s="448"/>
      <c r="DI8" s="449"/>
    </row>
    <row r="9" spans="1:119" ht="18.75" customHeight="1" thickBot="1" x14ac:dyDescent="0.2">
      <c r="A9" s="168"/>
      <c r="B9" s="401" t="s">
        <v>106</v>
      </c>
      <c r="C9" s="402"/>
      <c r="D9" s="402"/>
      <c r="E9" s="402"/>
      <c r="F9" s="402"/>
      <c r="G9" s="402"/>
      <c r="H9" s="402"/>
      <c r="I9" s="402"/>
      <c r="J9" s="402"/>
      <c r="K9" s="450"/>
      <c r="L9" s="451" t="s">
        <v>107</v>
      </c>
      <c r="M9" s="452"/>
      <c r="N9" s="452"/>
      <c r="O9" s="452"/>
      <c r="P9" s="452"/>
      <c r="Q9" s="453"/>
      <c r="R9" s="454">
        <v>7813</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-102269</v>
      </c>
      <c r="BO9" s="439"/>
      <c r="BP9" s="439"/>
      <c r="BQ9" s="439"/>
      <c r="BR9" s="439"/>
      <c r="BS9" s="439"/>
      <c r="BT9" s="439"/>
      <c r="BU9" s="440"/>
      <c r="BV9" s="438">
        <v>-18579</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11.9</v>
      </c>
      <c r="CU9" s="405"/>
      <c r="CV9" s="405"/>
      <c r="CW9" s="405"/>
      <c r="CX9" s="405"/>
      <c r="CY9" s="405"/>
      <c r="CZ9" s="405"/>
      <c r="DA9" s="406"/>
      <c r="DB9" s="404">
        <v>9.9</v>
      </c>
      <c r="DC9" s="405"/>
      <c r="DD9" s="405"/>
      <c r="DE9" s="405"/>
      <c r="DF9" s="405"/>
      <c r="DG9" s="405"/>
      <c r="DH9" s="405"/>
      <c r="DI9" s="406"/>
    </row>
    <row r="10" spans="1:119" ht="18.75" customHeight="1" thickBot="1" x14ac:dyDescent="0.2">
      <c r="A10" s="168"/>
      <c r="B10" s="401"/>
      <c r="C10" s="402"/>
      <c r="D10" s="402"/>
      <c r="E10" s="402"/>
      <c r="F10" s="402"/>
      <c r="G10" s="402"/>
      <c r="H10" s="402"/>
      <c r="I10" s="402"/>
      <c r="J10" s="402"/>
      <c r="K10" s="450"/>
      <c r="L10" s="457" t="s">
        <v>112</v>
      </c>
      <c r="M10" s="431"/>
      <c r="N10" s="431"/>
      <c r="O10" s="431"/>
      <c r="P10" s="431"/>
      <c r="Q10" s="432"/>
      <c r="R10" s="458">
        <v>8370</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483</v>
      </c>
      <c r="BO10" s="439"/>
      <c r="BP10" s="439"/>
      <c r="BQ10" s="439"/>
      <c r="BR10" s="439"/>
      <c r="BS10" s="439"/>
      <c r="BT10" s="439"/>
      <c r="BU10" s="440"/>
      <c r="BV10" s="438">
        <v>209</v>
      </c>
      <c r="BW10" s="439"/>
      <c r="BX10" s="439"/>
      <c r="BY10" s="439"/>
      <c r="BZ10" s="439"/>
      <c r="CA10" s="439"/>
      <c r="CB10" s="439"/>
      <c r="CC10" s="440"/>
      <c r="CD10" s="354" t="s">
        <v>116</v>
      </c>
      <c r="CE10" s="355"/>
      <c r="CF10" s="355"/>
      <c r="CG10" s="355"/>
      <c r="CH10" s="355"/>
      <c r="CI10" s="355"/>
      <c r="CJ10" s="355"/>
      <c r="CK10" s="355"/>
      <c r="CL10" s="355"/>
      <c r="CM10" s="355"/>
      <c r="CN10" s="355"/>
      <c r="CO10" s="355"/>
      <c r="CP10" s="355"/>
      <c r="CQ10" s="355"/>
      <c r="CR10" s="355"/>
      <c r="CS10" s="356"/>
      <c r="CT10" s="171"/>
      <c r="CU10" s="172"/>
      <c r="CV10" s="172"/>
      <c r="CW10" s="172"/>
      <c r="CX10" s="172"/>
      <c r="CY10" s="172"/>
      <c r="CZ10" s="172"/>
      <c r="DA10" s="173"/>
      <c r="DB10" s="171"/>
      <c r="DC10" s="172"/>
      <c r="DD10" s="172"/>
      <c r="DE10" s="172"/>
      <c r="DF10" s="172"/>
      <c r="DG10" s="172"/>
      <c r="DH10" s="172"/>
      <c r="DI10" s="173"/>
    </row>
    <row r="11" spans="1:119" ht="18.75" customHeight="1" thickBot="1" x14ac:dyDescent="0.2">
      <c r="A11" s="168"/>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8"/>
      <c r="B12" s="467" t="s">
        <v>123</v>
      </c>
      <c r="C12" s="468"/>
      <c r="D12" s="468"/>
      <c r="E12" s="468"/>
      <c r="F12" s="468"/>
      <c r="G12" s="468"/>
      <c r="H12" s="468"/>
      <c r="I12" s="468"/>
      <c r="J12" s="468"/>
      <c r="K12" s="469"/>
      <c r="L12" s="476" t="s">
        <v>124</v>
      </c>
      <c r="M12" s="477"/>
      <c r="N12" s="477"/>
      <c r="O12" s="477"/>
      <c r="P12" s="477"/>
      <c r="Q12" s="478"/>
      <c r="R12" s="479">
        <v>7480</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177993</v>
      </c>
      <c r="BO12" s="439"/>
      <c r="BP12" s="439"/>
      <c r="BQ12" s="439"/>
      <c r="BR12" s="439"/>
      <c r="BS12" s="439"/>
      <c r="BT12" s="439"/>
      <c r="BU12" s="440"/>
      <c r="BV12" s="438">
        <v>304328</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8"/>
      <c r="B13" s="470"/>
      <c r="C13" s="471"/>
      <c r="D13" s="471"/>
      <c r="E13" s="471"/>
      <c r="F13" s="471"/>
      <c r="G13" s="471"/>
      <c r="H13" s="471"/>
      <c r="I13" s="471"/>
      <c r="J13" s="471"/>
      <c r="K13" s="472"/>
      <c r="L13" s="174"/>
      <c r="M13" s="498" t="s">
        <v>130</v>
      </c>
      <c r="N13" s="499"/>
      <c r="O13" s="499"/>
      <c r="P13" s="499"/>
      <c r="Q13" s="500"/>
      <c r="R13" s="491">
        <v>7309</v>
      </c>
      <c r="S13" s="492"/>
      <c r="T13" s="492"/>
      <c r="U13" s="492"/>
      <c r="V13" s="493"/>
      <c r="W13" s="417" t="s">
        <v>131</v>
      </c>
      <c r="X13" s="418"/>
      <c r="Y13" s="418"/>
      <c r="Z13" s="418"/>
      <c r="AA13" s="418"/>
      <c r="AB13" s="408"/>
      <c r="AC13" s="458">
        <v>442</v>
      </c>
      <c r="AD13" s="459"/>
      <c r="AE13" s="459"/>
      <c r="AF13" s="459"/>
      <c r="AG13" s="501"/>
      <c r="AH13" s="458">
        <v>500</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-279779</v>
      </c>
      <c r="BO13" s="439"/>
      <c r="BP13" s="439"/>
      <c r="BQ13" s="439"/>
      <c r="BR13" s="439"/>
      <c r="BS13" s="439"/>
      <c r="BT13" s="439"/>
      <c r="BU13" s="440"/>
      <c r="BV13" s="438">
        <v>-322698</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8.8000000000000007</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
      <c r="A14" s="168"/>
      <c r="B14" s="470"/>
      <c r="C14" s="471"/>
      <c r="D14" s="471"/>
      <c r="E14" s="471"/>
      <c r="F14" s="471"/>
      <c r="G14" s="471"/>
      <c r="H14" s="471"/>
      <c r="I14" s="471"/>
      <c r="J14" s="471"/>
      <c r="K14" s="472"/>
      <c r="L14" s="488" t="s">
        <v>135</v>
      </c>
      <c r="M14" s="489"/>
      <c r="N14" s="489"/>
      <c r="O14" s="489"/>
      <c r="P14" s="489"/>
      <c r="Q14" s="490"/>
      <c r="R14" s="491">
        <v>7584</v>
      </c>
      <c r="S14" s="492"/>
      <c r="T14" s="492"/>
      <c r="U14" s="492"/>
      <c r="V14" s="493"/>
      <c r="W14" s="397"/>
      <c r="X14" s="398"/>
      <c r="Y14" s="398"/>
      <c r="Z14" s="398"/>
      <c r="AA14" s="398"/>
      <c r="AB14" s="387"/>
      <c r="AC14" s="494">
        <v>11.8</v>
      </c>
      <c r="AD14" s="495"/>
      <c r="AE14" s="495"/>
      <c r="AF14" s="495"/>
      <c r="AG14" s="496"/>
      <c r="AH14" s="494">
        <v>12</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8"/>
      <c r="B15" s="470"/>
      <c r="C15" s="471"/>
      <c r="D15" s="471"/>
      <c r="E15" s="471"/>
      <c r="F15" s="471"/>
      <c r="G15" s="471"/>
      <c r="H15" s="471"/>
      <c r="I15" s="471"/>
      <c r="J15" s="471"/>
      <c r="K15" s="472"/>
      <c r="L15" s="174"/>
      <c r="M15" s="498" t="s">
        <v>130</v>
      </c>
      <c r="N15" s="499"/>
      <c r="O15" s="499"/>
      <c r="P15" s="499"/>
      <c r="Q15" s="500"/>
      <c r="R15" s="491">
        <v>7439</v>
      </c>
      <c r="S15" s="492"/>
      <c r="T15" s="492"/>
      <c r="U15" s="492"/>
      <c r="V15" s="493"/>
      <c r="W15" s="417" t="s">
        <v>137</v>
      </c>
      <c r="X15" s="418"/>
      <c r="Y15" s="418"/>
      <c r="Z15" s="418"/>
      <c r="AA15" s="418"/>
      <c r="AB15" s="408"/>
      <c r="AC15" s="458">
        <v>1050</v>
      </c>
      <c r="AD15" s="459"/>
      <c r="AE15" s="459"/>
      <c r="AF15" s="459"/>
      <c r="AG15" s="501"/>
      <c r="AH15" s="458">
        <v>1153</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1477443</v>
      </c>
      <c r="BO15" s="371"/>
      <c r="BP15" s="371"/>
      <c r="BQ15" s="371"/>
      <c r="BR15" s="371"/>
      <c r="BS15" s="371"/>
      <c r="BT15" s="371"/>
      <c r="BU15" s="372"/>
      <c r="BV15" s="370">
        <v>1582511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5"/>
      <c r="CU15" s="176"/>
      <c r="CV15" s="176"/>
      <c r="CW15" s="176"/>
      <c r="CX15" s="176"/>
      <c r="CY15" s="176"/>
      <c r="CZ15" s="176"/>
      <c r="DA15" s="177"/>
      <c r="DB15" s="175"/>
      <c r="DC15" s="176"/>
      <c r="DD15" s="176"/>
      <c r="DE15" s="176"/>
      <c r="DF15" s="176"/>
      <c r="DG15" s="176"/>
      <c r="DH15" s="176"/>
      <c r="DI15" s="177"/>
    </row>
    <row r="16" spans="1:119" ht="18.75" customHeight="1" x14ac:dyDescent="0.15">
      <c r="A16" s="168"/>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28.2</v>
      </c>
      <c r="AD16" s="495"/>
      <c r="AE16" s="495"/>
      <c r="AF16" s="495"/>
      <c r="AG16" s="496"/>
      <c r="AH16" s="494">
        <v>27.7</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2973029</v>
      </c>
      <c r="BO16" s="439"/>
      <c r="BP16" s="439"/>
      <c r="BQ16" s="439"/>
      <c r="BR16" s="439"/>
      <c r="BS16" s="439"/>
      <c r="BT16" s="439"/>
      <c r="BU16" s="440"/>
      <c r="BV16" s="438">
        <v>2833942</v>
      </c>
      <c r="BW16" s="439"/>
      <c r="BX16" s="439"/>
      <c r="BY16" s="439"/>
      <c r="BZ16" s="439"/>
      <c r="CA16" s="439"/>
      <c r="CB16" s="439"/>
      <c r="CC16" s="440"/>
      <c r="CD16" s="360"/>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8"/>
      <c r="B17" s="473"/>
      <c r="C17" s="474"/>
      <c r="D17" s="474"/>
      <c r="E17" s="474"/>
      <c r="F17" s="474"/>
      <c r="G17" s="474"/>
      <c r="H17" s="474"/>
      <c r="I17" s="474"/>
      <c r="J17" s="474"/>
      <c r="K17" s="475"/>
      <c r="L17" s="178"/>
      <c r="M17" s="516" t="s">
        <v>143</v>
      </c>
      <c r="N17" s="517"/>
      <c r="O17" s="517"/>
      <c r="P17" s="517"/>
      <c r="Q17" s="518"/>
      <c r="R17" s="513" t="s">
        <v>144</v>
      </c>
      <c r="S17" s="514"/>
      <c r="T17" s="514"/>
      <c r="U17" s="514"/>
      <c r="V17" s="515"/>
      <c r="W17" s="417" t="s">
        <v>145</v>
      </c>
      <c r="X17" s="418"/>
      <c r="Y17" s="418"/>
      <c r="Z17" s="418"/>
      <c r="AA17" s="418"/>
      <c r="AB17" s="408"/>
      <c r="AC17" s="458">
        <v>2238</v>
      </c>
      <c r="AD17" s="459"/>
      <c r="AE17" s="459"/>
      <c r="AF17" s="459"/>
      <c r="AG17" s="501"/>
      <c r="AH17" s="458">
        <v>2515</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1891225</v>
      </c>
      <c r="BO17" s="439"/>
      <c r="BP17" s="439"/>
      <c r="BQ17" s="439"/>
      <c r="BR17" s="439"/>
      <c r="BS17" s="439"/>
      <c r="BT17" s="439"/>
      <c r="BU17" s="440"/>
      <c r="BV17" s="438">
        <v>2032586</v>
      </c>
      <c r="BW17" s="439"/>
      <c r="BX17" s="439"/>
      <c r="BY17" s="439"/>
      <c r="BZ17" s="439"/>
      <c r="CA17" s="439"/>
      <c r="CB17" s="439"/>
      <c r="CC17" s="440"/>
      <c r="CD17" s="360"/>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8"/>
      <c r="B18" s="521" t="s">
        <v>147</v>
      </c>
      <c r="C18" s="450"/>
      <c r="D18" s="450"/>
      <c r="E18" s="522"/>
      <c r="F18" s="522"/>
      <c r="G18" s="522"/>
      <c r="H18" s="522"/>
      <c r="I18" s="522"/>
      <c r="J18" s="522"/>
      <c r="K18" s="522"/>
      <c r="L18" s="523">
        <v>82.01</v>
      </c>
      <c r="M18" s="523"/>
      <c r="N18" s="523"/>
      <c r="O18" s="523"/>
      <c r="P18" s="523"/>
      <c r="Q18" s="523"/>
      <c r="R18" s="524"/>
      <c r="S18" s="524"/>
      <c r="T18" s="524"/>
      <c r="U18" s="524"/>
      <c r="V18" s="525"/>
      <c r="W18" s="419"/>
      <c r="X18" s="420"/>
      <c r="Y18" s="420"/>
      <c r="Z18" s="420"/>
      <c r="AA18" s="420"/>
      <c r="AB18" s="411"/>
      <c r="AC18" s="526">
        <v>60</v>
      </c>
      <c r="AD18" s="527"/>
      <c r="AE18" s="527"/>
      <c r="AF18" s="527"/>
      <c r="AG18" s="528"/>
      <c r="AH18" s="526">
        <v>60.3</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2957207</v>
      </c>
      <c r="BO18" s="439"/>
      <c r="BP18" s="439"/>
      <c r="BQ18" s="439"/>
      <c r="BR18" s="439"/>
      <c r="BS18" s="439"/>
      <c r="BT18" s="439"/>
      <c r="BU18" s="440"/>
      <c r="BV18" s="438">
        <v>2840715</v>
      </c>
      <c r="BW18" s="439"/>
      <c r="BX18" s="439"/>
      <c r="BY18" s="439"/>
      <c r="BZ18" s="439"/>
      <c r="CA18" s="439"/>
      <c r="CB18" s="439"/>
      <c r="CC18" s="440"/>
      <c r="CD18" s="360"/>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8"/>
      <c r="B19" s="521" t="s">
        <v>149</v>
      </c>
      <c r="C19" s="450"/>
      <c r="D19" s="450"/>
      <c r="E19" s="522"/>
      <c r="F19" s="522"/>
      <c r="G19" s="522"/>
      <c r="H19" s="522"/>
      <c r="I19" s="522"/>
      <c r="J19" s="522"/>
      <c r="K19" s="522"/>
      <c r="L19" s="530">
        <v>95</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4545223</v>
      </c>
      <c r="BO19" s="439"/>
      <c r="BP19" s="439"/>
      <c r="BQ19" s="439"/>
      <c r="BR19" s="439"/>
      <c r="BS19" s="439"/>
      <c r="BT19" s="439"/>
      <c r="BU19" s="440"/>
      <c r="BV19" s="438">
        <v>4280028</v>
      </c>
      <c r="BW19" s="439"/>
      <c r="BX19" s="439"/>
      <c r="BY19" s="439"/>
      <c r="BZ19" s="439"/>
      <c r="CA19" s="439"/>
      <c r="CB19" s="439"/>
      <c r="CC19" s="440"/>
      <c r="CD19" s="360"/>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8"/>
      <c r="B20" s="521" t="s">
        <v>151</v>
      </c>
      <c r="C20" s="450"/>
      <c r="D20" s="450"/>
      <c r="E20" s="522"/>
      <c r="F20" s="522"/>
      <c r="G20" s="522"/>
      <c r="H20" s="522"/>
      <c r="I20" s="522"/>
      <c r="J20" s="522"/>
      <c r="K20" s="522"/>
      <c r="L20" s="530">
        <v>2483</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360"/>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8"/>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360"/>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8"/>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6112115</v>
      </c>
      <c r="BO22" s="371"/>
      <c r="BP22" s="371"/>
      <c r="BQ22" s="371"/>
      <c r="BR22" s="371"/>
      <c r="BS22" s="371"/>
      <c r="BT22" s="371"/>
      <c r="BU22" s="372"/>
      <c r="BV22" s="370">
        <v>5999806</v>
      </c>
      <c r="BW22" s="371"/>
      <c r="BX22" s="371"/>
      <c r="BY22" s="371"/>
      <c r="BZ22" s="371"/>
      <c r="CA22" s="371"/>
      <c r="CB22" s="371"/>
      <c r="CC22" s="372"/>
      <c r="CD22" s="360"/>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8"/>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5385560</v>
      </c>
      <c r="BO23" s="439"/>
      <c r="BP23" s="439"/>
      <c r="BQ23" s="439"/>
      <c r="BR23" s="439"/>
      <c r="BS23" s="439"/>
      <c r="BT23" s="439"/>
      <c r="BU23" s="440"/>
      <c r="BV23" s="438">
        <v>5240446</v>
      </c>
      <c r="BW23" s="439"/>
      <c r="BX23" s="439"/>
      <c r="BY23" s="439"/>
      <c r="BZ23" s="439"/>
      <c r="CA23" s="439"/>
      <c r="CB23" s="439"/>
      <c r="CC23" s="440"/>
      <c r="CD23" s="360"/>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8"/>
      <c r="B24" s="553"/>
      <c r="C24" s="554"/>
      <c r="D24" s="555"/>
      <c r="E24" s="457" t="s">
        <v>161</v>
      </c>
      <c r="F24" s="431"/>
      <c r="G24" s="431"/>
      <c r="H24" s="431"/>
      <c r="I24" s="431"/>
      <c r="J24" s="431"/>
      <c r="K24" s="432"/>
      <c r="L24" s="458">
        <v>1</v>
      </c>
      <c r="M24" s="459"/>
      <c r="N24" s="459"/>
      <c r="O24" s="459"/>
      <c r="P24" s="501"/>
      <c r="Q24" s="458">
        <v>7320</v>
      </c>
      <c r="R24" s="459"/>
      <c r="S24" s="459"/>
      <c r="T24" s="459"/>
      <c r="U24" s="459"/>
      <c r="V24" s="501"/>
      <c r="W24" s="566"/>
      <c r="X24" s="554"/>
      <c r="Y24" s="555"/>
      <c r="Z24" s="457" t="s">
        <v>162</v>
      </c>
      <c r="AA24" s="431"/>
      <c r="AB24" s="431"/>
      <c r="AC24" s="431"/>
      <c r="AD24" s="431"/>
      <c r="AE24" s="431"/>
      <c r="AF24" s="431"/>
      <c r="AG24" s="432"/>
      <c r="AH24" s="458">
        <v>98</v>
      </c>
      <c r="AI24" s="459"/>
      <c r="AJ24" s="459"/>
      <c r="AK24" s="459"/>
      <c r="AL24" s="501"/>
      <c r="AM24" s="458">
        <v>273518</v>
      </c>
      <c r="AN24" s="459"/>
      <c r="AO24" s="459"/>
      <c r="AP24" s="459"/>
      <c r="AQ24" s="459"/>
      <c r="AR24" s="501"/>
      <c r="AS24" s="458">
        <v>2791</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4554802</v>
      </c>
      <c r="BO24" s="439"/>
      <c r="BP24" s="439"/>
      <c r="BQ24" s="439"/>
      <c r="BR24" s="439"/>
      <c r="BS24" s="439"/>
      <c r="BT24" s="439"/>
      <c r="BU24" s="440"/>
      <c r="BV24" s="438">
        <v>4269952</v>
      </c>
      <c r="BW24" s="439"/>
      <c r="BX24" s="439"/>
      <c r="BY24" s="439"/>
      <c r="BZ24" s="439"/>
      <c r="CA24" s="439"/>
      <c r="CB24" s="439"/>
      <c r="CC24" s="440"/>
      <c r="CD24" s="360"/>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8"/>
      <c r="B25" s="553"/>
      <c r="C25" s="554"/>
      <c r="D25" s="555"/>
      <c r="E25" s="457" t="s">
        <v>164</v>
      </c>
      <c r="F25" s="431"/>
      <c r="G25" s="431"/>
      <c r="H25" s="431"/>
      <c r="I25" s="431"/>
      <c r="J25" s="431"/>
      <c r="K25" s="432"/>
      <c r="L25" s="458">
        <v>1</v>
      </c>
      <c r="M25" s="459"/>
      <c r="N25" s="459"/>
      <c r="O25" s="459"/>
      <c r="P25" s="501"/>
      <c r="Q25" s="458">
        <v>5550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1372414</v>
      </c>
      <c r="BO25" s="371"/>
      <c r="BP25" s="371"/>
      <c r="BQ25" s="371"/>
      <c r="BR25" s="371"/>
      <c r="BS25" s="371"/>
      <c r="BT25" s="371"/>
      <c r="BU25" s="372"/>
      <c r="BV25" s="370">
        <v>1251214</v>
      </c>
      <c r="BW25" s="371"/>
      <c r="BX25" s="371"/>
      <c r="BY25" s="371"/>
      <c r="BZ25" s="371"/>
      <c r="CA25" s="371"/>
      <c r="CB25" s="371"/>
      <c r="CC25" s="372"/>
      <c r="CD25" s="360"/>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8"/>
      <c r="B26" s="553"/>
      <c r="C26" s="554"/>
      <c r="D26" s="555"/>
      <c r="E26" s="457" t="s">
        <v>167</v>
      </c>
      <c r="F26" s="431"/>
      <c r="G26" s="431"/>
      <c r="H26" s="431"/>
      <c r="I26" s="431"/>
      <c r="J26" s="431"/>
      <c r="K26" s="432"/>
      <c r="L26" s="458">
        <v>1</v>
      </c>
      <c r="M26" s="459"/>
      <c r="N26" s="459"/>
      <c r="O26" s="459"/>
      <c r="P26" s="501"/>
      <c r="Q26" s="458">
        <v>5000</v>
      </c>
      <c r="R26" s="459"/>
      <c r="S26" s="459"/>
      <c r="T26" s="459"/>
      <c r="U26" s="459"/>
      <c r="V26" s="501"/>
      <c r="W26" s="566"/>
      <c r="X26" s="554"/>
      <c r="Y26" s="555"/>
      <c r="Z26" s="457" t="s">
        <v>168</v>
      </c>
      <c r="AA26" s="578"/>
      <c r="AB26" s="578"/>
      <c r="AC26" s="578"/>
      <c r="AD26" s="578"/>
      <c r="AE26" s="578"/>
      <c r="AF26" s="578"/>
      <c r="AG26" s="579"/>
      <c r="AH26" s="458">
        <v>5</v>
      </c>
      <c r="AI26" s="459"/>
      <c r="AJ26" s="459"/>
      <c r="AK26" s="459"/>
      <c r="AL26" s="501"/>
      <c r="AM26" s="458">
        <v>14310</v>
      </c>
      <c r="AN26" s="459"/>
      <c r="AO26" s="459"/>
      <c r="AP26" s="459"/>
      <c r="AQ26" s="459"/>
      <c r="AR26" s="501"/>
      <c r="AS26" s="458">
        <v>2862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360"/>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8"/>
      <c r="B27" s="553"/>
      <c r="C27" s="554"/>
      <c r="D27" s="555"/>
      <c r="E27" s="457" t="s">
        <v>170</v>
      </c>
      <c r="F27" s="431"/>
      <c r="G27" s="431"/>
      <c r="H27" s="431"/>
      <c r="I27" s="431"/>
      <c r="J27" s="431"/>
      <c r="K27" s="432"/>
      <c r="L27" s="458">
        <v>1</v>
      </c>
      <c r="M27" s="459"/>
      <c r="N27" s="459"/>
      <c r="O27" s="459"/>
      <c r="P27" s="501"/>
      <c r="Q27" s="458">
        <v>2940</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t="s">
        <v>122</v>
      </c>
      <c r="BO27" s="548"/>
      <c r="BP27" s="548"/>
      <c r="BQ27" s="548"/>
      <c r="BR27" s="548"/>
      <c r="BS27" s="548"/>
      <c r="BT27" s="548"/>
      <c r="BU27" s="549"/>
      <c r="BV27" s="547" t="s">
        <v>122</v>
      </c>
      <c r="BW27" s="548"/>
      <c r="BX27" s="548"/>
      <c r="BY27" s="548"/>
      <c r="BZ27" s="548"/>
      <c r="CA27" s="548"/>
      <c r="CB27" s="548"/>
      <c r="CC27" s="549"/>
      <c r="CD27" s="357"/>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8"/>
      <c r="B28" s="553"/>
      <c r="C28" s="554"/>
      <c r="D28" s="555"/>
      <c r="E28" s="457" t="s">
        <v>173</v>
      </c>
      <c r="F28" s="431"/>
      <c r="G28" s="431"/>
      <c r="H28" s="431"/>
      <c r="I28" s="431"/>
      <c r="J28" s="431"/>
      <c r="K28" s="432"/>
      <c r="L28" s="458">
        <v>1</v>
      </c>
      <c r="M28" s="459"/>
      <c r="N28" s="459"/>
      <c r="O28" s="459"/>
      <c r="P28" s="501"/>
      <c r="Q28" s="458">
        <v>2410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959973</v>
      </c>
      <c r="BO28" s="371"/>
      <c r="BP28" s="371"/>
      <c r="BQ28" s="371"/>
      <c r="BR28" s="371"/>
      <c r="BS28" s="371"/>
      <c r="BT28" s="371"/>
      <c r="BU28" s="372"/>
      <c r="BV28" s="370">
        <v>897483</v>
      </c>
      <c r="BW28" s="371"/>
      <c r="BX28" s="371"/>
      <c r="BY28" s="371"/>
      <c r="BZ28" s="371"/>
      <c r="CA28" s="371"/>
      <c r="CB28" s="371"/>
      <c r="CC28" s="372"/>
      <c r="CD28" s="360"/>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8"/>
      <c r="B29" s="553"/>
      <c r="C29" s="554"/>
      <c r="D29" s="555"/>
      <c r="E29" s="457" t="s">
        <v>176</v>
      </c>
      <c r="F29" s="431"/>
      <c r="G29" s="431"/>
      <c r="H29" s="431"/>
      <c r="I29" s="431"/>
      <c r="J29" s="431"/>
      <c r="K29" s="432"/>
      <c r="L29" s="458">
        <v>10</v>
      </c>
      <c r="M29" s="459"/>
      <c r="N29" s="459"/>
      <c r="O29" s="459"/>
      <c r="P29" s="501"/>
      <c r="Q29" s="458">
        <v>2260</v>
      </c>
      <c r="R29" s="459"/>
      <c r="S29" s="459"/>
      <c r="T29" s="459"/>
      <c r="U29" s="459"/>
      <c r="V29" s="501"/>
      <c r="W29" s="567"/>
      <c r="X29" s="568"/>
      <c r="Y29" s="569"/>
      <c r="Z29" s="457" t="s">
        <v>177</v>
      </c>
      <c r="AA29" s="431"/>
      <c r="AB29" s="431"/>
      <c r="AC29" s="431"/>
      <c r="AD29" s="431"/>
      <c r="AE29" s="431"/>
      <c r="AF29" s="431"/>
      <c r="AG29" s="432"/>
      <c r="AH29" s="458">
        <v>98</v>
      </c>
      <c r="AI29" s="459"/>
      <c r="AJ29" s="459"/>
      <c r="AK29" s="459"/>
      <c r="AL29" s="501"/>
      <c r="AM29" s="458">
        <v>273518</v>
      </c>
      <c r="AN29" s="459"/>
      <c r="AO29" s="459"/>
      <c r="AP29" s="459"/>
      <c r="AQ29" s="459"/>
      <c r="AR29" s="501"/>
      <c r="AS29" s="458">
        <v>2791</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716552</v>
      </c>
      <c r="BO29" s="439"/>
      <c r="BP29" s="439"/>
      <c r="BQ29" s="439"/>
      <c r="BR29" s="439"/>
      <c r="BS29" s="439"/>
      <c r="BT29" s="439"/>
      <c r="BU29" s="440"/>
      <c r="BV29" s="438">
        <v>666190</v>
      </c>
      <c r="BW29" s="439"/>
      <c r="BX29" s="439"/>
      <c r="BY29" s="439"/>
      <c r="BZ29" s="439"/>
      <c r="CA29" s="439"/>
      <c r="CB29" s="439"/>
      <c r="CC29" s="440"/>
      <c r="CD29" s="357"/>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8"/>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95.9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2284793</v>
      </c>
      <c r="BO30" s="548"/>
      <c r="BP30" s="548"/>
      <c r="BQ30" s="548"/>
      <c r="BR30" s="548"/>
      <c r="BS30" s="548"/>
      <c r="BT30" s="548"/>
      <c r="BU30" s="549"/>
      <c r="BV30" s="547">
        <v>2076743</v>
      </c>
      <c r="BW30" s="548"/>
      <c r="BX30" s="548"/>
      <c r="BY30" s="548"/>
      <c r="BZ30" s="548"/>
      <c r="CA30" s="548"/>
      <c r="CB30" s="548"/>
      <c r="CC30" s="549"/>
      <c r="CD30" s="361"/>
      <c r="CE30" s="179"/>
      <c r="CF30" s="179"/>
      <c r="CG30" s="179"/>
      <c r="CH30" s="179"/>
      <c r="CI30" s="179"/>
      <c r="CJ30" s="179"/>
      <c r="CK30" s="179"/>
      <c r="CL30" s="179"/>
      <c r="CM30" s="179"/>
      <c r="CN30" s="179"/>
      <c r="CO30" s="179"/>
      <c r="CP30" s="179"/>
      <c r="CQ30" s="179"/>
      <c r="CR30" s="179"/>
      <c r="CS30" s="180"/>
      <c r="CT30" s="181"/>
      <c r="CU30" s="182"/>
      <c r="CV30" s="182"/>
      <c r="CW30" s="182"/>
      <c r="CX30" s="182"/>
      <c r="CY30" s="182"/>
      <c r="CZ30" s="182"/>
      <c r="DA30" s="183"/>
      <c r="DB30" s="181"/>
      <c r="DC30" s="182"/>
      <c r="DD30" s="182"/>
      <c r="DE30" s="182"/>
      <c r="DF30" s="182"/>
      <c r="DG30" s="182"/>
      <c r="DH30" s="182"/>
      <c r="DI30" s="183"/>
    </row>
    <row r="31" spans="1:113" ht="13.5" customHeight="1" x14ac:dyDescent="0.15">
      <c r="A31" s="168"/>
      <c r="B31" s="184"/>
      <c r="DI31" s="185"/>
    </row>
    <row r="32" spans="1:113" ht="13.5" customHeight="1" x14ac:dyDescent="0.15">
      <c r="A32" s="168"/>
      <c r="B32" s="186"/>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85"/>
    </row>
    <row r="33" spans="1:113" ht="13.5" customHeight="1" x14ac:dyDescent="0.15">
      <c r="A33" s="168"/>
      <c r="B33" s="186"/>
      <c r="C33" s="425" t="s">
        <v>186</v>
      </c>
      <c r="D33" s="425"/>
      <c r="E33" s="396" t="s">
        <v>187</v>
      </c>
      <c r="F33" s="396"/>
      <c r="G33" s="396"/>
      <c r="H33" s="396"/>
      <c r="I33" s="396"/>
      <c r="J33" s="396"/>
      <c r="K33" s="396"/>
      <c r="L33" s="396"/>
      <c r="M33" s="396"/>
      <c r="N33" s="396"/>
      <c r="O33" s="396"/>
      <c r="P33" s="396"/>
      <c r="Q33" s="396"/>
      <c r="R33" s="396"/>
      <c r="S33" s="396"/>
      <c r="T33" s="358"/>
      <c r="U33" s="425" t="s">
        <v>186</v>
      </c>
      <c r="V33" s="425"/>
      <c r="W33" s="396" t="s">
        <v>187</v>
      </c>
      <c r="X33" s="396"/>
      <c r="Y33" s="396"/>
      <c r="Z33" s="396"/>
      <c r="AA33" s="396"/>
      <c r="AB33" s="396"/>
      <c r="AC33" s="396"/>
      <c r="AD33" s="396"/>
      <c r="AE33" s="396"/>
      <c r="AF33" s="396"/>
      <c r="AG33" s="396"/>
      <c r="AH33" s="396"/>
      <c r="AI33" s="396"/>
      <c r="AJ33" s="396"/>
      <c r="AK33" s="396"/>
      <c r="AL33" s="358"/>
      <c r="AM33" s="425" t="s">
        <v>186</v>
      </c>
      <c r="AN33" s="425"/>
      <c r="AO33" s="396" t="s">
        <v>187</v>
      </c>
      <c r="AP33" s="396"/>
      <c r="AQ33" s="396"/>
      <c r="AR33" s="396"/>
      <c r="AS33" s="396"/>
      <c r="AT33" s="396"/>
      <c r="AU33" s="396"/>
      <c r="AV33" s="396"/>
      <c r="AW33" s="396"/>
      <c r="AX33" s="396"/>
      <c r="AY33" s="396"/>
      <c r="AZ33" s="396"/>
      <c r="BA33" s="396"/>
      <c r="BB33" s="396"/>
      <c r="BC33" s="396"/>
      <c r="BD33" s="362"/>
      <c r="BE33" s="396" t="s">
        <v>188</v>
      </c>
      <c r="BF33" s="396"/>
      <c r="BG33" s="396" t="s">
        <v>189</v>
      </c>
      <c r="BH33" s="396"/>
      <c r="BI33" s="396"/>
      <c r="BJ33" s="396"/>
      <c r="BK33" s="396"/>
      <c r="BL33" s="396"/>
      <c r="BM33" s="396"/>
      <c r="BN33" s="396"/>
      <c r="BO33" s="396"/>
      <c r="BP33" s="396"/>
      <c r="BQ33" s="396"/>
      <c r="BR33" s="396"/>
      <c r="BS33" s="396"/>
      <c r="BT33" s="396"/>
      <c r="BU33" s="396"/>
      <c r="BV33" s="362"/>
      <c r="BW33" s="425" t="s">
        <v>188</v>
      </c>
      <c r="BX33" s="425"/>
      <c r="BY33" s="396" t="s">
        <v>190</v>
      </c>
      <c r="BZ33" s="396"/>
      <c r="CA33" s="396"/>
      <c r="CB33" s="396"/>
      <c r="CC33" s="396"/>
      <c r="CD33" s="396"/>
      <c r="CE33" s="396"/>
      <c r="CF33" s="396"/>
      <c r="CG33" s="396"/>
      <c r="CH33" s="396"/>
      <c r="CI33" s="396"/>
      <c r="CJ33" s="396"/>
      <c r="CK33" s="396"/>
      <c r="CL33" s="396"/>
      <c r="CM33" s="396"/>
      <c r="CN33" s="358"/>
      <c r="CO33" s="425" t="s">
        <v>186</v>
      </c>
      <c r="CP33" s="425"/>
      <c r="CQ33" s="396" t="s">
        <v>191</v>
      </c>
      <c r="CR33" s="396"/>
      <c r="CS33" s="396"/>
      <c r="CT33" s="396"/>
      <c r="CU33" s="396"/>
      <c r="CV33" s="396"/>
      <c r="CW33" s="396"/>
      <c r="CX33" s="396"/>
      <c r="CY33" s="396"/>
      <c r="CZ33" s="396"/>
      <c r="DA33" s="396"/>
      <c r="DB33" s="396"/>
      <c r="DC33" s="396"/>
      <c r="DD33" s="396"/>
      <c r="DE33" s="396"/>
      <c r="DF33" s="358"/>
      <c r="DG33" s="596" t="s">
        <v>192</v>
      </c>
      <c r="DH33" s="596"/>
      <c r="DI33" s="359"/>
    </row>
    <row r="34" spans="1:113" ht="32.25" customHeight="1" x14ac:dyDescent="0.15">
      <c r="A34" s="168"/>
      <c r="B34" s="186"/>
      <c r="C34" s="597">
        <f>IF(E34="","",1)</f>
        <v>1</v>
      </c>
      <c r="D34" s="597"/>
      <c r="E34" s="598" t="str">
        <f>IF('[1]各会計、関係団体の財政状況及び健全化判断比率'!B7="","",'[1]各会計、関係団体の財政状況及び健全化判断比率'!B7)</f>
        <v>一般会計</v>
      </c>
      <c r="F34" s="598"/>
      <c r="G34" s="598"/>
      <c r="H34" s="598"/>
      <c r="I34" s="598"/>
      <c r="J34" s="598"/>
      <c r="K34" s="598"/>
      <c r="L34" s="598"/>
      <c r="M34" s="598"/>
      <c r="N34" s="598"/>
      <c r="O34" s="598"/>
      <c r="P34" s="598"/>
      <c r="Q34" s="598"/>
      <c r="R34" s="598"/>
      <c r="S34" s="598"/>
      <c r="T34" s="168"/>
      <c r="U34" s="597">
        <f>IF(W34="","",MAX(C34:D43)+1)</f>
        <v>2</v>
      </c>
      <c r="V34" s="597"/>
      <c r="W34" s="598" t="str">
        <f>IF('[1]各会計、関係団体の財政状況及び健全化判断比率'!B28="","",'[1]各会計、関係団体の財政状況及び健全化判断比率'!B28)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8"/>
      <c r="AM34" s="597">
        <f>IF(AO34="","",MAX(C34:D43,U34:V43)+1)</f>
        <v>5</v>
      </c>
      <c r="AN34" s="597"/>
      <c r="AO34" s="598" t="str">
        <f>IF('[1]各会計、関係団体の財政状況及び健全化判断比率'!B31="","",'[1]各会計、関係団体の財政状況及び健全化判断比率'!B31)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8"/>
      <c r="BE34" s="597">
        <f>IF(BG34="","",MAX(C34:D43,U34:V43,AM34:AN43)+1)</f>
        <v>7</v>
      </c>
      <c r="BF34" s="597"/>
      <c r="BG34" s="598" t="str">
        <f>IF('[1]各会計、関係団体の財政状況及び健全化判断比率'!B33="","",'[1]各会計、関係団体の財政状況及び健全化判断比率'!B33)</f>
        <v>宅地分譲事業特別会計</v>
      </c>
      <c r="BH34" s="598"/>
      <c r="BI34" s="598"/>
      <c r="BJ34" s="598"/>
      <c r="BK34" s="598"/>
      <c r="BL34" s="598"/>
      <c r="BM34" s="598"/>
      <c r="BN34" s="598"/>
      <c r="BO34" s="598"/>
      <c r="BP34" s="598"/>
      <c r="BQ34" s="598"/>
      <c r="BR34" s="598"/>
      <c r="BS34" s="598"/>
      <c r="BT34" s="598"/>
      <c r="BU34" s="598"/>
      <c r="BV34" s="168"/>
      <c r="BW34" s="597" t="str">
        <f>IF(BY34="","",MAX(C34:D43,U34:V43,AM34:AN43,BE34:BF43)+1)</f>
        <v/>
      </c>
      <c r="BX34" s="597"/>
      <c r="BY34" s="598" t="str">
        <f>IF('[1]各会計、関係団体の財政状況及び健全化判断比率'!B68="","",'[1]各会計、関係団体の財政状況及び健全化判断比率'!B68)</f>
        <v/>
      </c>
      <c r="BZ34" s="598"/>
      <c r="CA34" s="598"/>
      <c r="CB34" s="598"/>
      <c r="CC34" s="598"/>
      <c r="CD34" s="598"/>
      <c r="CE34" s="598"/>
      <c r="CF34" s="598"/>
      <c r="CG34" s="598"/>
      <c r="CH34" s="598"/>
      <c r="CI34" s="598"/>
      <c r="CJ34" s="598"/>
      <c r="CK34" s="598"/>
      <c r="CL34" s="598"/>
      <c r="CM34" s="598"/>
      <c r="CN34" s="168"/>
      <c r="CO34" s="597" t="str">
        <f>IF(CQ34="","",MAX(C34:D43,U34:V43,AM34:AN43,BE34:BF43,BW34:BX43)+1)</f>
        <v/>
      </c>
      <c r="CP34" s="597"/>
      <c r="CQ34" s="598" t="str">
        <f>IF('[1]各会計、関係団体の財政状況及び健全化判断比率'!BS7="","",'[1]各会計、関係団体の財政状況及び健全化判断比率'!BS7)</f>
        <v/>
      </c>
      <c r="CR34" s="598"/>
      <c r="CS34" s="598"/>
      <c r="CT34" s="598"/>
      <c r="CU34" s="598"/>
      <c r="CV34" s="598"/>
      <c r="CW34" s="598"/>
      <c r="CX34" s="598"/>
      <c r="CY34" s="598"/>
      <c r="CZ34" s="598"/>
      <c r="DA34" s="598"/>
      <c r="DB34" s="598"/>
      <c r="DC34" s="598"/>
      <c r="DD34" s="598"/>
      <c r="DE34" s="598"/>
      <c r="DG34" s="599" t="str">
        <f>IF('[1]各会計、関係団体の財政状況及び健全化判断比率'!BR7="","",'[1]各会計、関係団体の財政状況及び健全化判断比率'!BR7)</f>
        <v/>
      </c>
      <c r="DH34" s="599"/>
      <c r="DI34" s="359"/>
    </row>
    <row r="35" spans="1:113" ht="32.25" customHeight="1" x14ac:dyDescent="0.15">
      <c r="A35" s="168"/>
      <c r="B35" s="186"/>
      <c r="C35" s="597" t="str">
        <f>IF(E35="","",C34+1)</f>
        <v/>
      </c>
      <c r="D35" s="597"/>
      <c r="E35" s="598" t="str">
        <f>IF('[1]各会計、関係団体の財政状況及び健全化判断比率'!B8="","",'[1]各会計、関係団体の財政状況及び健全化判断比率'!B8)</f>
        <v/>
      </c>
      <c r="F35" s="598"/>
      <c r="G35" s="598"/>
      <c r="H35" s="598"/>
      <c r="I35" s="598"/>
      <c r="J35" s="598"/>
      <c r="K35" s="598"/>
      <c r="L35" s="598"/>
      <c r="M35" s="598"/>
      <c r="N35" s="598"/>
      <c r="O35" s="598"/>
      <c r="P35" s="598"/>
      <c r="Q35" s="598"/>
      <c r="R35" s="598"/>
      <c r="S35" s="598"/>
      <c r="T35" s="168"/>
      <c r="U35" s="597">
        <f>IF(W35="","",U34+1)</f>
        <v>3</v>
      </c>
      <c r="V35" s="597"/>
      <c r="W35" s="598" t="str">
        <f>IF('[1]各会計、関係団体の財政状況及び健全化判断比率'!B29="","",'[1]各会計、関係団体の財政状況及び健全化判断比率'!B29)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8"/>
      <c r="AM35" s="597">
        <f t="shared" ref="AM35:AM43" si="0">IF(AO35="","",AM34+1)</f>
        <v>6</v>
      </c>
      <c r="AN35" s="597"/>
      <c r="AO35" s="598" t="str">
        <f>IF('[1]各会計、関係団体の財政状況及び健全化判断比率'!B32="","",'[1]各会計、関係団体の財政状況及び健全化判断比率'!B32)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8"/>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8"/>
      <c r="BW35" s="597" t="str">
        <f t="shared" ref="BW35:BW43" si="2">IF(BY35="","",BW34+1)</f>
        <v/>
      </c>
      <c r="BX35" s="597"/>
      <c r="BY35" s="598" t="str">
        <f>IF('[1]各会計、関係団体の財政状況及び健全化判断比率'!B69="","",'[1]各会計、関係団体の財政状況及び健全化判断比率'!B69)</f>
        <v/>
      </c>
      <c r="BZ35" s="598"/>
      <c r="CA35" s="598"/>
      <c r="CB35" s="598"/>
      <c r="CC35" s="598"/>
      <c r="CD35" s="598"/>
      <c r="CE35" s="598"/>
      <c r="CF35" s="598"/>
      <c r="CG35" s="598"/>
      <c r="CH35" s="598"/>
      <c r="CI35" s="598"/>
      <c r="CJ35" s="598"/>
      <c r="CK35" s="598"/>
      <c r="CL35" s="598"/>
      <c r="CM35" s="598"/>
      <c r="CN35" s="168"/>
      <c r="CO35" s="597" t="str">
        <f t="shared" ref="CO35:CO43" si="3">IF(CQ35="","",CO34+1)</f>
        <v/>
      </c>
      <c r="CP35" s="597"/>
      <c r="CQ35" s="598" t="str">
        <f>IF('[1]各会計、関係団体の財政状況及び健全化判断比率'!BS8="","",'[1]各会計、関係団体の財政状況及び健全化判断比率'!BS8)</f>
        <v/>
      </c>
      <c r="CR35" s="598"/>
      <c r="CS35" s="598"/>
      <c r="CT35" s="598"/>
      <c r="CU35" s="598"/>
      <c r="CV35" s="598"/>
      <c r="CW35" s="598"/>
      <c r="CX35" s="598"/>
      <c r="CY35" s="598"/>
      <c r="CZ35" s="598"/>
      <c r="DA35" s="598"/>
      <c r="DB35" s="598"/>
      <c r="DC35" s="598"/>
      <c r="DD35" s="598"/>
      <c r="DE35" s="598"/>
      <c r="DG35" s="599" t="str">
        <f>IF('[1]各会計、関係団体の財政状況及び健全化判断比率'!BR8="","",'[1]各会計、関係団体の財政状況及び健全化判断比率'!BR8)</f>
        <v/>
      </c>
      <c r="DH35" s="599"/>
      <c r="DI35" s="359"/>
    </row>
    <row r="36" spans="1:113" ht="32.25" customHeight="1" x14ac:dyDescent="0.15">
      <c r="A36" s="168"/>
      <c r="B36" s="186"/>
      <c r="C36" s="597" t="str">
        <f>IF(E36="","",C35+1)</f>
        <v/>
      </c>
      <c r="D36" s="597"/>
      <c r="E36" s="598" t="str">
        <f>IF('[1]各会計、関係団体の財政状況及び健全化判断比率'!B9="","",'[1]各会計、関係団体の財政状況及び健全化判断比率'!B9)</f>
        <v/>
      </c>
      <c r="F36" s="598"/>
      <c r="G36" s="598"/>
      <c r="H36" s="598"/>
      <c r="I36" s="598"/>
      <c r="J36" s="598"/>
      <c r="K36" s="598"/>
      <c r="L36" s="598"/>
      <c r="M36" s="598"/>
      <c r="N36" s="598"/>
      <c r="O36" s="598"/>
      <c r="P36" s="598"/>
      <c r="Q36" s="598"/>
      <c r="R36" s="598"/>
      <c r="S36" s="598"/>
      <c r="T36" s="168"/>
      <c r="U36" s="597">
        <f t="shared" ref="U36:U43" si="4">IF(W36="","",U35+1)</f>
        <v>4</v>
      </c>
      <c r="V36" s="597"/>
      <c r="W36" s="598" t="str">
        <f>IF('[1]各会計、関係団体の財政状況及び健全化判断比率'!B30="","",'[1]各会計、関係団体の財政状況及び健全化判断比率'!B30)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8"/>
      <c r="AM36" s="597" t="str">
        <f t="shared" si="0"/>
        <v/>
      </c>
      <c r="AN36" s="597"/>
      <c r="AO36" s="598"/>
      <c r="AP36" s="598"/>
      <c r="AQ36" s="598"/>
      <c r="AR36" s="598"/>
      <c r="AS36" s="598"/>
      <c r="AT36" s="598"/>
      <c r="AU36" s="598"/>
      <c r="AV36" s="598"/>
      <c r="AW36" s="598"/>
      <c r="AX36" s="598"/>
      <c r="AY36" s="598"/>
      <c r="AZ36" s="598"/>
      <c r="BA36" s="598"/>
      <c r="BB36" s="598"/>
      <c r="BC36" s="598"/>
      <c r="BD36" s="168"/>
      <c r="BE36" s="597" t="str">
        <f t="shared" si="1"/>
        <v/>
      </c>
      <c r="BF36" s="597"/>
      <c r="BG36" s="598"/>
      <c r="BH36" s="598"/>
      <c r="BI36" s="598"/>
      <c r="BJ36" s="598"/>
      <c r="BK36" s="598"/>
      <c r="BL36" s="598"/>
      <c r="BM36" s="598"/>
      <c r="BN36" s="598"/>
      <c r="BO36" s="598"/>
      <c r="BP36" s="598"/>
      <c r="BQ36" s="598"/>
      <c r="BR36" s="598"/>
      <c r="BS36" s="598"/>
      <c r="BT36" s="598"/>
      <c r="BU36" s="598"/>
      <c r="BV36" s="168"/>
      <c r="BW36" s="597" t="str">
        <f t="shared" si="2"/>
        <v/>
      </c>
      <c r="BX36" s="597"/>
      <c r="BY36" s="598" t="str">
        <f>IF('[1]各会計、関係団体の財政状況及び健全化判断比率'!B70="","",'[1]各会計、関係団体の財政状況及び健全化判断比率'!B70)</f>
        <v/>
      </c>
      <c r="BZ36" s="598"/>
      <c r="CA36" s="598"/>
      <c r="CB36" s="598"/>
      <c r="CC36" s="598"/>
      <c r="CD36" s="598"/>
      <c r="CE36" s="598"/>
      <c r="CF36" s="598"/>
      <c r="CG36" s="598"/>
      <c r="CH36" s="598"/>
      <c r="CI36" s="598"/>
      <c r="CJ36" s="598"/>
      <c r="CK36" s="598"/>
      <c r="CL36" s="598"/>
      <c r="CM36" s="598"/>
      <c r="CN36" s="168"/>
      <c r="CO36" s="597" t="str">
        <f t="shared" si="3"/>
        <v/>
      </c>
      <c r="CP36" s="597"/>
      <c r="CQ36" s="598" t="str">
        <f>IF('[1]各会計、関係団体の財政状況及び健全化判断比率'!BS9="","",'[1]各会計、関係団体の財政状況及び健全化判断比率'!BS9)</f>
        <v/>
      </c>
      <c r="CR36" s="598"/>
      <c r="CS36" s="598"/>
      <c r="CT36" s="598"/>
      <c r="CU36" s="598"/>
      <c r="CV36" s="598"/>
      <c r="CW36" s="598"/>
      <c r="CX36" s="598"/>
      <c r="CY36" s="598"/>
      <c r="CZ36" s="598"/>
      <c r="DA36" s="598"/>
      <c r="DB36" s="598"/>
      <c r="DC36" s="598"/>
      <c r="DD36" s="598"/>
      <c r="DE36" s="598"/>
      <c r="DG36" s="599" t="str">
        <f>IF('[1]各会計、関係団体の財政状況及び健全化判断比率'!BR9="","",'[1]各会計、関係団体の財政状況及び健全化判断比率'!BR9)</f>
        <v/>
      </c>
      <c r="DH36" s="599"/>
      <c r="DI36" s="359"/>
    </row>
    <row r="37" spans="1:113" ht="32.25" customHeight="1" x14ac:dyDescent="0.15">
      <c r="A37" s="168"/>
      <c r="B37" s="186"/>
      <c r="C37" s="597" t="str">
        <f>IF(E37="","",C36+1)</f>
        <v/>
      </c>
      <c r="D37" s="597"/>
      <c r="E37" s="598" t="str">
        <f>IF('[1]各会計、関係団体の財政状況及び健全化判断比率'!B10="","",'[1]各会計、関係団体の財政状況及び健全化判断比率'!B10)</f>
        <v/>
      </c>
      <c r="F37" s="598"/>
      <c r="G37" s="598"/>
      <c r="H37" s="598"/>
      <c r="I37" s="598"/>
      <c r="J37" s="598"/>
      <c r="K37" s="598"/>
      <c r="L37" s="598"/>
      <c r="M37" s="598"/>
      <c r="N37" s="598"/>
      <c r="O37" s="598"/>
      <c r="P37" s="598"/>
      <c r="Q37" s="598"/>
      <c r="R37" s="598"/>
      <c r="S37" s="598"/>
      <c r="T37" s="168"/>
      <c r="U37" s="597" t="str">
        <f t="shared" si="4"/>
        <v/>
      </c>
      <c r="V37" s="597"/>
      <c r="W37" s="598"/>
      <c r="X37" s="598"/>
      <c r="Y37" s="598"/>
      <c r="Z37" s="598"/>
      <c r="AA37" s="598"/>
      <c r="AB37" s="598"/>
      <c r="AC37" s="598"/>
      <c r="AD37" s="598"/>
      <c r="AE37" s="598"/>
      <c r="AF37" s="598"/>
      <c r="AG37" s="598"/>
      <c r="AH37" s="598"/>
      <c r="AI37" s="598"/>
      <c r="AJ37" s="598"/>
      <c r="AK37" s="598"/>
      <c r="AL37" s="168"/>
      <c r="AM37" s="597" t="str">
        <f t="shared" si="0"/>
        <v/>
      </c>
      <c r="AN37" s="597"/>
      <c r="AO37" s="598"/>
      <c r="AP37" s="598"/>
      <c r="AQ37" s="598"/>
      <c r="AR37" s="598"/>
      <c r="AS37" s="598"/>
      <c r="AT37" s="598"/>
      <c r="AU37" s="598"/>
      <c r="AV37" s="598"/>
      <c r="AW37" s="598"/>
      <c r="AX37" s="598"/>
      <c r="AY37" s="598"/>
      <c r="AZ37" s="598"/>
      <c r="BA37" s="598"/>
      <c r="BB37" s="598"/>
      <c r="BC37" s="598"/>
      <c r="BD37" s="168"/>
      <c r="BE37" s="597" t="str">
        <f t="shared" si="1"/>
        <v/>
      </c>
      <c r="BF37" s="597"/>
      <c r="BG37" s="598"/>
      <c r="BH37" s="598"/>
      <c r="BI37" s="598"/>
      <c r="BJ37" s="598"/>
      <c r="BK37" s="598"/>
      <c r="BL37" s="598"/>
      <c r="BM37" s="598"/>
      <c r="BN37" s="598"/>
      <c r="BO37" s="598"/>
      <c r="BP37" s="598"/>
      <c r="BQ37" s="598"/>
      <c r="BR37" s="598"/>
      <c r="BS37" s="598"/>
      <c r="BT37" s="598"/>
      <c r="BU37" s="598"/>
      <c r="BV37" s="168"/>
      <c r="BW37" s="597" t="str">
        <f t="shared" si="2"/>
        <v/>
      </c>
      <c r="BX37" s="597"/>
      <c r="BY37" s="598" t="str">
        <f>IF('[1]各会計、関係団体の財政状況及び健全化判断比率'!B71="","",'[1]各会計、関係団体の財政状況及び健全化判断比率'!B71)</f>
        <v/>
      </c>
      <c r="BZ37" s="598"/>
      <c r="CA37" s="598"/>
      <c r="CB37" s="598"/>
      <c r="CC37" s="598"/>
      <c r="CD37" s="598"/>
      <c r="CE37" s="598"/>
      <c r="CF37" s="598"/>
      <c r="CG37" s="598"/>
      <c r="CH37" s="598"/>
      <c r="CI37" s="598"/>
      <c r="CJ37" s="598"/>
      <c r="CK37" s="598"/>
      <c r="CL37" s="598"/>
      <c r="CM37" s="598"/>
      <c r="CN37" s="168"/>
      <c r="CO37" s="597" t="str">
        <f t="shared" si="3"/>
        <v/>
      </c>
      <c r="CP37" s="597"/>
      <c r="CQ37" s="598" t="str">
        <f>IF('[1]各会計、関係団体の財政状況及び健全化判断比率'!BS10="","",'[1]各会計、関係団体の財政状況及び健全化判断比率'!BS10)</f>
        <v/>
      </c>
      <c r="CR37" s="598"/>
      <c r="CS37" s="598"/>
      <c r="CT37" s="598"/>
      <c r="CU37" s="598"/>
      <c r="CV37" s="598"/>
      <c r="CW37" s="598"/>
      <c r="CX37" s="598"/>
      <c r="CY37" s="598"/>
      <c r="CZ37" s="598"/>
      <c r="DA37" s="598"/>
      <c r="DB37" s="598"/>
      <c r="DC37" s="598"/>
      <c r="DD37" s="598"/>
      <c r="DE37" s="598"/>
      <c r="DG37" s="599" t="str">
        <f>IF('[1]各会計、関係団体の財政状況及び健全化判断比率'!BR10="","",'[1]各会計、関係団体の財政状況及び健全化判断比率'!BR10)</f>
        <v/>
      </c>
      <c r="DH37" s="599"/>
      <c r="DI37" s="359"/>
    </row>
    <row r="38" spans="1:113" ht="32.25" customHeight="1" x14ac:dyDescent="0.15">
      <c r="A38" s="168"/>
      <c r="B38" s="186"/>
      <c r="C38" s="597" t="str">
        <f t="shared" ref="C38:C43" si="5">IF(E38="","",C37+1)</f>
        <v/>
      </c>
      <c r="D38" s="597"/>
      <c r="E38" s="598" t="str">
        <f>IF('[1]各会計、関係団体の財政状況及び健全化判断比率'!B11="","",'[1]各会計、関係団体の財政状況及び健全化判断比率'!B11)</f>
        <v/>
      </c>
      <c r="F38" s="598"/>
      <c r="G38" s="598"/>
      <c r="H38" s="598"/>
      <c r="I38" s="598"/>
      <c r="J38" s="598"/>
      <c r="K38" s="598"/>
      <c r="L38" s="598"/>
      <c r="M38" s="598"/>
      <c r="N38" s="598"/>
      <c r="O38" s="598"/>
      <c r="P38" s="598"/>
      <c r="Q38" s="598"/>
      <c r="R38" s="598"/>
      <c r="S38" s="598"/>
      <c r="T38" s="168"/>
      <c r="U38" s="597" t="str">
        <f t="shared" si="4"/>
        <v/>
      </c>
      <c r="V38" s="597"/>
      <c r="W38" s="598"/>
      <c r="X38" s="598"/>
      <c r="Y38" s="598"/>
      <c r="Z38" s="598"/>
      <c r="AA38" s="598"/>
      <c r="AB38" s="598"/>
      <c r="AC38" s="598"/>
      <c r="AD38" s="598"/>
      <c r="AE38" s="598"/>
      <c r="AF38" s="598"/>
      <c r="AG38" s="598"/>
      <c r="AH38" s="598"/>
      <c r="AI38" s="598"/>
      <c r="AJ38" s="598"/>
      <c r="AK38" s="598"/>
      <c r="AL38" s="168"/>
      <c r="AM38" s="597" t="str">
        <f t="shared" si="0"/>
        <v/>
      </c>
      <c r="AN38" s="597"/>
      <c r="AO38" s="598"/>
      <c r="AP38" s="598"/>
      <c r="AQ38" s="598"/>
      <c r="AR38" s="598"/>
      <c r="AS38" s="598"/>
      <c r="AT38" s="598"/>
      <c r="AU38" s="598"/>
      <c r="AV38" s="598"/>
      <c r="AW38" s="598"/>
      <c r="AX38" s="598"/>
      <c r="AY38" s="598"/>
      <c r="AZ38" s="598"/>
      <c r="BA38" s="598"/>
      <c r="BB38" s="598"/>
      <c r="BC38" s="598"/>
      <c r="BD38" s="168"/>
      <c r="BE38" s="597" t="str">
        <f t="shared" si="1"/>
        <v/>
      </c>
      <c r="BF38" s="597"/>
      <c r="BG38" s="598"/>
      <c r="BH38" s="598"/>
      <c r="BI38" s="598"/>
      <c r="BJ38" s="598"/>
      <c r="BK38" s="598"/>
      <c r="BL38" s="598"/>
      <c r="BM38" s="598"/>
      <c r="BN38" s="598"/>
      <c r="BO38" s="598"/>
      <c r="BP38" s="598"/>
      <c r="BQ38" s="598"/>
      <c r="BR38" s="598"/>
      <c r="BS38" s="598"/>
      <c r="BT38" s="598"/>
      <c r="BU38" s="598"/>
      <c r="BV38" s="168"/>
      <c r="BW38" s="597" t="str">
        <f t="shared" si="2"/>
        <v/>
      </c>
      <c r="BX38" s="597"/>
      <c r="BY38" s="598" t="str">
        <f>IF('[1]各会計、関係団体の財政状況及び健全化判断比率'!B72="","",'[1]各会計、関係団体の財政状況及び健全化判断比率'!B72)</f>
        <v/>
      </c>
      <c r="BZ38" s="598"/>
      <c r="CA38" s="598"/>
      <c r="CB38" s="598"/>
      <c r="CC38" s="598"/>
      <c r="CD38" s="598"/>
      <c r="CE38" s="598"/>
      <c r="CF38" s="598"/>
      <c r="CG38" s="598"/>
      <c r="CH38" s="598"/>
      <c r="CI38" s="598"/>
      <c r="CJ38" s="598"/>
      <c r="CK38" s="598"/>
      <c r="CL38" s="598"/>
      <c r="CM38" s="598"/>
      <c r="CN38" s="168"/>
      <c r="CO38" s="597" t="str">
        <f t="shared" si="3"/>
        <v/>
      </c>
      <c r="CP38" s="597"/>
      <c r="CQ38" s="598" t="str">
        <f>IF('[1]各会計、関係団体の財政状況及び健全化判断比率'!BS11="","",'[1]各会計、関係団体の財政状況及び健全化判断比率'!BS11)</f>
        <v/>
      </c>
      <c r="CR38" s="598"/>
      <c r="CS38" s="598"/>
      <c r="CT38" s="598"/>
      <c r="CU38" s="598"/>
      <c r="CV38" s="598"/>
      <c r="CW38" s="598"/>
      <c r="CX38" s="598"/>
      <c r="CY38" s="598"/>
      <c r="CZ38" s="598"/>
      <c r="DA38" s="598"/>
      <c r="DB38" s="598"/>
      <c r="DC38" s="598"/>
      <c r="DD38" s="598"/>
      <c r="DE38" s="598"/>
      <c r="DG38" s="599" t="str">
        <f>IF('[1]各会計、関係団体の財政状況及び健全化判断比率'!BR11="","",'[1]各会計、関係団体の財政状況及び健全化判断比率'!BR11)</f>
        <v/>
      </c>
      <c r="DH38" s="599"/>
      <c r="DI38" s="359"/>
    </row>
    <row r="39" spans="1:113" ht="32.25" customHeight="1" x14ac:dyDescent="0.15">
      <c r="A39" s="168"/>
      <c r="B39" s="186"/>
      <c r="C39" s="597" t="str">
        <f t="shared" si="5"/>
        <v/>
      </c>
      <c r="D39" s="597"/>
      <c r="E39" s="598" t="str">
        <f>IF('[1]各会計、関係団体の財政状況及び健全化判断比率'!B12="","",'[1]各会計、関係団体の財政状況及び健全化判断比率'!B12)</f>
        <v/>
      </c>
      <c r="F39" s="598"/>
      <c r="G39" s="598"/>
      <c r="H39" s="598"/>
      <c r="I39" s="598"/>
      <c r="J39" s="598"/>
      <c r="K39" s="598"/>
      <c r="L39" s="598"/>
      <c r="M39" s="598"/>
      <c r="N39" s="598"/>
      <c r="O39" s="598"/>
      <c r="P39" s="598"/>
      <c r="Q39" s="598"/>
      <c r="R39" s="598"/>
      <c r="S39" s="598"/>
      <c r="T39" s="168"/>
      <c r="U39" s="597" t="str">
        <f t="shared" si="4"/>
        <v/>
      </c>
      <c r="V39" s="597"/>
      <c r="W39" s="598"/>
      <c r="X39" s="598"/>
      <c r="Y39" s="598"/>
      <c r="Z39" s="598"/>
      <c r="AA39" s="598"/>
      <c r="AB39" s="598"/>
      <c r="AC39" s="598"/>
      <c r="AD39" s="598"/>
      <c r="AE39" s="598"/>
      <c r="AF39" s="598"/>
      <c r="AG39" s="598"/>
      <c r="AH39" s="598"/>
      <c r="AI39" s="598"/>
      <c r="AJ39" s="598"/>
      <c r="AK39" s="598"/>
      <c r="AL39" s="168"/>
      <c r="AM39" s="597" t="str">
        <f t="shared" si="0"/>
        <v/>
      </c>
      <c r="AN39" s="597"/>
      <c r="AO39" s="598"/>
      <c r="AP39" s="598"/>
      <c r="AQ39" s="598"/>
      <c r="AR39" s="598"/>
      <c r="AS39" s="598"/>
      <c r="AT39" s="598"/>
      <c r="AU39" s="598"/>
      <c r="AV39" s="598"/>
      <c r="AW39" s="598"/>
      <c r="AX39" s="598"/>
      <c r="AY39" s="598"/>
      <c r="AZ39" s="598"/>
      <c r="BA39" s="598"/>
      <c r="BB39" s="598"/>
      <c r="BC39" s="598"/>
      <c r="BD39" s="168"/>
      <c r="BE39" s="597" t="str">
        <f t="shared" si="1"/>
        <v/>
      </c>
      <c r="BF39" s="597"/>
      <c r="BG39" s="598"/>
      <c r="BH39" s="598"/>
      <c r="BI39" s="598"/>
      <c r="BJ39" s="598"/>
      <c r="BK39" s="598"/>
      <c r="BL39" s="598"/>
      <c r="BM39" s="598"/>
      <c r="BN39" s="598"/>
      <c r="BO39" s="598"/>
      <c r="BP39" s="598"/>
      <c r="BQ39" s="598"/>
      <c r="BR39" s="598"/>
      <c r="BS39" s="598"/>
      <c r="BT39" s="598"/>
      <c r="BU39" s="598"/>
      <c r="BV39" s="168"/>
      <c r="BW39" s="597" t="str">
        <f t="shared" si="2"/>
        <v/>
      </c>
      <c r="BX39" s="597"/>
      <c r="BY39" s="598" t="str">
        <f>IF('[1]各会計、関係団体の財政状況及び健全化判断比率'!B73="","",'[1]各会計、関係団体の財政状況及び健全化判断比率'!B73)</f>
        <v/>
      </c>
      <c r="BZ39" s="598"/>
      <c r="CA39" s="598"/>
      <c r="CB39" s="598"/>
      <c r="CC39" s="598"/>
      <c r="CD39" s="598"/>
      <c r="CE39" s="598"/>
      <c r="CF39" s="598"/>
      <c r="CG39" s="598"/>
      <c r="CH39" s="598"/>
      <c r="CI39" s="598"/>
      <c r="CJ39" s="598"/>
      <c r="CK39" s="598"/>
      <c r="CL39" s="598"/>
      <c r="CM39" s="598"/>
      <c r="CN39" s="168"/>
      <c r="CO39" s="597" t="str">
        <f t="shared" si="3"/>
        <v/>
      </c>
      <c r="CP39" s="597"/>
      <c r="CQ39" s="598" t="str">
        <f>IF('[1]各会計、関係団体の財政状況及び健全化判断比率'!BS12="","",'[1]各会計、関係団体の財政状況及び健全化判断比率'!BS12)</f>
        <v/>
      </c>
      <c r="CR39" s="598"/>
      <c r="CS39" s="598"/>
      <c r="CT39" s="598"/>
      <c r="CU39" s="598"/>
      <c r="CV39" s="598"/>
      <c r="CW39" s="598"/>
      <c r="CX39" s="598"/>
      <c r="CY39" s="598"/>
      <c r="CZ39" s="598"/>
      <c r="DA39" s="598"/>
      <c r="DB39" s="598"/>
      <c r="DC39" s="598"/>
      <c r="DD39" s="598"/>
      <c r="DE39" s="598"/>
      <c r="DG39" s="599" t="str">
        <f>IF('[1]各会計、関係団体の財政状況及び健全化判断比率'!BR12="","",'[1]各会計、関係団体の財政状況及び健全化判断比率'!BR12)</f>
        <v/>
      </c>
      <c r="DH39" s="599"/>
      <c r="DI39" s="359"/>
    </row>
    <row r="40" spans="1:113" ht="32.25" customHeight="1" x14ac:dyDescent="0.15">
      <c r="A40" s="168"/>
      <c r="B40" s="186"/>
      <c r="C40" s="597" t="str">
        <f t="shared" si="5"/>
        <v/>
      </c>
      <c r="D40" s="597"/>
      <c r="E40" s="598" t="str">
        <f>IF('[1]各会計、関係団体の財政状況及び健全化判断比率'!B13="","",'[1]各会計、関係団体の財政状況及び健全化判断比率'!B13)</f>
        <v/>
      </c>
      <c r="F40" s="598"/>
      <c r="G40" s="598"/>
      <c r="H40" s="598"/>
      <c r="I40" s="598"/>
      <c r="J40" s="598"/>
      <c r="K40" s="598"/>
      <c r="L40" s="598"/>
      <c r="M40" s="598"/>
      <c r="N40" s="598"/>
      <c r="O40" s="598"/>
      <c r="P40" s="598"/>
      <c r="Q40" s="598"/>
      <c r="R40" s="598"/>
      <c r="S40" s="598"/>
      <c r="T40" s="168"/>
      <c r="U40" s="597" t="str">
        <f t="shared" si="4"/>
        <v/>
      </c>
      <c r="V40" s="597"/>
      <c r="W40" s="598"/>
      <c r="X40" s="598"/>
      <c r="Y40" s="598"/>
      <c r="Z40" s="598"/>
      <c r="AA40" s="598"/>
      <c r="AB40" s="598"/>
      <c r="AC40" s="598"/>
      <c r="AD40" s="598"/>
      <c r="AE40" s="598"/>
      <c r="AF40" s="598"/>
      <c r="AG40" s="598"/>
      <c r="AH40" s="598"/>
      <c r="AI40" s="598"/>
      <c r="AJ40" s="598"/>
      <c r="AK40" s="598"/>
      <c r="AL40" s="168"/>
      <c r="AM40" s="597" t="str">
        <f t="shared" si="0"/>
        <v/>
      </c>
      <c r="AN40" s="597"/>
      <c r="AO40" s="598"/>
      <c r="AP40" s="598"/>
      <c r="AQ40" s="598"/>
      <c r="AR40" s="598"/>
      <c r="AS40" s="598"/>
      <c r="AT40" s="598"/>
      <c r="AU40" s="598"/>
      <c r="AV40" s="598"/>
      <c r="AW40" s="598"/>
      <c r="AX40" s="598"/>
      <c r="AY40" s="598"/>
      <c r="AZ40" s="598"/>
      <c r="BA40" s="598"/>
      <c r="BB40" s="598"/>
      <c r="BC40" s="598"/>
      <c r="BD40" s="168"/>
      <c r="BE40" s="597" t="str">
        <f t="shared" si="1"/>
        <v/>
      </c>
      <c r="BF40" s="597"/>
      <c r="BG40" s="598"/>
      <c r="BH40" s="598"/>
      <c r="BI40" s="598"/>
      <c r="BJ40" s="598"/>
      <c r="BK40" s="598"/>
      <c r="BL40" s="598"/>
      <c r="BM40" s="598"/>
      <c r="BN40" s="598"/>
      <c r="BO40" s="598"/>
      <c r="BP40" s="598"/>
      <c r="BQ40" s="598"/>
      <c r="BR40" s="598"/>
      <c r="BS40" s="598"/>
      <c r="BT40" s="598"/>
      <c r="BU40" s="598"/>
      <c r="BV40" s="168"/>
      <c r="BW40" s="597" t="str">
        <f t="shared" si="2"/>
        <v/>
      </c>
      <c r="BX40" s="597"/>
      <c r="BY40" s="598" t="str">
        <f>IF('[1]各会計、関係団体の財政状況及び健全化判断比率'!B74="","",'[1]各会計、関係団体の財政状況及び健全化判断比率'!B74)</f>
        <v/>
      </c>
      <c r="BZ40" s="598"/>
      <c r="CA40" s="598"/>
      <c r="CB40" s="598"/>
      <c r="CC40" s="598"/>
      <c r="CD40" s="598"/>
      <c r="CE40" s="598"/>
      <c r="CF40" s="598"/>
      <c r="CG40" s="598"/>
      <c r="CH40" s="598"/>
      <c r="CI40" s="598"/>
      <c r="CJ40" s="598"/>
      <c r="CK40" s="598"/>
      <c r="CL40" s="598"/>
      <c r="CM40" s="598"/>
      <c r="CN40" s="168"/>
      <c r="CO40" s="597" t="str">
        <f t="shared" si="3"/>
        <v/>
      </c>
      <c r="CP40" s="597"/>
      <c r="CQ40" s="598" t="str">
        <f>IF('[1]各会計、関係団体の財政状況及び健全化判断比率'!BS13="","",'[1]各会計、関係団体の財政状況及び健全化判断比率'!BS13)</f>
        <v/>
      </c>
      <c r="CR40" s="598"/>
      <c r="CS40" s="598"/>
      <c r="CT40" s="598"/>
      <c r="CU40" s="598"/>
      <c r="CV40" s="598"/>
      <c r="CW40" s="598"/>
      <c r="CX40" s="598"/>
      <c r="CY40" s="598"/>
      <c r="CZ40" s="598"/>
      <c r="DA40" s="598"/>
      <c r="DB40" s="598"/>
      <c r="DC40" s="598"/>
      <c r="DD40" s="598"/>
      <c r="DE40" s="598"/>
      <c r="DG40" s="599" t="str">
        <f>IF('[1]各会計、関係団体の財政状況及び健全化判断比率'!BR13="","",'[1]各会計、関係団体の財政状況及び健全化判断比率'!BR13)</f>
        <v/>
      </c>
      <c r="DH40" s="599"/>
      <c r="DI40" s="359"/>
    </row>
    <row r="41" spans="1:113" ht="32.25" customHeight="1" x14ac:dyDescent="0.15">
      <c r="A41" s="168"/>
      <c r="B41" s="186"/>
      <c r="C41" s="597" t="str">
        <f t="shared" si="5"/>
        <v/>
      </c>
      <c r="D41" s="597"/>
      <c r="E41" s="598" t="str">
        <f>IF('[1]各会計、関係団体の財政状況及び健全化判断比率'!B14="","",'[1]各会計、関係団体の財政状況及び健全化判断比率'!B14)</f>
        <v/>
      </c>
      <c r="F41" s="598"/>
      <c r="G41" s="598"/>
      <c r="H41" s="598"/>
      <c r="I41" s="598"/>
      <c r="J41" s="598"/>
      <c r="K41" s="598"/>
      <c r="L41" s="598"/>
      <c r="M41" s="598"/>
      <c r="N41" s="598"/>
      <c r="O41" s="598"/>
      <c r="P41" s="598"/>
      <c r="Q41" s="598"/>
      <c r="R41" s="598"/>
      <c r="S41" s="598"/>
      <c r="T41" s="168"/>
      <c r="U41" s="597" t="str">
        <f t="shared" si="4"/>
        <v/>
      </c>
      <c r="V41" s="597"/>
      <c r="W41" s="598"/>
      <c r="X41" s="598"/>
      <c r="Y41" s="598"/>
      <c r="Z41" s="598"/>
      <c r="AA41" s="598"/>
      <c r="AB41" s="598"/>
      <c r="AC41" s="598"/>
      <c r="AD41" s="598"/>
      <c r="AE41" s="598"/>
      <c r="AF41" s="598"/>
      <c r="AG41" s="598"/>
      <c r="AH41" s="598"/>
      <c r="AI41" s="598"/>
      <c r="AJ41" s="598"/>
      <c r="AK41" s="598"/>
      <c r="AL41" s="168"/>
      <c r="AM41" s="597" t="str">
        <f t="shared" si="0"/>
        <v/>
      </c>
      <c r="AN41" s="597"/>
      <c r="AO41" s="598"/>
      <c r="AP41" s="598"/>
      <c r="AQ41" s="598"/>
      <c r="AR41" s="598"/>
      <c r="AS41" s="598"/>
      <c r="AT41" s="598"/>
      <c r="AU41" s="598"/>
      <c r="AV41" s="598"/>
      <c r="AW41" s="598"/>
      <c r="AX41" s="598"/>
      <c r="AY41" s="598"/>
      <c r="AZ41" s="598"/>
      <c r="BA41" s="598"/>
      <c r="BB41" s="598"/>
      <c r="BC41" s="598"/>
      <c r="BD41" s="168"/>
      <c r="BE41" s="597" t="str">
        <f t="shared" si="1"/>
        <v/>
      </c>
      <c r="BF41" s="597"/>
      <c r="BG41" s="598"/>
      <c r="BH41" s="598"/>
      <c r="BI41" s="598"/>
      <c r="BJ41" s="598"/>
      <c r="BK41" s="598"/>
      <c r="BL41" s="598"/>
      <c r="BM41" s="598"/>
      <c r="BN41" s="598"/>
      <c r="BO41" s="598"/>
      <c r="BP41" s="598"/>
      <c r="BQ41" s="598"/>
      <c r="BR41" s="598"/>
      <c r="BS41" s="598"/>
      <c r="BT41" s="598"/>
      <c r="BU41" s="598"/>
      <c r="BV41" s="168"/>
      <c r="BW41" s="597" t="str">
        <f t="shared" si="2"/>
        <v/>
      </c>
      <c r="BX41" s="597"/>
      <c r="BY41" s="598" t="str">
        <f>IF('[1]各会計、関係団体の財政状況及び健全化判断比率'!B75="","",'[1]各会計、関係団体の財政状況及び健全化判断比率'!B75)</f>
        <v/>
      </c>
      <c r="BZ41" s="598"/>
      <c r="CA41" s="598"/>
      <c r="CB41" s="598"/>
      <c r="CC41" s="598"/>
      <c r="CD41" s="598"/>
      <c r="CE41" s="598"/>
      <c r="CF41" s="598"/>
      <c r="CG41" s="598"/>
      <c r="CH41" s="598"/>
      <c r="CI41" s="598"/>
      <c r="CJ41" s="598"/>
      <c r="CK41" s="598"/>
      <c r="CL41" s="598"/>
      <c r="CM41" s="598"/>
      <c r="CN41" s="168"/>
      <c r="CO41" s="597" t="str">
        <f t="shared" si="3"/>
        <v/>
      </c>
      <c r="CP41" s="597"/>
      <c r="CQ41" s="598" t="str">
        <f>IF('[1]各会計、関係団体の財政状況及び健全化判断比率'!BS14="","",'[1]各会計、関係団体の財政状況及び健全化判断比率'!BS14)</f>
        <v/>
      </c>
      <c r="CR41" s="598"/>
      <c r="CS41" s="598"/>
      <c r="CT41" s="598"/>
      <c r="CU41" s="598"/>
      <c r="CV41" s="598"/>
      <c r="CW41" s="598"/>
      <c r="CX41" s="598"/>
      <c r="CY41" s="598"/>
      <c r="CZ41" s="598"/>
      <c r="DA41" s="598"/>
      <c r="DB41" s="598"/>
      <c r="DC41" s="598"/>
      <c r="DD41" s="598"/>
      <c r="DE41" s="598"/>
      <c r="DG41" s="599" t="str">
        <f>IF('[1]各会計、関係団体の財政状況及び健全化判断比率'!BR14="","",'[1]各会計、関係団体の財政状況及び健全化判断比率'!BR14)</f>
        <v/>
      </c>
      <c r="DH41" s="599"/>
      <c r="DI41" s="359"/>
    </row>
    <row r="42" spans="1:113" ht="32.25" customHeight="1" x14ac:dyDescent="0.15">
      <c r="B42" s="186"/>
      <c r="C42" s="597" t="str">
        <f t="shared" si="5"/>
        <v/>
      </c>
      <c r="D42" s="597"/>
      <c r="E42" s="598" t="str">
        <f>IF('[1]各会計、関係団体の財政状況及び健全化判断比率'!B15="","",'[1]各会計、関係団体の財政状況及び健全化判断比率'!B15)</f>
        <v/>
      </c>
      <c r="F42" s="598"/>
      <c r="G42" s="598"/>
      <c r="H42" s="598"/>
      <c r="I42" s="598"/>
      <c r="J42" s="598"/>
      <c r="K42" s="598"/>
      <c r="L42" s="598"/>
      <c r="M42" s="598"/>
      <c r="N42" s="598"/>
      <c r="O42" s="598"/>
      <c r="P42" s="598"/>
      <c r="Q42" s="598"/>
      <c r="R42" s="598"/>
      <c r="S42" s="598"/>
      <c r="T42" s="168"/>
      <c r="U42" s="597" t="str">
        <f t="shared" si="4"/>
        <v/>
      </c>
      <c r="V42" s="597"/>
      <c r="W42" s="598"/>
      <c r="X42" s="598"/>
      <c r="Y42" s="598"/>
      <c r="Z42" s="598"/>
      <c r="AA42" s="598"/>
      <c r="AB42" s="598"/>
      <c r="AC42" s="598"/>
      <c r="AD42" s="598"/>
      <c r="AE42" s="598"/>
      <c r="AF42" s="598"/>
      <c r="AG42" s="598"/>
      <c r="AH42" s="598"/>
      <c r="AI42" s="598"/>
      <c r="AJ42" s="598"/>
      <c r="AK42" s="598"/>
      <c r="AL42" s="168"/>
      <c r="AM42" s="597" t="str">
        <f t="shared" si="0"/>
        <v/>
      </c>
      <c r="AN42" s="597"/>
      <c r="AO42" s="598"/>
      <c r="AP42" s="598"/>
      <c r="AQ42" s="598"/>
      <c r="AR42" s="598"/>
      <c r="AS42" s="598"/>
      <c r="AT42" s="598"/>
      <c r="AU42" s="598"/>
      <c r="AV42" s="598"/>
      <c r="AW42" s="598"/>
      <c r="AX42" s="598"/>
      <c r="AY42" s="598"/>
      <c r="AZ42" s="598"/>
      <c r="BA42" s="598"/>
      <c r="BB42" s="598"/>
      <c r="BC42" s="598"/>
      <c r="BD42" s="168"/>
      <c r="BE42" s="597" t="str">
        <f t="shared" si="1"/>
        <v/>
      </c>
      <c r="BF42" s="597"/>
      <c r="BG42" s="598"/>
      <c r="BH42" s="598"/>
      <c r="BI42" s="598"/>
      <c r="BJ42" s="598"/>
      <c r="BK42" s="598"/>
      <c r="BL42" s="598"/>
      <c r="BM42" s="598"/>
      <c r="BN42" s="598"/>
      <c r="BO42" s="598"/>
      <c r="BP42" s="598"/>
      <c r="BQ42" s="598"/>
      <c r="BR42" s="598"/>
      <c r="BS42" s="598"/>
      <c r="BT42" s="598"/>
      <c r="BU42" s="598"/>
      <c r="BV42" s="168"/>
      <c r="BW42" s="597" t="str">
        <f t="shared" si="2"/>
        <v/>
      </c>
      <c r="BX42" s="597"/>
      <c r="BY42" s="598" t="str">
        <f>IF('[1]各会計、関係団体の財政状況及び健全化判断比率'!B76="","",'[1]各会計、関係団体の財政状況及び健全化判断比率'!B76)</f>
        <v/>
      </c>
      <c r="BZ42" s="598"/>
      <c r="CA42" s="598"/>
      <c r="CB42" s="598"/>
      <c r="CC42" s="598"/>
      <c r="CD42" s="598"/>
      <c r="CE42" s="598"/>
      <c r="CF42" s="598"/>
      <c r="CG42" s="598"/>
      <c r="CH42" s="598"/>
      <c r="CI42" s="598"/>
      <c r="CJ42" s="598"/>
      <c r="CK42" s="598"/>
      <c r="CL42" s="598"/>
      <c r="CM42" s="598"/>
      <c r="CN42" s="168"/>
      <c r="CO42" s="597" t="str">
        <f t="shared" si="3"/>
        <v/>
      </c>
      <c r="CP42" s="597"/>
      <c r="CQ42" s="598" t="str">
        <f>IF('[1]各会計、関係団体の財政状況及び健全化判断比率'!BS15="","",'[1]各会計、関係団体の財政状況及び健全化判断比率'!BS15)</f>
        <v/>
      </c>
      <c r="CR42" s="598"/>
      <c r="CS42" s="598"/>
      <c r="CT42" s="598"/>
      <c r="CU42" s="598"/>
      <c r="CV42" s="598"/>
      <c r="CW42" s="598"/>
      <c r="CX42" s="598"/>
      <c r="CY42" s="598"/>
      <c r="CZ42" s="598"/>
      <c r="DA42" s="598"/>
      <c r="DB42" s="598"/>
      <c r="DC42" s="598"/>
      <c r="DD42" s="598"/>
      <c r="DE42" s="598"/>
      <c r="DG42" s="599" t="str">
        <f>IF('[1]各会計、関係団体の財政状況及び健全化判断比率'!BR15="","",'[1]各会計、関係団体の財政状況及び健全化判断比率'!BR15)</f>
        <v/>
      </c>
      <c r="DH42" s="599"/>
      <c r="DI42" s="359"/>
    </row>
    <row r="43" spans="1:113" ht="32.25" customHeight="1" x14ac:dyDescent="0.15">
      <c r="B43" s="186"/>
      <c r="C43" s="597" t="str">
        <f t="shared" si="5"/>
        <v/>
      </c>
      <c r="D43" s="597"/>
      <c r="E43" s="598" t="str">
        <f>IF('[1]各会計、関係団体の財政状況及び健全化判断比率'!B16="","",'[1]各会計、関係団体の財政状況及び健全化判断比率'!B16)</f>
        <v/>
      </c>
      <c r="F43" s="598"/>
      <c r="G43" s="598"/>
      <c r="H43" s="598"/>
      <c r="I43" s="598"/>
      <c r="J43" s="598"/>
      <c r="K43" s="598"/>
      <c r="L43" s="598"/>
      <c r="M43" s="598"/>
      <c r="N43" s="598"/>
      <c r="O43" s="598"/>
      <c r="P43" s="598"/>
      <c r="Q43" s="598"/>
      <c r="R43" s="598"/>
      <c r="S43" s="598"/>
      <c r="T43" s="168"/>
      <c r="U43" s="597" t="str">
        <f t="shared" si="4"/>
        <v/>
      </c>
      <c r="V43" s="597"/>
      <c r="W43" s="598"/>
      <c r="X43" s="598"/>
      <c r="Y43" s="598"/>
      <c r="Z43" s="598"/>
      <c r="AA43" s="598"/>
      <c r="AB43" s="598"/>
      <c r="AC43" s="598"/>
      <c r="AD43" s="598"/>
      <c r="AE43" s="598"/>
      <c r="AF43" s="598"/>
      <c r="AG43" s="598"/>
      <c r="AH43" s="598"/>
      <c r="AI43" s="598"/>
      <c r="AJ43" s="598"/>
      <c r="AK43" s="598"/>
      <c r="AL43" s="168"/>
      <c r="AM43" s="597" t="str">
        <f t="shared" si="0"/>
        <v/>
      </c>
      <c r="AN43" s="597"/>
      <c r="AO43" s="598"/>
      <c r="AP43" s="598"/>
      <c r="AQ43" s="598"/>
      <c r="AR43" s="598"/>
      <c r="AS43" s="598"/>
      <c r="AT43" s="598"/>
      <c r="AU43" s="598"/>
      <c r="AV43" s="598"/>
      <c r="AW43" s="598"/>
      <c r="AX43" s="598"/>
      <c r="AY43" s="598"/>
      <c r="AZ43" s="598"/>
      <c r="BA43" s="598"/>
      <c r="BB43" s="598"/>
      <c r="BC43" s="598"/>
      <c r="BD43" s="168"/>
      <c r="BE43" s="597" t="str">
        <f t="shared" si="1"/>
        <v/>
      </c>
      <c r="BF43" s="597"/>
      <c r="BG43" s="598"/>
      <c r="BH43" s="598"/>
      <c r="BI43" s="598"/>
      <c r="BJ43" s="598"/>
      <c r="BK43" s="598"/>
      <c r="BL43" s="598"/>
      <c r="BM43" s="598"/>
      <c r="BN43" s="598"/>
      <c r="BO43" s="598"/>
      <c r="BP43" s="598"/>
      <c r="BQ43" s="598"/>
      <c r="BR43" s="598"/>
      <c r="BS43" s="598"/>
      <c r="BT43" s="598"/>
      <c r="BU43" s="598"/>
      <c r="BV43" s="168"/>
      <c r="BW43" s="597" t="str">
        <f t="shared" si="2"/>
        <v/>
      </c>
      <c r="BX43" s="597"/>
      <c r="BY43" s="598" t="str">
        <f>IF('[1]各会計、関係団体の財政状況及び健全化判断比率'!B77="","",'[1]各会計、関係団体の財政状況及び健全化判断比率'!B77)</f>
        <v/>
      </c>
      <c r="BZ43" s="598"/>
      <c r="CA43" s="598"/>
      <c r="CB43" s="598"/>
      <c r="CC43" s="598"/>
      <c r="CD43" s="598"/>
      <c r="CE43" s="598"/>
      <c r="CF43" s="598"/>
      <c r="CG43" s="598"/>
      <c r="CH43" s="598"/>
      <c r="CI43" s="598"/>
      <c r="CJ43" s="598"/>
      <c r="CK43" s="598"/>
      <c r="CL43" s="598"/>
      <c r="CM43" s="598"/>
      <c r="CN43" s="168"/>
      <c r="CO43" s="597" t="str">
        <f t="shared" si="3"/>
        <v/>
      </c>
      <c r="CP43" s="597"/>
      <c r="CQ43" s="598" t="str">
        <f>IF('[1]各会計、関係団体の財政状況及び健全化判断比率'!BS16="","",'[1]各会計、関係団体の財政状況及び健全化判断比率'!BS16)</f>
        <v/>
      </c>
      <c r="CR43" s="598"/>
      <c r="CS43" s="598"/>
      <c r="CT43" s="598"/>
      <c r="CU43" s="598"/>
      <c r="CV43" s="598"/>
      <c r="CW43" s="598"/>
      <c r="CX43" s="598"/>
      <c r="CY43" s="598"/>
      <c r="CZ43" s="598"/>
      <c r="DA43" s="598"/>
      <c r="DB43" s="598"/>
      <c r="DC43" s="598"/>
      <c r="DD43" s="598"/>
      <c r="DE43" s="598"/>
      <c r="DG43" s="599" t="str">
        <f>IF('[1]各会計、関係団体の財政状況及び健全化判断比率'!BR16="","",'[1]各会計、関係団体の財政状況及び健全化判断比率'!BR16)</f>
        <v/>
      </c>
      <c r="DH43" s="599"/>
      <c r="DI43" s="359"/>
    </row>
    <row r="44" spans="1:113" ht="13.5" customHeight="1" thickBot="1" x14ac:dyDescent="0.2">
      <c r="B44" s="187"/>
      <c r="C44" s="188"/>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8"/>
      <c r="AM44" s="188"/>
      <c r="AN44" s="188"/>
      <c r="AO44" s="188"/>
      <c r="AP44" s="188"/>
      <c r="AQ44" s="188"/>
      <c r="AR44" s="188"/>
      <c r="AS44" s="188"/>
      <c r="AT44" s="188"/>
      <c r="AU44" s="188"/>
      <c r="AV44" s="188"/>
      <c r="AW44" s="188"/>
      <c r="AX44" s="188"/>
      <c r="AY44" s="188"/>
      <c r="AZ44" s="188"/>
      <c r="BA44" s="188"/>
      <c r="BB44" s="188"/>
      <c r="BC44" s="188"/>
      <c r="BD44" s="188"/>
      <c r="BE44" s="188"/>
      <c r="BF44" s="188"/>
      <c r="BG44" s="188"/>
      <c r="BH44" s="188"/>
      <c r="BI44" s="188"/>
      <c r="BJ44" s="188"/>
      <c r="BK44" s="188"/>
      <c r="BL44" s="188"/>
      <c r="BM44" s="188"/>
      <c r="BN44" s="188"/>
      <c r="BO44" s="188"/>
      <c r="BP44" s="188"/>
      <c r="BQ44" s="188"/>
      <c r="BR44" s="188"/>
      <c r="BS44" s="188"/>
      <c r="BT44" s="188"/>
      <c r="BU44" s="188"/>
      <c r="BV44" s="188"/>
      <c r="BW44" s="188"/>
      <c r="BX44" s="188"/>
      <c r="BY44" s="188"/>
      <c r="BZ44" s="188"/>
      <c r="CA44" s="188"/>
      <c r="CB44" s="188"/>
      <c r="CC44" s="188"/>
      <c r="CD44" s="188"/>
      <c r="CE44" s="188"/>
      <c r="CF44" s="188"/>
      <c r="CG44" s="188"/>
      <c r="CH44" s="188"/>
      <c r="CI44" s="188"/>
      <c r="CJ44" s="188"/>
      <c r="CK44" s="188"/>
      <c r="CL44" s="188"/>
      <c r="CM44" s="188"/>
      <c r="CN44" s="188"/>
      <c r="CO44" s="188"/>
      <c r="CP44" s="188"/>
      <c r="CQ44" s="188"/>
      <c r="CR44" s="188"/>
      <c r="CS44" s="188"/>
      <c r="CT44" s="188"/>
      <c r="CU44" s="188"/>
      <c r="CV44" s="188"/>
      <c r="CW44" s="188"/>
      <c r="CX44" s="188"/>
      <c r="CY44" s="188"/>
      <c r="CZ44" s="188"/>
      <c r="DA44" s="188"/>
      <c r="DB44" s="188"/>
      <c r="DC44" s="188"/>
      <c r="DD44" s="188"/>
      <c r="DE44" s="188"/>
      <c r="DF44" s="188"/>
      <c r="DG44" s="188"/>
      <c r="DH44" s="188"/>
      <c r="DI44" s="189"/>
    </row>
    <row r="45" spans="1:113" x14ac:dyDescent="0.15"/>
    <row r="46" spans="1:113" x14ac:dyDescent="0.15">
      <c r="B46" s="363"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6G2/eLx8XM5OyEScOGxykD6W+62Ai+t2WmDQFpazn4NQK65E123VuAFlaZRAo4HpVsm6kFa+ZAsf/8hQppJ2A==" saltValue="iV+kRmV4IGL/N+MoywbP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536</v>
      </c>
      <c r="D34" s="1151"/>
      <c r="E34" s="1152"/>
      <c r="F34" s="32">
        <v>14.22</v>
      </c>
      <c r="G34" s="33">
        <v>16.48</v>
      </c>
      <c r="H34" s="33">
        <v>16.600000000000001</v>
      </c>
      <c r="I34" s="33">
        <v>15.44</v>
      </c>
      <c r="J34" s="34">
        <v>11.89</v>
      </c>
      <c r="K34" s="22"/>
      <c r="L34" s="22"/>
      <c r="M34" s="22"/>
      <c r="N34" s="22"/>
      <c r="O34" s="22"/>
      <c r="P34" s="22"/>
    </row>
    <row r="35" spans="1:16" ht="39" customHeight="1" x14ac:dyDescent="0.15">
      <c r="A35" s="22"/>
      <c r="B35" s="35"/>
      <c r="C35" s="1145" t="s">
        <v>537</v>
      </c>
      <c r="D35" s="1146"/>
      <c r="E35" s="1147"/>
      <c r="F35" s="36">
        <v>10.26</v>
      </c>
      <c r="G35" s="37">
        <v>9.08</v>
      </c>
      <c r="H35" s="37">
        <v>9.09</v>
      </c>
      <c r="I35" s="37">
        <v>8.73</v>
      </c>
      <c r="J35" s="38">
        <v>8.99</v>
      </c>
      <c r="K35" s="22"/>
      <c r="L35" s="22"/>
      <c r="M35" s="22"/>
      <c r="N35" s="22"/>
      <c r="O35" s="22"/>
      <c r="P35" s="22"/>
    </row>
    <row r="36" spans="1:16" ht="39" customHeight="1" x14ac:dyDescent="0.15">
      <c r="A36" s="22"/>
      <c r="B36" s="35"/>
      <c r="C36" s="1145" t="s">
        <v>538</v>
      </c>
      <c r="D36" s="1146"/>
      <c r="E36" s="1147"/>
      <c r="F36" s="36">
        <v>0.91</v>
      </c>
      <c r="G36" s="37">
        <v>1.24</v>
      </c>
      <c r="H36" s="37">
        <v>0.98</v>
      </c>
      <c r="I36" s="37">
        <v>0.32</v>
      </c>
      <c r="J36" s="38">
        <v>1.94</v>
      </c>
      <c r="K36" s="22"/>
      <c r="L36" s="22"/>
      <c r="M36" s="22"/>
      <c r="N36" s="22"/>
      <c r="O36" s="22"/>
      <c r="P36" s="22"/>
    </row>
    <row r="37" spans="1:16" ht="39" customHeight="1" x14ac:dyDescent="0.15">
      <c r="A37" s="22"/>
      <c r="B37" s="35"/>
      <c r="C37" s="1145" t="s">
        <v>539</v>
      </c>
      <c r="D37" s="1146"/>
      <c r="E37" s="1147"/>
      <c r="F37" s="36" t="s">
        <v>488</v>
      </c>
      <c r="G37" s="37" t="s">
        <v>488</v>
      </c>
      <c r="H37" s="37" t="s">
        <v>488</v>
      </c>
      <c r="I37" s="37" t="s">
        <v>488</v>
      </c>
      <c r="J37" s="38">
        <v>1.92</v>
      </c>
      <c r="K37" s="22"/>
      <c r="L37" s="22"/>
      <c r="M37" s="22"/>
      <c r="N37" s="22"/>
      <c r="O37" s="22"/>
      <c r="P37" s="22"/>
    </row>
    <row r="38" spans="1:16" ht="39" customHeight="1" x14ac:dyDescent="0.15">
      <c r="A38" s="22"/>
      <c r="B38" s="35"/>
      <c r="C38" s="1145" t="s">
        <v>540</v>
      </c>
      <c r="D38" s="1146"/>
      <c r="E38" s="1147"/>
      <c r="F38" s="36">
        <v>1.19</v>
      </c>
      <c r="G38" s="37">
        <v>0.74</v>
      </c>
      <c r="H38" s="37">
        <v>1.69</v>
      </c>
      <c r="I38" s="37">
        <v>0.93</v>
      </c>
      <c r="J38" s="38">
        <v>0.22</v>
      </c>
      <c r="K38" s="22"/>
      <c r="L38" s="22"/>
      <c r="M38" s="22"/>
      <c r="N38" s="22"/>
      <c r="O38" s="22"/>
      <c r="P38" s="22"/>
    </row>
    <row r="39" spans="1:16" ht="39" customHeight="1" x14ac:dyDescent="0.15">
      <c r="A39" s="22"/>
      <c r="B39" s="35"/>
      <c r="C39" s="1145" t="s">
        <v>541</v>
      </c>
      <c r="D39" s="1146"/>
      <c r="E39" s="1147"/>
      <c r="F39" s="36">
        <v>0.01</v>
      </c>
      <c r="G39" s="37">
        <v>0.01</v>
      </c>
      <c r="H39" s="37">
        <v>0.01</v>
      </c>
      <c r="I39" s="37">
        <v>0.02</v>
      </c>
      <c r="J39" s="38">
        <v>0.01</v>
      </c>
      <c r="K39" s="22"/>
      <c r="L39" s="22"/>
      <c r="M39" s="22"/>
      <c r="N39" s="22"/>
      <c r="O39" s="22"/>
      <c r="P39" s="22"/>
    </row>
    <row r="40" spans="1:16" ht="39" customHeight="1" x14ac:dyDescent="0.15">
      <c r="A40" s="22"/>
      <c r="B40" s="35"/>
      <c r="C40" s="1145" t="s">
        <v>542</v>
      </c>
      <c r="D40" s="1146"/>
      <c r="E40" s="1147"/>
      <c r="F40" s="36">
        <v>0.46</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0.69</v>
      </c>
      <c r="G43" s="42">
        <v>0.59</v>
      </c>
      <c r="H43" s="42">
        <v>0.64</v>
      </c>
      <c r="I43" s="42">
        <v>2.9</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Bo5Q0zrqUdzMrtXuCkkdoCpUdnvudg5S1eLfFWDcrCwlgp8hAREssunj1uUjMe60hbJThsB718CPO21glZysA==" saltValue="v06IEUginip2D00EnqQD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380</v>
      </c>
      <c r="L45" s="60">
        <v>412</v>
      </c>
      <c r="M45" s="60">
        <v>422</v>
      </c>
      <c r="N45" s="60">
        <v>453</v>
      </c>
      <c r="O45" s="61">
        <v>573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168</v>
      </c>
      <c r="L48" s="64">
        <v>166</v>
      </c>
      <c r="M48" s="64">
        <v>149</v>
      </c>
      <c r="N48" s="64">
        <v>138</v>
      </c>
      <c r="O48" s="65">
        <v>150</v>
      </c>
      <c r="P48" s="48"/>
      <c r="Q48" s="48"/>
      <c r="R48" s="48"/>
      <c r="S48" s="48"/>
      <c r="T48" s="48"/>
      <c r="U48" s="48"/>
    </row>
    <row r="49" spans="1:21" ht="30.75" customHeight="1" x14ac:dyDescent="0.15">
      <c r="A49" s="48"/>
      <c r="B49" s="1178"/>
      <c r="C49" s="1179"/>
      <c r="D49" s="62"/>
      <c r="E49" s="1155" t="s">
        <v>14</v>
      </c>
      <c r="F49" s="1155"/>
      <c r="G49" s="1155"/>
      <c r="H49" s="1155"/>
      <c r="I49" s="1155"/>
      <c r="J49" s="1156"/>
      <c r="K49" s="63">
        <v>48</v>
      </c>
      <c r="L49" s="64">
        <v>44</v>
      </c>
      <c r="M49" s="64">
        <v>46</v>
      </c>
      <c r="N49" s="64">
        <v>52</v>
      </c>
      <c r="O49" s="65">
        <v>55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379</v>
      </c>
      <c r="L52" s="64">
        <v>383</v>
      </c>
      <c r="M52" s="64">
        <v>381</v>
      </c>
      <c r="N52" s="64">
        <v>404</v>
      </c>
      <c r="O52" s="65">
        <v>476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218</v>
      </c>
      <c r="L53" s="69">
        <v>240</v>
      </c>
      <c r="M53" s="69">
        <v>236</v>
      </c>
      <c r="N53" s="69">
        <v>239</v>
      </c>
      <c r="O53" s="70">
        <v>302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IS4qzk5wFc5Tgp1MWGXy2gXRFaF6SPoPc5Lca+bZcphpysI8DfQbdvItHWtz2hBHMne0LOzq/Y81eqQQKVTrw==" saltValue="j/JJKN51H8TfslLKKg4z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28">
        <v>5201</v>
      </c>
      <c r="J41" s="329">
        <v>5532</v>
      </c>
      <c r="K41" s="329">
        <v>5344</v>
      </c>
      <c r="L41" s="329">
        <v>6000</v>
      </c>
      <c r="M41" s="330">
        <v>6112</v>
      </c>
    </row>
    <row r="42" spans="2:13" ht="27.75" customHeight="1" x14ac:dyDescent="0.15">
      <c r="B42" s="1186"/>
      <c r="C42" s="1187"/>
      <c r="D42" s="106"/>
      <c r="E42" s="1190" t="s">
        <v>32</v>
      </c>
      <c r="F42" s="1190"/>
      <c r="G42" s="1190"/>
      <c r="H42" s="1191"/>
      <c r="I42" s="331" t="s">
        <v>488</v>
      </c>
      <c r="J42" s="332" t="s">
        <v>488</v>
      </c>
      <c r="K42" s="332" t="s">
        <v>488</v>
      </c>
      <c r="L42" s="332" t="s">
        <v>488</v>
      </c>
      <c r="M42" s="333" t="s">
        <v>488</v>
      </c>
    </row>
    <row r="43" spans="2:13" ht="27.75" customHeight="1" x14ac:dyDescent="0.15">
      <c r="B43" s="1186"/>
      <c r="C43" s="1187"/>
      <c r="D43" s="106"/>
      <c r="E43" s="1190" t="s">
        <v>33</v>
      </c>
      <c r="F43" s="1190"/>
      <c r="G43" s="1190"/>
      <c r="H43" s="1191"/>
      <c r="I43" s="331">
        <v>1041</v>
      </c>
      <c r="J43" s="332">
        <v>965</v>
      </c>
      <c r="K43" s="332">
        <v>939</v>
      </c>
      <c r="L43" s="332">
        <v>860</v>
      </c>
      <c r="M43" s="333">
        <v>812</v>
      </c>
    </row>
    <row r="44" spans="2:13" ht="27.75" customHeight="1" x14ac:dyDescent="0.15">
      <c r="B44" s="1186"/>
      <c r="C44" s="1187"/>
      <c r="D44" s="106"/>
      <c r="E44" s="1190" t="s">
        <v>34</v>
      </c>
      <c r="F44" s="1190"/>
      <c r="G44" s="1190"/>
      <c r="H44" s="1191"/>
      <c r="I44" s="331">
        <v>405</v>
      </c>
      <c r="J44" s="332">
        <v>406</v>
      </c>
      <c r="K44" s="332">
        <v>402</v>
      </c>
      <c r="L44" s="332">
        <v>353</v>
      </c>
      <c r="M44" s="333">
        <v>390</v>
      </c>
    </row>
    <row r="45" spans="2:13" ht="27.75" customHeight="1" x14ac:dyDescent="0.15">
      <c r="B45" s="1186"/>
      <c r="C45" s="1187"/>
      <c r="D45" s="106"/>
      <c r="E45" s="1190" t="s">
        <v>35</v>
      </c>
      <c r="F45" s="1190"/>
      <c r="G45" s="1190"/>
      <c r="H45" s="1191"/>
      <c r="I45" s="331">
        <v>662</v>
      </c>
      <c r="J45" s="332">
        <v>605</v>
      </c>
      <c r="K45" s="332">
        <v>540</v>
      </c>
      <c r="L45" s="332">
        <v>550</v>
      </c>
      <c r="M45" s="333">
        <v>524</v>
      </c>
    </row>
    <row r="46" spans="2:13" ht="27.75" customHeight="1" x14ac:dyDescent="0.15">
      <c r="B46" s="1186"/>
      <c r="C46" s="1187"/>
      <c r="D46" s="107"/>
      <c r="E46" s="1190" t="s">
        <v>36</v>
      </c>
      <c r="F46" s="1190"/>
      <c r="G46" s="1190"/>
      <c r="H46" s="1191"/>
      <c r="I46" s="331" t="s">
        <v>488</v>
      </c>
      <c r="J46" s="332" t="s">
        <v>488</v>
      </c>
      <c r="K46" s="332" t="s">
        <v>488</v>
      </c>
      <c r="L46" s="332" t="s">
        <v>488</v>
      </c>
      <c r="M46" s="333" t="s">
        <v>488</v>
      </c>
    </row>
    <row r="47" spans="2:13" ht="27.75" customHeight="1" x14ac:dyDescent="0.15">
      <c r="B47" s="1186"/>
      <c r="C47" s="1187"/>
      <c r="D47" s="108"/>
      <c r="E47" s="1200" t="s">
        <v>37</v>
      </c>
      <c r="F47" s="1201"/>
      <c r="G47" s="1201"/>
      <c r="H47" s="1202"/>
      <c r="I47" s="331" t="s">
        <v>488</v>
      </c>
      <c r="J47" s="332" t="s">
        <v>488</v>
      </c>
      <c r="K47" s="332" t="s">
        <v>488</v>
      </c>
      <c r="L47" s="332" t="s">
        <v>488</v>
      </c>
      <c r="M47" s="333" t="s">
        <v>488</v>
      </c>
    </row>
    <row r="48" spans="2:13" ht="27.75" customHeight="1" x14ac:dyDescent="0.15">
      <c r="B48" s="1186"/>
      <c r="C48" s="1187"/>
      <c r="D48" s="106"/>
      <c r="E48" s="1190" t="s">
        <v>38</v>
      </c>
      <c r="F48" s="1190"/>
      <c r="G48" s="1190"/>
      <c r="H48" s="1191"/>
      <c r="I48" s="331" t="s">
        <v>488</v>
      </c>
      <c r="J48" s="332" t="s">
        <v>488</v>
      </c>
      <c r="K48" s="332" t="s">
        <v>488</v>
      </c>
      <c r="L48" s="332" t="s">
        <v>488</v>
      </c>
      <c r="M48" s="333" t="s">
        <v>488</v>
      </c>
    </row>
    <row r="49" spans="2:13" ht="27.75" customHeight="1" x14ac:dyDescent="0.15">
      <c r="B49" s="1188"/>
      <c r="C49" s="1189"/>
      <c r="D49" s="106"/>
      <c r="E49" s="1190" t="s">
        <v>39</v>
      </c>
      <c r="F49" s="1190"/>
      <c r="G49" s="1190"/>
      <c r="H49" s="1191"/>
      <c r="I49" s="331" t="s">
        <v>488</v>
      </c>
      <c r="J49" s="332" t="s">
        <v>488</v>
      </c>
      <c r="K49" s="332" t="s">
        <v>488</v>
      </c>
      <c r="L49" s="332" t="s">
        <v>488</v>
      </c>
      <c r="M49" s="333" t="s">
        <v>488</v>
      </c>
    </row>
    <row r="50" spans="2:13" ht="27.75" customHeight="1" x14ac:dyDescent="0.15">
      <c r="B50" s="1184" t="s">
        <v>40</v>
      </c>
      <c r="C50" s="1185"/>
      <c r="D50" s="109"/>
      <c r="E50" s="1190" t="s">
        <v>41</v>
      </c>
      <c r="F50" s="1190"/>
      <c r="G50" s="1190"/>
      <c r="H50" s="1191"/>
      <c r="I50" s="331">
        <v>3018</v>
      </c>
      <c r="J50" s="332">
        <v>3236</v>
      </c>
      <c r="K50" s="332">
        <v>3736</v>
      </c>
      <c r="L50" s="332">
        <v>3952</v>
      </c>
      <c r="M50" s="333">
        <v>4220</v>
      </c>
    </row>
    <row r="51" spans="2:13" ht="27.75" customHeight="1" x14ac:dyDescent="0.15">
      <c r="B51" s="1186"/>
      <c r="C51" s="1187"/>
      <c r="D51" s="106"/>
      <c r="E51" s="1190" t="s">
        <v>42</v>
      </c>
      <c r="F51" s="1190"/>
      <c r="G51" s="1190"/>
      <c r="H51" s="1191"/>
      <c r="I51" s="331">
        <v>520</v>
      </c>
      <c r="J51" s="332">
        <v>501</v>
      </c>
      <c r="K51" s="332">
        <v>542</v>
      </c>
      <c r="L51" s="332">
        <v>502</v>
      </c>
      <c r="M51" s="333">
        <v>463</v>
      </c>
    </row>
    <row r="52" spans="2:13" ht="27.75" customHeight="1" x14ac:dyDescent="0.15">
      <c r="B52" s="1188"/>
      <c r="C52" s="1189"/>
      <c r="D52" s="106"/>
      <c r="E52" s="1190" t="s">
        <v>43</v>
      </c>
      <c r="F52" s="1190"/>
      <c r="G52" s="1190"/>
      <c r="H52" s="1191"/>
      <c r="I52" s="331">
        <v>4001</v>
      </c>
      <c r="J52" s="332">
        <v>4162</v>
      </c>
      <c r="K52" s="332">
        <v>4188</v>
      </c>
      <c r="L52" s="332">
        <v>4683</v>
      </c>
      <c r="M52" s="333">
        <v>4726</v>
      </c>
    </row>
    <row r="53" spans="2:13" ht="27.75" customHeight="1" thickBot="1" x14ac:dyDescent="0.2">
      <c r="B53" s="1192" t="s">
        <v>19</v>
      </c>
      <c r="C53" s="1193"/>
      <c r="D53" s="110"/>
      <c r="E53" s="1194" t="s">
        <v>44</v>
      </c>
      <c r="F53" s="1194"/>
      <c r="G53" s="1194"/>
      <c r="H53" s="1195"/>
      <c r="I53" s="334">
        <v>-230</v>
      </c>
      <c r="J53" s="335">
        <v>-391</v>
      </c>
      <c r="K53" s="335">
        <v>-1241</v>
      </c>
      <c r="L53" s="335">
        <v>-1375</v>
      </c>
      <c r="M53" s="336">
        <v>-1570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Fx13oBZWfSbrVeyUiK71+sCiSF+RgHw0FcDpx+ZpGOWnZhFCZPRj05HqTnOw4pe9RePshFBC4muS0pUp13Jww==" saltValue="dG2TBT4TmIDua1/k1udB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37">
        <v>992</v>
      </c>
      <c r="G55" s="337">
        <v>897</v>
      </c>
      <c r="H55" s="338">
        <v>960</v>
      </c>
    </row>
    <row r="56" spans="2:8" ht="52.5" customHeight="1" x14ac:dyDescent="0.15">
      <c r="B56" s="122"/>
      <c r="C56" s="1213" t="s">
        <v>47</v>
      </c>
      <c r="D56" s="1213"/>
      <c r="E56" s="1214"/>
      <c r="F56" s="339">
        <v>502</v>
      </c>
      <c r="G56" s="339">
        <v>666</v>
      </c>
      <c r="H56" s="340">
        <v>717</v>
      </c>
    </row>
    <row r="57" spans="2:8" ht="53.25" customHeight="1" x14ac:dyDescent="0.15">
      <c r="B57" s="122"/>
      <c r="C57" s="1215" t="s">
        <v>48</v>
      </c>
      <c r="D57" s="1215"/>
      <c r="E57" s="1216"/>
      <c r="F57" s="341">
        <v>1913</v>
      </c>
      <c r="G57" s="341">
        <v>2077</v>
      </c>
      <c r="H57" s="342">
        <v>2285</v>
      </c>
    </row>
    <row r="58" spans="2:8" ht="45.75" customHeight="1" x14ac:dyDescent="0.15">
      <c r="B58" s="123"/>
      <c r="C58" s="1203" t="s">
        <v>550</v>
      </c>
      <c r="D58" s="1204"/>
      <c r="E58" s="1205"/>
      <c r="F58" s="343">
        <v>500</v>
      </c>
      <c r="G58" s="343">
        <v>650</v>
      </c>
      <c r="H58" s="344">
        <v>951</v>
      </c>
    </row>
    <row r="59" spans="2:8" ht="45.75" customHeight="1" x14ac:dyDescent="0.15">
      <c r="B59" s="123"/>
      <c r="C59" s="1203" t="s">
        <v>551</v>
      </c>
      <c r="D59" s="1204"/>
      <c r="E59" s="1205"/>
      <c r="F59" s="343">
        <v>930</v>
      </c>
      <c r="G59" s="343">
        <v>865</v>
      </c>
      <c r="H59" s="344">
        <v>740</v>
      </c>
    </row>
    <row r="60" spans="2:8" ht="45.75" customHeight="1" x14ac:dyDescent="0.15">
      <c r="B60" s="123"/>
      <c r="C60" s="1203" t="s">
        <v>552</v>
      </c>
      <c r="D60" s="1204"/>
      <c r="E60" s="1205"/>
      <c r="F60" s="343">
        <v>261</v>
      </c>
      <c r="G60" s="343">
        <v>247</v>
      </c>
      <c r="H60" s="344">
        <v>246</v>
      </c>
    </row>
    <row r="61" spans="2:8" ht="45.75" customHeight="1" x14ac:dyDescent="0.15">
      <c r="B61" s="123"/>
      <c r="C61" s="1203" t="s">
        <v>553</v>
      </c>
      <c r="D61" s="1204"/>
      <c r="E61" s="1205"/>
      <c r="F61" s="343">
        <v>206</v>
      </c>
      <c r="G61" s="343">
        <v>196</v>
      </c>
      <c r="H61" s="344">
        <v>186</v>
      </c>
    </row>
    <row r="62" spans="2:8" ht="45.75" customHeight="1" thickBot="1" x14ac:dyDescent="0.2">
      <c r="B62" s="124"/>
      <c r="C62" s="1206" t="s">
        <v>554</v>
      </c>
      <c r="D62" s="1207"/>
      <c r="E62" s="1208"/>
      <c r="F62" s="345">
        <v>0</v>
      </c>
      <c r="G62" s="345">
        <v>100</v>
      </c>
      <c r="H62" s="346">
        <v>146</v>
      </c>
    </row>
    <row r="63" spans="2:8" ht="52.5" customHeight="1" thickBot="1" x14ac:dyDescent="0.2">
      <c r="B63" s="125"/>
      <c r="C63" s="1209" t="s">
        <v>49</v>
      </c>
      <c r="D63" s="1209"/>
      <c r="E63" s="1210"/>
      <c r="F63" s="347">
        <v>3407</v>
      </c>
      <c r="G63" s="347">
        <v>3640</v>
      </c>
      <c r="H63" s="348">
        <v>3961</v>
      </c>
    </row>
    <row r="64" spans="2:8" x14ac:dyDescent="0.15"/>
  </sheetData>
  <sheetProtection algorithmName="SHA-512" hashValue="xXUfNqWUONBuM9TVx3TjbbZ2ISgdjxkGivA8X2GnzGwDbrnQolmdVTjSDwcYDM9DsOoULAJJi+jQpJvOUiVCgQ==" saltValue="YkACZmLIhVll8uR1Dr6+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115803</v>
      </c>
      <c r="E3" s="144"/>
      <c r="F3" s="145">
        <v>125391</v>
      </c>
      <c r="G3" s="146"/>
      <c r="H3" s="147"/>
    </row>
    <row r="4" spans="1:8" x14ac:dyDescent="0.15">
      <c r="A4" s="148"/>
      <c r="B4" s="149"/>
      <c r="C4" s="150"/>
      <c r="D4" s="151">
        <v>42742</v>
      </c>
      <c r="E4" s="152"/>
      <c r="F4" s="153">
        <v>68516</v>
      </c>
      <c r="G4" s="154"/>
      <c r="H4" s="155"/>
    </row>
    <row r="5" spans="1:8" x14ac:dyDescent="0.15">
      <c r="A5" s="136" t="s">
        <v>520</v>
      </c>
      <c r="B5" s="141"/>
      <c r="C5" s="142"/>
      <c r="D5" s="143">
        <v>147685</v>
      </c>
      <c r="E5" s="144"/>
      <c r="F5" s="145">
        <v>122054</v>
      </c>
      <c r="G5" s="146"/>
      <c r="H5" s="147"/>
    </row>
    <row r="6" spans="1:8" x14ac:dyDescent="0.15">
      <c r="A6" s="148"/>
      <c r="B6" s="149"/>
      <c r="C6" s="150"/>
      <c r="D6" s="151">
        <v>65066</v>
      </c>
      <c r="E6" s="152"/>
      <c r="F6" s="153">
        <v>68298</v>
      </c>
      <c r="G6" s="154"/>
      <c r="H6" s="155"/>
    </row>
    <row r="7" spans="1:8" x14ac:dyDescent="0.15">
      <c r="A7" s="136" t="s">
        <v>521</v>
      </c>
      <c r="B7" s="141"/>
      <c r="C7" s="142"/>
      <c r="D7" s="143">
        <v>68092</v>
      </c>
      <c r="E7" s="144"/>
      <c r="F7" s="145">
        <v>111644</v>
      </c>
      <c r="G7" s="146"/>
      <c r="H7" s="147"/>
    </row>
    <row r="8" spans="1:8" x14ac:dyDescent="0.15">
      <c r="A8" s="148"/>
      <c r="B8" s="149"/>
      <c r="C8" s="150"/>
      <c r="D8" s="151">
        <v>17249</v>
      </c>
      <c r="E8" s="152"/>
      <c r="F8" s="153">
        <v>66606</v>
      </c>
      <c r="G8" s="154"/>
      <c r="H8" s="155"/>
    </row>
    <row r="9" spans="1:8" x14ac:dyDescent="0.15">
      <c r="A9" s="136" t="s">
        <v>522</v>
      </c>
      <c r="B9" s="141"/>
      <c r="C9" s="142"/>
      <c r="D9" s="143">
        <v>127952</v>
      </c>
      <c r="E9" s="144"/>
      <c r="F9" s="145">
        <v>127917</v>
      </c>
      <c r="G9" s="146"/>
      <c r="H9" s="147"/>
    </row>
    <row r="10" spans="1:8" x14ac:dyDescent="0.15">
      <c r="A10" s="148"/>
      <c r="B10" s="149"/>
      <c r="C10" s="150"/>
      <c r="D10" s="151">
        <v>38036</v>
      </c>
      <c r="E10" s="152"/>
      <c r="F10" s="153">
        <v>69746</v>
      </c>
      <c r="G10" s="154"/>
      <c r="H10" s="155"/>
    </row>
    <row r="11" spans="1:8" x14ac:dyDescent="0.15">
      <c r="A11" s="136" t="s">
        <v>523</v>
      </c>
      <c r="B11" s="141"/>
      <c r="C11" s="142"/>
      <c r="D11" s="143">
        <v>145649</v>
      </c>
      <c r="E11" s="144"/>
      <c r="F11" s="145">
        <v>135931</v>
      </c>
      <c r="G11" s="146"/>
      <c r="H11" s="147"/>
    </row>
    <row r="12" spans="1:8" x14ac:dyDescent="0.15">
      <c r="A12" s="148"/>
      <c r="B12" s="149"/>
      <c r="C12" s="156"/>
      <c r="D12" s="151">
        <v>19132</v>
      </c>
      <c r="E12" s="152"/>
      <c r="F12" s="153">
        <v>75320</v>
      </c>
      <c r="G12" s="154"/>
      <c r="H12" s="155"/>
    </row>
    <row r="13" spans="1:8" x14ac:dyDescent="0.15">
      <c r="A13" s="136"/>
      <c r="B13" s="141"/>
      <c r="C13" s="157"/>
      <c r="D13" s="158">
        <v>121036</v>
      </c>
      <c r="E13" s="159"/>
      <c r="F13" s="160">
        <v>124587</v>
      </c>
      <c r="G13" s="161"/>
      <c r="H13" s="147"/>
    </row>
    <row r="14" spans="1:8" x14ac:dyDescent="0.15">
      <c r="A14" s="148"/>
      <c r="B14" s="149"/>
      <c r="C14" s="150"/>
      <c r="D14" s="151">
        <v>36445</v>
      </c>
      <c r="E14" s="152"/>
      <c r="F14" s="153">
        <v>69697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14.22</v>
      </c>
      <c r="C19" s="162">
        <f>ROUND(VALUE(SUBSTITUTE(実質収支比率等に係る経年分析!G$48,"▲","-")),2)</f>
        <v>16.489999999999998</v>
      </c>
      <c r="D19" s="162">
        <f>ROUND(VALUE(SUBSTITUTE(実質収支比率等に係る経年分析!H$48,"▲","-")),2)</f>
        <v>16.61</v>
      </c>
      <c r="E19" s="162">
        <f>ROUND(VALUE(SUBSTITUTE(実質収支比率等に係る経年分析!I$48,"▲","-")),2)</f>
        <v>15.44</v>
      </c>
      <c r="F19" s="162">
        <f>ROUND(VALUE(SUBSTITUTE(実質収支比率等に係る経年分析!J$48,"▲","-")),2)</f>
        <v>12</v>
      </c>
    </row>
    <row r="20" spans="1:11" x14ac:dyDescent="0.15">
      <c r="A20" s="162" t="s">
        <v>53</v>
      </c>
      <c r="B20" s="162">
        <f>ROUND(VALUE(SUBSTITUTE(実質収支比率等に係る経年分析!F$47,"▲","-")),2)</f>
        <v>30.66</v>
      </c>
      <c r="C20" s="162">
        <f>ROUND(VALUE(SUBSTITUTE(実質収支比率等に係る経年分析!G$47,"▲","-")),2)</f>
        <v>30.87</v>
      </c>
      <c r="D20" s="162">
        <f>ROUND(VALUE(SUBSTITUTE(実質収支比率等に係る経年分析!H$47,"▲","-")),2)</f>
        <v>31.17</v>
      </c>
      <c r="E20" s="162">
        <f>ROUND(VALUE(SUBSTITUTE(実質収支比率等に係る経年分析!I$47,"▲","-")),2)</f>
        <v>27.18</v>
      </c>
      <c r="F20" s="162">
        <f>ROUND(VALUE(SUBSTITUTE(実質収支比率等に係る経年分析!J$47,"▲","-")),2)</f>
        <v>28.25</v>
      </c>
    </row>
    <row r="21" spans="1:11" x14ac:dyDescent="0.15">
      <c r="A21" s="162" t="s">
        <v>54</v>
      </c>
      <c r="B21" s="162">
        <f>IF(ISNUMBER(VALUE(SUBSTITUTE(実質収支比率等に係る経年分析!F$49,"▲","-"))),ROUND(VALUE(SUBSTITUTE(実質収支比率等に係る経年分析!F$49,"▲","-")),2),NA())</f>
        <v>-14.27</v>
      </c>
      <c r="C21" s="162">
        <f>IF(ISNUMBER(VALUE(SUBSTITUTE(実質収支比率等に係る経年分析!G$49,"▲","-"))),ROUND(VALUE(SUBSTITUTE(実質収支比率等に係る経年分析!G$49,"▲","-")),2),NA())</f>
        <v>-2.5499999999999998</v>
      </c>
      <c r="D21" s="162">
        <f>IF(ISNUMBER(VALUE(SUBSTITUTE(実質収支比率等に係る経年分析!H$49,"▲","-"))),ROUND(VALUE(SUBSTITUTE(実質収支比率等に係る経年分析!H$49,"▲","-")),2),NA())</f>
        <v>-6.41</v>
      </c>
      <c r="E21" s="162">
        <f>IF(ISNUMBER(VALUE(SUBSTITUTE(実質収支比率等に係る経年分析!I$49,"▲","-"))),ROUND(VALUE(SUBSTITUTE(実質収支比率等に係る経年分析!I$49,"▲","-")),2),NA())</f>
        <v>-9.77</v>
      </c>
      <c r="F21" s="162">
        <f>IF(ISNUMBER(VALUE(SUBSTITUTE(実質収支比率等に係る経年分析!J$49,"▲","-"))),ROUND(VALUE(SUBSTITUTE(実質収支比率等に係る経年分析!J$49,"▲","-")),2),NA())</f>
        <v>-8.23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宅地分譲事業特別会計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1.92</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10.26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16.600000000000001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11.89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379</v>
      </c>
      <c r="E42" s="164"/>
      <c r="F42" s="164"/>
      <c r="G42" s="164">
        <f>'実質公債費比率（分子）の構造'!L$52</f>
        <v>383</v>
      </c>
      <c r="H42" s="164"/>
      <c r="I42" s="164"/>
      <c r="J42" s="164">
        <f>'実質公債費比率（分子）の構造'!M$52</f>
        <v>381</v>
      </c>
      <c r="K42" s="164"/>
      <c r="L42" s="164"/>
      <c r="M42" s="164">
        <f>'実質公債費比率（分子）の構造'!N$52</f>
        <v>404</v>
      </c>
      <c r="N42" s="164"/>
      <c r="O42" s="164"/>
      <c r="P42" s="164">
        <f>'実質公債費比率（分子）の構造'!O$52</f>
        <v>476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48</v>
      </c>
      <c r="C45" s="164"/>
      <c r="D45" s="164"/>
      <c r="E45" s="164">
        <f>'実質公債費比率（分子）の構造'!L$49</f>
        <v>44</v>
      </c>
      <c r="F45" s="164"/>
      <c r="G45" s="164"/>
      <c r="H45" s="164">
        <f>'実質公債費比率（分子）の構造'!M$49</f>
        <v>46</v>
      </c>
      <c r="I45" s="164"/>
      <c r="J45" s="164"/>
      <c r="K45" s="164">
        <f>'実質公債費比率（分子）の構造'!N$49</f>
        <v>52</v>
      </c>
      <c r="L45" s="164"/>
      <c r="M45" s="164"/>
      <c r="N45" s="164">
        <f>'実質公債費比率（分子）の構造'!O$49</f>
        <v>55</v>
      </c>
      <c r="O45" s="164"/>
      <c r="P45" s="164"/>
    </row>
    <row r="46" spans="1:16" x14ac:dyDescent="0.15">
      <c r="A46" s="164" t="s">
        <v>64</v>
      </c>
      <c r="B46" s="164">
        <f>'実質公債費比率（分子）の構造'!K$48</f>
        <v>168</v>
      </c>
      <c r="C46" s="164"/>
      <c r="D46" s="164"/>
      <c r="E46" s="164">
        <f>'実質公債費比率（分子）の構造'!L$48</f>
        <v>166</v>
      </c>
      <c r="F46" s="164"/>
      <c r="G46" s="164"/>
      <c r="H46" s="164">
        <f>'実質公債費比率（分子）の構造'!M$48</f>
        <v>149</v>
      </c>
      <c r="I46" s="164"/>
      <c r="J46" s="164"/>
      <c r="K46" s="164">
        <f>'実質公債費比率（分子）の構造'!N$48</f>
        <v>138</v>
      </c>
      <c r="L46" s="164"/>
      <c r="M46" s="164"/>
      <c r="N46" s="164">
        <f>'実質公債費比率（分子）の構造'!O$48</f>
        <v>150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380</v>
      </c>
      <c r="C49" s="164"/>
      <c r="D49" s="164"/>
      <c r="E49" s="164">
        <f>'実質公債費比率（分子）の構造'!L$45</f>
        <v>412</v>
      </c>
      <c r="F49" s="164"/>
      <c r="G49" s="164"/>
      <c r="H49" s="164">
        <f>'実質公債費比率（分子）の構造'!M$45</f>
        <v>422</v>
      </c>
      <c r="I49" s="164"/>
      <c r="J49" s="164"/>
      <c r="K49" s="164">
        <f>'実質公債費比率（分子）の構造'!N$45</f>
        <v>453</v>
      </c>
      <c r="L49" s="164"/>
      <c r="M49" s="164"/>
      <c r="N49" s="164">
        <f>'実質公債費比率（分子）の構造'!O$45</f>
        <v>573</v>
      </c>
      <c r="O49" s="164"/>
      <c r="P49" s="164"/>
    </row>
    <row r="50" spans="1:16" x14ac:dyDescent="0.15">
      <c r="A50" s="164" t="s">
        <v>67</v>
      </c>
      <c r="B50" s="164" t="e">
        <f>NA()</f>
        <v>#N/A</v>
      </c>
      <c r="C50" s="164">
        <f>IF(ISNUMBER('実質公債費比率（分子）の構造'!K$53),'実質公債費比率（分子）の構造'!K$53,NA())</f>
        <v>218</v>
      </c>
      <c r="D50" s="164" t="e">
        <f>NA()</f>
        <v>#N/A</v>
      </c>
      <c r="E50" s="164" t="e">
        <f>NA()</f>
        <v>#N/A</v>
      </c>
      <c r="F50" s="164">
        <f>IF(ISNUMBER('実質公債費比率（分子）の構造'!L$53),'実質公債費比率（分子）の構造'!L$53,NA())</f>
        <v>240</v>
      </c>
      <c r="G50" s="164" t="e">
        <f>NA()</f>
        <v>#N/A</v>
      </c>
      <c r="H50" s="164" t="e">
        <f>NA()</f>
        <v>#N/A</v>
      </c>
      <c r="I50" s="164">
        <f>IF(ISNUMBER('実質公債費比率（分子）の構造'!M$53),'実質公債費比率（分子）の構造'!M$53,NA())</f>
        <v>236</v>
      </c>
      <c r="J50" s="164" t="e">
        <f>NA()</f>
        <v>#N/A</v>
      </c>
      <c r="K50" s="164" t="e">
        <f>NA()</f>
        <v>#N/A</v>
      </c>
      <c r="L50" s="164">
        <f>IF(ISNUMBER('実質公債費比率（分子）の構造'!N$53),'実質公債費比率（分子）の構造'!N$53,NA())</f>
        <v>239</v>
      </c>
      <c r="M50" s="164" t="e">
        <f>NA()</f>
        <v>#N/A</v>
      </c>
      <c r="N50" s="164" t="e">
        <f>NA()</f>
        <v>#N/A</v>
      </c>
      <c r="O50" s="164">
        <f>IF(ISNUMBER('実質公債費比率（分子）の構造'!O$53),'実質公債費比率（分子）の構造'!O$53,NA())</f>
        <v>302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4001</v>
      </c>
      <c r="E56" s="163"/>
      <c r="F56" s="163"/>
      <c r="G56" s="163">
        <f>'将来負担比率（分子）の構造'!J$52</f>
        <v>4162</v>
      </c>
      <c r="H56" s="163"/>
      <c r="I56" s="163"/>
      <c r="J56" s="163">
        <f>'将来負担比率（分子）の構造'!K$52</f>
        <v>4188</v>
      </c>
      <c r="K56" s="163"/>
      <c r="L56" s="163"/>
      <c r="M56" s="163">
        <f>'将来負担比率（分子）の構造'!L$52</f>
        <v>4683</v>
      </c>
      <c r="N56" s="163"/>
      <c r="O56" s="163"/>
      <c r="P56" s="163">
        <f>'将来負担比率（分子）の構造'!M$52</f>
        <v>4726</v>
      </c>
    </row>
    <row r="57" spans="1:16" x14ac:dyDescent="0.15">
      <c r="A57" s="163" t="s">
        <v>42</v>
      </c>
      <c r="B57" s="163"/>
      <c r="C57" s="163"/>
      <c r="D57" s="163">
        <f>'将来負担比率（分子）の構造'!I$51</f>
        <v>520</v>
      </c>
      <c r="E57" s="163"/>
      <c r="F57" s="163"/>
      <c r="G57" s="163">
        <f>'将来負担比率（分子）の構造'!J$51</f>
        <v>501</v>
      </c>
      <c r="H57" s="163"/>
      <c r="I57" s="163"/>
      <c r="J57" s="163">
        <f>'将来負担比率（分子）の構造'!K$51</f>
        <v>542</v>
      </c>
      <c r="K57" s="163"/>
      <c r="L57" s="163"/>
      <c r="M57" s="163">
        <f>'将来負担比率（分子）の構造'!L$51</f>
        <v>502</v>
      </c>
      <c r="N57" s="163"/>
      <c r="O57" s="163"/>
      <c r="P57" s="163">
        <f>'将来負担比率（分子）の構造'!M$51</f>
        <v>463</v>
      </c>
    </row>
    <row r="58" spans="1:16" x14ac:dyDescent="0.15">
      <c r="A58" s="163" t="s">
        <v>41</v>
      </c>
      <c r="B58" s="163"/>
      <c r="C58" s="163"/>
      <c r="D58" s="163">
        <f>'将来負担比率（分子）の構造'!I$50</f>
        <v>3018</v>
      </c>
      <c r="E58" s="163"/>
      <c r="F58" s="163"/>
      <c r="G58" s="163">
        <f>'将来負担比率（分子）の構造'!J$50</f>
        <v>3236</v>
      </c>
      <c r="H58" s="163"/>
      <c r="I58" s="163"/>
      <c r="J58" s="163">
        <f>'将来負担比率（分子）の構造'!K$50</f>
        <v>3736</v>
      </c>
      <c r="K58" s="163"/>
      <c r="L58" s="163"/>
      <c r="M58" s="163">
        <f>'将来負担比率（分子）の構造'!L$50</f>
        <v>3952</v>
      </c>
      <c r="N58" s="163"/>
      <c r="O58" s="163"/>
      <c r="P58" s="163">
        <f>'将来負担比率（分子）の構造'!M$50</f>
        <v>4220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662</v>
      </c>
      <c r="C62" s="163"/>
      <c r="D62" s="163"/>
      <c r="E62" s="163">
        <f>'将来負担比率（分子）の構造'!J$45</f>
        <v>605</v>
      </c>
      <c r="F62" s="163"/>
      <c r="G62" s="163"/>
      <c r="H62" s="163">
        <f>'将来負担比率（分子）の構造'!K$45</f>
        <v>540</v>
      </c>
      <c r="I62" s="163"/>
      <c r="J62" s="163"/>
      <c r="K62" s="163">
        <f>'将来負担比率（分子）の構造'!L$45</f>
        <v>550</v>
      </c>
      <c r="L62" s="163"/>
      <c r="M62" s="163"/>
      <c r="N62" s="163">
        <f>'将来負担比率（分子）の構造'!M$45</f>
        <v>524</v>
      </c>
      <c r="O62" s="163"/>
      <c r="P62" s="163"/>
    </row>
    <row r="63" spans="1:16" x14ac:dyDescent="0.15">
      <c r="A63" s="163" t="s">
        <v>34</v>
      </c>
      <c r="B63" s="163">
        <f>'将来負担比率（分子）の構造'!I$44</f>
        <v>405</v>
      </c>
      <c r="C63" s="163"/>
      <c r="D63" s="163"/>
      <c r="E63" s="163">
        <f>'将来負担比率（分子）の構造'!J$44</f>
        <v>406</v>
      </c>
      <c r="F63" s="163"/>
      <c r="G63" s="163"/>
      <c r="H63" s="163">
        <f>'将来負担比率（分子）の構造'!K$44</f>
        <v>402</v>
      </c>
      <c r="I63" s="163"/>
      <c r="J63" s="163"/>
      <c r="K63" s="163">
        <f>'将来負担比率（分子）の構造'!L$44</f>
        <v>353</v>
      </c>
      <c r="L63" s="163"/>
      <c r="M63" s="163"/>
      <c r="N63" s="163">
        <f>'将来負担比率（分子）の構造'!M$44</f>
        <v>390</v>
      </c>
      <c r="O63" s="163"/>
      <c r="P63" s="163"/>
    </row>
    <row r="64" spans="1:16" x14ac:dyDescent="0.15">
      <c r="A64" s="163" t="s">
        <v>33</v>
      </c>
      <c r="B64" s="163">
        <f>'将来負担比率（分子）の構造'!I$43</f>
        <v>1041</v>
      </c>
      <c r="C64" s="163"/>
      <c r="D64" s="163"/>
      <c r="E64" s="163">
        <f>'将来負担比率（分子）の構造'!J$43</f>
        <v>965</v>
      </c>
      <c r="F64" s="163"/>
      <c r="G64" s="163"/>
      <c r="H64" s="163">
        <f>'将来負担比率（分子）の構造'!K$43</f>
        <v>939</v>
      </c>
      <c r="I64" s="163"/>
      <c r="J64" s="163"/>
      <c r="K64" s="163">
        <f>'将来負担比率（分子）の構造'!L$43</f>
        <v>860</v>
      </c>
      <c r="L64" s="163"/>
      <c r="M64" s="163"/>
      <c r="N64" s="163">
        <f>'将来負担比率（分子）の構造'!M$43</f>
        <v>812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5201</v>
      </c>
      <c r="C66" s="163"/>
      <c r="D66" s="163"/>
      <c r="E66" s="163">
        <f>'将来負担比率（分子）の構造'!J$41</f>
        <v>5532</v>
      </c>
      <c r="F66" s="163"/>
      <c r="G66" s="163"/>
      <c r="H66" s="163">
        <f>'将来負担比率（分子）の構造'!K$41</f>
        <v>5344</v>
      </c>
      <c r="I66" s="163"/>
      <c r="J66" s="163"/>
      <c r="K66" s="163">
        <f>'将来負担比率（分子）の構造'!L$41</f>
        <v>6000</v>
      </c>
      <c r="L66" s="163"/>
      <c r="M66" s="163"/>
      <c r="N66" s="163">
        <f>'将来負担比率（分子）の構造'!M$41</f>
        <v>6112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992</v>
      </c>
      <c r="C72" s="167">
        <f>基金残高に係る経年分析!G55</f>
        <v>897</v>
      </c>
      <c r="D72" s="167">
        <f>基金残高に係る経年分析!H55</f>
        <v>960</v>
      </c>
    </row>
    <row r="73" spans="1:16" x14ac:dyDescent="0.15">
      <c r="A73" s="166" t="s">
        <v>74</v>
      </c>
      <c r="B73" s="167">
        <f>基金残高に係る経年分析!F56</f>
        <v>502</v>
      </c>
      <c r="C73" s="167">
        <f>基金残高に係る経年分析!G56</f>
        <v>666</v>
      </c>
      <c r="D73" s="167">
        <f>基金残高に係る経年分析!H56</f>
        <v>717</v>
      </c>
    </row>
    <row r="74" spans="1:16" x14ac:dyDescent="0.15">
      <c r="A74" s="166" t="s">
        <v>75</v>
      </c>
      <c r="B74" s="167">
        <f>基金残高に係る経年分析!F57</f>
        <v>1913</v>
      </c>
      <c r="C74" s="167">
        <f>基金残高に係る経年分析!G57</f>
        <v>2077</v>
      </c>
      <c r="D74" s="167">
        <f>基金残高に係る経年分析!H57</f>
        <v>2285</v>
      </c>
    </row>
  </sheetData>
  <sheetProtection algorithmName="SHA-512" hashValue="wFulnODByTWz3VCpIihN0TNhACAKdy6Yh86DgeR8koP3Fx+Kw7zMi9iSwMAthdUbObByHbsSOY2j1k2R79BAZw==" saltValue="L//e2s7rmTZBgRvtKQ6U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2" customWidth="1"/>
    <col min="2" max="2" width="2.375" style="192" customWidth="1"/>
    <col min="3" max="16" width="2.625" style="192" customWidth="1"/>
    <col min="17" max="17" width="2.375" style="192" customWidth="1"/>
    <col min="18" max="95" width="1.625" style="192" customWidth="1"/>
    <col min="96" max="133" width="1.625" style="204" customWidth="1"/>
    <col min="134" max="143" width="1.625" style="192" customWidth="1"/>
    <col min="144" max="16384" width="0" style="192" hidden="1"/>
  </cols>
  <sheetData>
    <row r="1" spans="2:143" ht="22.5" customHeight="1" thickBot="1" x14ac:dyDescent="0.2">
      <c r="B1" s="190"/>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717" t="s">
        <v>202</v>
      </c>
      <c r="DI1" s="718"/>
      <c r="DJ1" s="718"/>
      <c r="DK1" s="718"/>
      <c r="DL1" s="718"/>
      <c r="DM1" s="718"/>
      <c r="DN1" s="719"/>
      <c r="DO1" s="192"/>
      <c r="DP1" s="717" t="s">
        <v>203</v>
      </c>
      <c r="DQ1" s="718"/>
      <c r="DR1" s="718"/>
      <c r="DS1" s="718"/>
      <c r="DT1" s="718"/>
      <c r="DU1" s="718"/>
      <c r="DV1" s="718"/>
      <c r="DW1" s="718"/>
      <c r="DX1" s="718"/>
      <c r="DY1" s="718"/>
      <c r="DZ1" s="718"/>
      <c r="EA1" s="718"/>
      <c r="EB1" s="718"/>
      <c r="EC1" s="719"/>
      <c r="ED1" s="191"/>
      <c r="EE1" s="191"/>
      <c r="EF1" s="191"/>
      <c r="EG1" s="191"/>
      <c r="EH1" s="191"/>
      <c r="EI1" s="191"/>
      <c r="EJ1" s="191"/>
      <c r="EK1" s="191"/>
      <c r="EL1" s="191"/>
      <c r="EM1" s="191"/>
    </row>
    <row r="2" spans="2:143" ht="22.5" customHeight="1" x14ac:dyDescent="0.15">
      <c r="B2" s="193" t="s">
        <v>204</v>
      </c>
      <c r="R2" s="194"/>
      <c r="S2" s="194"/>
      <c r="T2" s="194"/>
      <c r="U2" s="194"/>
      <c r="V2" s="194"/>
      <c r="W2" s="194"/>
      <c r="X2" s="194"/>
      <c r="Y2" s="194"/>
      <c r="Z2" s="194"/>
      <c r="AA2" s="194"/>
      <c r="AB2" s="194"/>
      <c r="AC2" s="194"/>
      <c r="AE2" s="195"/>
      <c r="AF2" s="195"/>
      <c r="AG2" s="195"/>
      <c r="AH2" s="195"/>
      <c r="AI2" s="195"/>
      <c r="AJ2" s="194"/>
      <c r="AK2" s="194"/>
      <c r="AL2" s="194"/>
      <c r="AM2" s="194"/>
      <c r="AN2" s="194"/>
      <c r="AO2" s="194"/>
      <c r="AP2" s="194"/>
      <c r="CD2" s="191"/>
      <c r="CE2" s="191"/>
      <c r="CF2" s="191"/>
      <c r="CG2" s="191"/>
      <c r="CH2" s="191"/>
      <c r="CI2" s="191"/>
      <c r="CJ2" s="191"/>
      <c r="CK2" s="191"/>
      <c r="CL2" s="191"/>
      <c r="CM2" s="191"/>
      <c r="CN2" s="191"/>
      <c r="CO2" s="191"/>
      <c r="CP2" s="191"/>
      <c r="CQ2" s="191"/>
      <c r="CR2" s="191"/>
      <c r="CS2" s="191"/>
      <c r="CT2" s="191"/>
      <c r="CU2" s="191"/>
      <c r="CV2" s="191"/>
      <c r="CW2" s="191"/>
      <c r="CX2" s="191"/>
      <c r="CY2" s="191"/>
      <c r="CZ2" s="191"/>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1510270</v>
      </c>
      <c r="S5" s="677"/>
      <c r="T5" s="677"/>
      <c r="U5" s="677"/>
      <c r="V5" s="677"/>
      <c r="W5" s="677"/>
      <c r="X5" s="677"/>
      <c r="Y5" s="702"/>
      <c r="Z5" s="715">
        <v>21.8</v>
      </c>
      <c r="AA5" s="715"/>
      <c r="AB5" s="715"/>
      <c r="AC5" s="715"/>
      <c r="AD5" s="716">
        <v>1510270</v>
      </c>
      <c r="AE5" s="716"/>
      <c r="AF5" s="716"/>
      <c r="AG5" s="716"/>
      <c r="AH5" s="716"/>
      <c r="AI5" s="716"/>
      <c r="AJ5" s="716"/>
      <c r="AK5" s="716"/>
      <c r="AL5" s="703">
        <v>43.5</v>
      </c>
      <c r="AM5" s="685"/>
      <c r="AN5" s="685"/>
      <c r="AO5" s="704"/>
      <c r="AP5" s="679" t="s">
        <v>216</v>
      </c>
      <c r="AQ5" s="680"/>
      <c r="AR5" s="680"/>
      <c r="AS5" s="680"/>
      <c r="AT5" s="680"/>
      <c r="AU5" s="680"/>
      <c r="AV5" s="680"/>
      <c r="AW5" s="680"/>
      <c r="AX5" s="680"/>
      <c r="AY5" s="680"/>
      <c r="AZ5" s="680"/>
      <c r="BA5" s="680"/>
      <c r="BB5" s="680"/>
      <c r="BC5" s="680"/>
      <c r="BD5" s="680"/>
      <c r="BE5" s="680"/>
      <c r="BF5" s="681"/>
      <c r="BG5" s="621">
        <v>1510270</v>
      </c>
      <c r="BH5" s="622"/>
      <c r="BI5" s="622"/>
      <c r="BJ5" s="622"/>
      <c r="BK5" s="622"/>
      <c r="BL5" s="622"/>
      <c r="BM5" s="622"/>
      <c r="BN5" s="623"/>
      <c r="BO5" s="659">
        <v>100</v>
      </c>
      <c r="BP5" s="659"/>
      <c r="BQ5" s="659"/>
      <c r="BR5" s="659"/>
      <c r="BS5" s="660">
        <v>5463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49408</v>
      </c>
      <c r="S6" s="622"/>
      <c r="T6" s="622"/>
      <c r="U6" s="622"/>
      <c r="V6" s="622"/>
      <c r="W6" s="622"/>
      <c r="X6" s="622"/>
      <c r="Y6" s="623"/>
      <c r="Z6" s="659">
        <v>0.7</v>
      </c>
      <c r="AA6" s="659"/>
      <c r="AB6" s="659"/>
      <c r="AC6" s="659"/>
      <c r="AD6" s="660">
        <v>49408</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1510270</v>
      </c>
      <c r="BH6" s="622"/>
      <c r="BI6" s="622"/>
      <c r="BJ6" s="622"/>
      <c r="BK6" s="622"/>
      <c r="BL6" s="622"/>
      <c r="BM6" s="622"/>
      <c r="BN6" s="623"/>
      <c r="BO6" s="659">
        <v>100</v>
      </c>
      <c r="BP6" s="659"/>
      <c r="BQ6" s="659"/>
      <c r="BR6" s="659"/>
      <c r="BS6" s="660">
        <v>5463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88297</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88297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237</v>
      </c>
      <c r="S7" s="622"/>
      <c r="T7" s="622"/>
      <c r="U7" s="622"/>
      <c r="V7" s="622"/>
      <c r="W7" s="622"/>
      <c r="X7" s="622"/>
      <c r="Y7" s="623"/>
      <c r="Z7" s="659">
        <v>0</v>
      </c>
      <c r="AA7" s="659"/>
      <c r="AB7" s="659"/>
      <c r="AC7" s="659"/>
      <c r="AD7" s="660">
        <v>237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332551</v>
      </c>
      <c r="BH7" s="622"/>
      <c r="BI7" s="622"/>
      <c r="BJ7" s="622"/>
      <c r="BK7" s="622"/>
      <c r="BL7" s="622"/>
      <c r="BM7" s="622"/>
      <c r="BN7" s="623"/>
      <c r="BO7" s="659">
        <v>22</v>
      </c>
      <c r="BP7" s="659"/>
      <c r="BQ7" s="659"/>
      <c r="BR7" s="659"/>
      <c r="BS7" s="660">
        <v>5463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1486540</v>
      </c>
      <c r="CS7" s="622"/>
      <c r="CT7" s="622"/>
      <c r="CU7" s="622"/>
      <c r="CV7" s="622"/>
      <c r="CW7" s="622"/>
      <c r="CX7" s="622"/>
      <c r="CY7" s="623"/>
      <c r="CZ7" s="659">
        <v>23.1</v>
      </c>
      <c r="DA7" s="659"/>
      <c r="DB7" s="659"/>
      <c r="DC7" s="659"/>
      <c r="DD7" s="627">
        <v>74076</v>
      </c>
      <c r="DE7" s="622"/>
      <c r="DF7" s="622"/>
      <c r="DG7" s="622"/>
      <c r="DH7" s="622"/>
      <c r="DI7" s="622"/>
      <c r="DJ7" s="622"/>
      <c r="DK7" s="622"/>
      <c r="DL7" s="622"/>
      <c r="DM7" s="622"/>
      <c r="DN7" s="622"/>
      <c r="DO7" s="622"/>
      <c r="DP7" s="623"/>
      <c r="DQ7" s="627">
        <v>1104106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4056</v>
      </c>
      <c r="S8" s="622"/>
      <c r="T8" s="622"/>
      <c r="U8" s="622"/>
      <c r="V8" s="622"/>
      <c r="W8" s="622"/>
      <c r="X8" s="622"/>
      <c r="Y8" s="623"/>
      <c r="Z8" s="659">
        <v>0.1</v>
      </c>
      <c r="AA8" s="659"/>
      <c r="AB8" s="659"/>
      <c r="AC8" s="659"/>
      <c r="AD8" s="660">
        <v>4056</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11266</v>
      </c>
      <c r="BH8" s="622"/>
      <c r="BI8" s="622"/>
      <c r="BJ8" s="622"/>
      <c r="BK8" s="622"/>
      <c r="BL8" s="622"/>
      <c r="BM8" s="622"/>
      <c r="BN8" s="623"/>
      <c r="BO8" s="659">
        <v>0.7</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1344077</v>
      </c>
      <c r="CS8" s="622"/>
      <c r="CT8" s="622"/>
      <c r="CU8" s="622"/>
      <c r="CV8" s="622"/>
      <c r="CW8" s="622"/>
      <c r="CX8" s="622"/>
      <c r="CY8" s="623"/>
      <c r="CZ8" s="659">
        <v>20.9</v>
      </c>
      <c r="DA8" s="659"/>
      <c r="DB8" s="659"/>
      <c r="DC8" s="659"/>
      <c r="DD8" s="627">
        <v>684</v>
      </c>
      <c r="DE8" s="622"/>
      <c r="DF8" s="622"/>
      <c r="DG8" s="622"/>
      <c r="DH8" s="622"/>
      <c r="DI8" s="622"/>
      <c r="DJ8" s="622"/>
      <c r="DK8" s="622"/>
      <c r="DL8" s="622"/>
      <c r="DM8" s="622"/>
      <c r="DN8" s="622"/>
      <c r="DO8" s="622"/>
      <c r="DP8" s="623"/>
      <c r="DQ8" s="627">
        <v>810918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5412</v>
      </c>
      <c r="S9" s="622"/>
      <c r="T9" s="622"/>
      <c r="U9" s="622"/>
      <c r="V9" s="622"/>
      <c r="W9" s="622"/>
      <c r="X9" s="622"/>
      <c r="Y9" s="623"/>
      <c r="Z9" s="659">
        <v>0.1</v>
      </c>
      <c r="AA9" s="659"/>
      <c r="AB9" s="659"/>
      <c r="AC9" s="659"/>
      <c r="AD9" s="660">
        <v>5412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231406</v>
      </c>
      <c r="BH9" s="622"/>
      <c r="BI9" s="622"/>
      <c r="BJ9" s="622"/>
      <c r="BK9" s="622"/>
      <c r="BL9" s="622"/>
      <c r="BM9" s="622"/>
      <c r="BN9" s="623"/>
      <c r="BO9" s="659">
        <v>15.3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431902</v>
      </c>
      <c r="CS9" s="622"/>
      <c r="CT9" s="622"/>
      <c r="CU9" s="622"/>
      <c r="CV9" s="622"/>
      <c r="CW9" s="622"/>
      <c r="CX9" s="622"/>
      <c r="CY9" s="623"/>
      <c r="CZ9" s="659">
        <v>6.7</v>
      </c>
      <c r="DA9" s="659"/>
      <c r="DB9" s="659"/>
      <c r="DC9" s="659"/>
      <c r="DD9" s="627" t="s">
        <v>122</v>
      </c>
      <c r="DE9" s="622"/>
      <c r="DF9" s="622"/>
      <c r="DG9" s="622"/>
      <c r="DH9" s="622"/>
      <c r="DI9" s="622"/>
      <c r="DJ9" s="622"/>
      <c r="DK9" s="622"/>
      <c r="DL9" s="622"/>
      <c r="DM9" s="622"/>
      <c r="DN9" s="622"/>
      <c r="DO9" s="622"/>
      <c r="DP9" s="623"/>
      <c r="DQ9" s="627">
        <v>382057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32848</v>
      </c>
      <c r="BH10" s="622"/>
      <c r="BI10" s="622"/>
      <c r="BJ10" s="622"/>
      <c r="BK10" s="622"/>
      <c r="BL10" s="622"/>
      <c r="BM10" s="622"/>
      <c r="BN10" s="623"/>
      <c r="BO10" s="659">
        <v>2.2000000000000002</v>
      </c>
      <c r="BP10" s="659"/>
      <c r="BQ10" s="659"/>
      <c r="BR10" s="659"/>
      <c r="BS10" s="660">
        <v>5463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210506</v>
      </c>
      <c r="S11" s="622"/>
      <c r="T11" s="622"/>
      <c r="U11" s="622"/>
      <c r="V11" s="622"/>
      <c r="W11" s="622"/>
      <c r="X11" s="622"/>
      <c r="Y11" s="623"/>
      <c r="Z11" s="624">
        <v>3</v>
      </c>
      <c r="AA11" s="625"/>
      <c r="AB11" s="625"/>
      <c r="AC11" s="626"/>
      <c r="AD11" s="627">
        <v>210506</v>
      </c>
      <c r="AE11" s="622"/>
      <c r="AF11" s="622"/>
      <c r="AG11" s="622"/>
      <c r="AH11" s="622"/>
      <c r="AI11" s="622"/>
      <c r="AJ11" s="622"/>
      <c r="AK11" s="623"/>
      <c r="AL11" s="624">
        <v>6.1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57031</v>
      </c>
      <c r="BH11" s="622"/>
      <c r="BI11" s="622"/>
      <c r="BJ11" s="622"/>
      <c r="BK11" s="622"/>
      <c r="BL11" s="622"/>
      <c r="BM11" s="622"/>
      <c r="BN11" s="623"/>
      <c r="BO11" s="659">
        <v>3.8</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314659</v>
      </c>
      <c r="CS11" s="622"/>
      <c r="CT11" s="622"/>
      <c r="CU11" s="622"/>
      <c r="CV11" s="622"/>
      <c r="CW11" s="622"/>
      <c r="CX11" s="622"/>
      <c r="CY11" s="623"/>
      <c r="CZ11" s="659">
        <v>4.9000000000000004</v>
      </c>
      <c r="DA11" s="659"/>
      <c r="DB11" s="659"/>
      <c r="DC11" s="659"/>
      <c r="DD11" s="627">
        <v>89335</v>
      </c>
      <c r="DE11" s="622"/>
      <c r="DF11" s="622"/>
      <c r="DG11" s="622"/>
      <c r="DH11" s="622"/>
      <c r="DI11" s="622"/>
      <c r="DJ11" s="622"/>
      <c r="DK11" s="622"/>
      <c r="DL11" s="622"/>
      <c r="DM11" s="622"/>
      <c r="DN11" s="622"/>
      <c r="DO11" s="622"/>
      <c r="DP11" s="623"/>
      <c r="DQ11" s="627">
        <v>149944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69005</v>
      </c>
      <c r="S12" s="622"/>
      <c r="T12" s="622"/>
      <c r="U12" s="622"/>
      <c r="V12" s="622"/>
      <c r="W12" s="622"/>
      <c r="X12" s="622"/>
      <c r="Y12" s="623"/>
      <c r="Z12" s="659">
        <v>1</v>
      </c>
      <c r="AA12" s="659"/>
      <c r="AB12" s="659"/>
      <c r="AC12" s="659"/>
      <c r="AD12" s="660">
        <v>69005</v>
      </c>
      <c r="AE12" s="660"/>
      <c r="AF12" s="660"/>
      <c r="AG12" s="660"/>
      <c r="AH12" s="660"/>
      <c r="AI12" s="660"/>
      <c r="AJ12" s="660"/>
      <c r="AK12" s="660"/>
      <c r="AL12" s="624">
        <v>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1047194</v>
      </c>
      <c r="BH12" s="622"/>
      <c r="BI12" s="622"/>
      <c r="BJ12" s="622"/>
      <c r="BK12" s="622"/>
      <c r="BL12" s="622"/>
      <c r="BM12" s="622"/>
      <c r="BN12" s="623"/>
      <c r="BO12" s="659">
        <v>69.3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41675</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41586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1047194</v>
      </c>
      <c r="BH13" s="622"/>
      <c r="BI13" s="622"/>
      <c r="BJ13" s="622"/>
      <c r="BK13" s="622"/>
      <c r="BL13" s="622"/>
      <c r="BM13" s="622"/>
      <c r="BN13" s="623"/>
      <c r="BO13" s="659">
        <v>69.3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1402238</v>
      </c>
      <c r="CS13" s="622"/>
      <c r="CT13" s="622"/>
      <c r="CU13" s="622"/>
      <c r="CV13" s="622"/>
      <c r="CW13" s="622"/>
      <c r="CX13" s="622"/>
      <c r="CY13" s="623"/>
      <c r="CZ13" s="659">
        <v>21.8</v>
      </c>
      <c r="DA13" s="659"/>
      <c r="DB13" s="659"/>
      <c r="DC13" s="659"/>
      <c r="DD13" s="627">
        <v>887233</v>
      </c>
      <c r="DE13" s="622"/>
      <c r="DF13" s="622"/>
      <c r="DG13" s="622"/>
      <c r="DH13" s="622"/>
      <c r="DI13" s="622"/>
      <c r="DJ13" s="622"/>
      <c r="DK13" s="622"/>
      <c r="DL13" s="622"/>
      <c r="DM13" s="622"/>
      <c r="DN13" s="622"/>
      <c r="DO13" s="622"/>
      <c r="DP13" s="623"/>
      <c r="DQ13" s="627">
        <v>341184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35356</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218602</v>
      </c>
      <c r="CS14" s="622"/>
      <c r="CT14" s="622"/>
      <c r="CU14" s="622"/>
      <c r="CV14" s="622"/>
      <c r="CW14" s="622"/>
      <c r="CX14" s="622"/>
      <c r="CY14" s="623"/>
      <c r="CZ14" s="659">
        <v>3.4</v>
      </c>
      <c r="DA14" s="659"/>
      <c r="DB14" s="659"/>
      <c r="DC14" s="659"/>
      <c r="DD14" s="627">
        <v>3135</v>
      </c>
      <c r="DE14" s="622"/>
      <c r="DF14" s="622"/>
      <c r="DG14" s="622"/>
      <c r="DH14" s="622"/>
      <c r="DI14" s="622"/>
      <c r="DJ14" s="622"/>
      <c r="DK14" s="622"/>
      <c r="DL14" s="622"/>
      <c r="DM14" s="622"/>
      <c r="DN14" s="622"/>
      <c r="DO14" s="622"/>
      <c r="DP14" s="623"/>
      <c r="DQ14" s="627">
        <v>215596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6435</v>
      </c>
      <c r="S15" s="622"/>
      <c r="T15" s="622"/>
      <c r="U15" s="622"/>
      <c r="V15" s="622"/>
      <c r="W15" s="622"/>
      <c r="X15" s="622"/>
      <c r="Y15" s="623"/>
      <c r="Z15" s="659">
        <v>0.1</v>
      </c>
      <c r="AA15" s="659"/>
      <c r="AB15" s="659"/>
      <c r="AC15" s="659"/>
      <c r="AD15" s="660">
        <v>6435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95169</v>
      </c>
      <c r="BH15" s="622"/>
      <c r="BI15" s="622"/>
      <c r="BJ15" s="622"/>
      <c r="BK15" s="622"/>
      <c r="BL15" s="622"/>
      <c r="BM15" s="622"/>
      <c r="BN15" s="623"/>
      <c r="BO15" s="659">
        <v>6.3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515414</v>
      </c>
      <c r="CS15" s="622"/>
      <c r="CT15" s="622"/>
      <c r="CU15" s="622"/>
      <c r="CV15" s="622"/>
      <c r="CW15" s="622"/>
      <c r="CX15" s="622"/>
      <c r="CY15" s="623"/>
      <c r="CZ15" s="659">
        <v>8</v>
      </c>
      <c r="DA15" s="659"/>
      <c r="DB15" s="659"/>
      <c r="DC15" s="659"/>
      <c r="DD15" s="627">
        <v>34988</v>
      </c>
      <c r="DE15" s="622"/>
      <c r="DF15" s="622"/>
      <c r="DG15" s="622"/>
      <c r="DH15" s="622"/>
      <c r="DI15" s="622"/>
      <c r="DJ15" s="622"/>
      <c r="DK15" s="622"/>
      <c r="DL15" s="622"/>
      <c r="DM15" s="622"/>
      <c r="DN15" s="622"/>
      <c r="DO15" s="622"/>
      <c r="DP15" s="623"/>
      <c r="DQ15" s="627">
        <v>373783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23229</v>
      </c>
      <c r="S16" s="622"/>
      <c r="T16" s="622"/>
      <c r="U16" s="622"/>
      <c r="V16" s="622"/>
      <c r="W16" s="622"/>
      <c r="X16" s="622"/>
      <c r="Y16" s="623"/>
      <c r="Z16" s="659">
        <v>0.3</v>
      </c>
      <c r="AA16" s="659"/>
      <c r="AB16" s="659"/>
      <c r="AC16" s="659"/>
      <c r="AD16" s="660">
        <v>23229</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2499</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1354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43415</v>
      </c>
      <c r="S17" s="622"/>
      <c r="T17" s="622"/>
      <c r="U17" s="622"/>
      <c r="V17" s="622"/>
      <c r="W17" s="622"/>
      <c r="X17" s="622"/>
      <c r="Y17" s="623"/>
      <c r="Z17" s="659">
        <v>0.6</v>
      </c>
      <c r="AA17" s="659"/>
      <c r="AB17" s="659"/>
      <c r="AC17" s="659"/>
      <c r="AD17" s="660">
        <v>43415</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579800</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541626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8327</v>
      </c>
      <c r="S18" s="622"/>
      <c r="T18" s="622"/>
      <c r="U18" s="622"/>
      <c r="V18" s="622"/>
      <c r="W18" s="622"/>
      <c r="X18" s="622"/>
      <c r="Y18" s="623"/>
      <c r="Z18" s="659">
        <v>0.1</v>
      </c>
      <c r="AA18" s="659"/>
      <c r="AB18" s="659"/>
      <c r="AC18" s="659"/>
      <c r="AD18" s="660">
        <v>8327</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30429</v>
      </c>
      <c r="S19" s="622"/>
      <c r="T19" s="622"/>
      <c r="U19" s="622"/>
      <c r="V19" s="622"/>
      <c r="W19" s="622"/>
      <c r="X19" s="622"/>
      <c r="Y19" s="623"/>
      <c r="Z19" s="659">
        <v>0.4</v>
      </c>
      <c r="AA19" s="659"/>
      <c r="AB19" s="659"/>
      <c r="AC19" s="659"/>
      <c r="AD19" s="660">
        <v>30429</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4659</v>
      </c>
      <c r="S20" s="622"/>
      <c r="T20" s="622"/>
      <c r="U20" s="622"/>
      <c r="V20" s="622"/>
      <c r="W20" s="622"/>
      <c r="X20" s="622"/>
      <c r="Y20" s="623"/>
      <c r="Z20" s="659">
        <v>0.1</v>
      </c>
      <c r="AA20" s="659"/>
      <c r="AB20" s="659"/>
      <c r="AC20" s="659"/>
      <c r="AD20" s="660">
        <v>4659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6425703</v>
      </c>
      <c r="CS20" s="622"/>
      <c r="CT20" s="622"/>
      <c r="CU20" s="622"/>
      <c r="CV20" s="622"/>
      <c r="CW20" s="622"/>
      <c r="CX20" s="622"/>
      <c r="CY20" s="623"/>
      <c r="CZ20" s="659">
        <v>100</v>
      </c>
      <c r="DA20" s="659"/>
      <c r="DB20" s="659"/>
      <c r="DC20" s="659"/>
      <c r="DD20" s="627">
        <v>1089451</v>
      </c>
      <c r="DE20" s="622"/>
      <c r="DF20" s="622"/>
      <c r="DG20" s="622"/>
      <c r="DH20" s="622"/>
      <c r="DI20" s="622"/>
      <c r="DJ20" s="622"/>
      <c r="DK20" s="622"/>
      <c r="DL20" s="622"/>
      <c r="DM20" s="622"/>
      <c r="DN20" s="622"/>
      <c r="DO20" s="622"/>
      <c r="DP20" s="623"/>
      <c r="DQ20" s="627">
        <v>4050451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1701871</v>
      </c>
      <c r="S21" s="622"/>
      <c r="T21" s="622"/>
      <c r="U21" s="622"/>
      <c r="V21" s="622"/>
      <c r="W21" s="622"/>
      <c r="X21" s="622"/>
      <c r="Y21" s="623"/>
      <c r="Z21" s="659">
        <v>24.6</v>
      </c>
      <c r="AA21" s="659"/>
      <c r="AB21" s="659"/>
      <c r="AC21" s="659"/>
      <c r="AD21" s="660">
        <v>1495586</v>
      </c>
      <c r="AE21" s="660"/>
      <c r="AF21" s="660"/>
      <c r="AG21" s="660"/>
      <c r="AH21" s="660"/>
      <c r="AI21" s="660"/>
      <c r="AJ21" s="660"/>
      <c r="AK21" s="660"/>
      <c r="AL21" s="624">
        <v>43.1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1495586</v>
      </c>
      <c r="S22" s="622"/>
      <c r="T22" s="622"/>
      <c r="U22" s="622"/>
      <c r="V22" s="622"/>
      <c r="W22" s="622"/>
      <c r="X22" s="622"/>
      <c r="Y22" s="623"/>
      <c r="Z22" s="659">
        <v>21.6</v>
      </c>
      <c r="AA22" s="659"/>
      <c r="AB22" s="659"/>
      <c r="AC22" s="659"/>
      <c r="AD22" s="660">
        <v>1495586</v>
      </c>
      <c r="AE22" s="660"/>
      <c r="AF22" s="660"/>
      <c r="AG22" s="660"/>
      <c r="AH22" s="660"/>
      <c r="AI22" s="660"/>
      <c r="AJ22" s="660"/>
      <c r="AK22" s="660"/>
      <c r="AL22" s="624">
        <v>43.1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205215</v>
      </c>
      <c r="S23" s="622"/>
      <c r="T23" s="622"/>
      <c r="U23" s="622"/>
      <c r="V23" s="622"/>
      <c r="W23" s="622"/>
      <c r="X23" s="622"/>
      <c r="Y23" s="623"/>
      <c r="Z23" s="659">
        <v>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1070</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2031599</v>
      </c>
      <c r="CS24" s="677"/>
      <c r="CT24" s="677"/>
      <c r="CU24" s="677"/>
      <c r="CV24" s="677"/>
      <c r="CW24" s="677"/>
      <c r="CX24" s="677"/>
      <c r="CY24" s="702"/>
      <c r="CZ24" s="703">
        <v>31.6</v>
      </c>
      <c r="DA24" s="685"/>
      <c r="DB24" s="685"/>
      <c r="DC24" s="705"/>
      <c r="DD24" s="701">
        <v>1536446</v>
      </c>
      <c r="DE24" s="677"/>
      <c r="DF24" s="677"/>
      <c r="DG24" s="677"/>
      <c r="DH24" s="677"/>
      <c r="DI24" s="677"/>
      <c r="DJ24" s="677"/>
      <c r="DK24" s="702"/>
      <c r="DL24" s="701">
        <v>1497027</v>
      </c>
      <c r="DM24" s="677"/>
      <c r="DN24" s="677"/>
      <c r="DO24" s="677"/>
      <c r="DP24" s="677"/>
      <c r="DQ24" s="677"/>
      <c r="DR24" s="677"/>
      <c r="DS24" s="677"/>
      <c r="DT24" s="677"/>
      <c r="DU24" s="677"/>
      <c r="DV24" s="702"/>
      <c r="DW24" s="703">
        <v>43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3623844</v>
      </c>
      <c r="S25" s="622"/>
      <c r="T25" s="622"/>
      <c r="U25" s="622"/>
      <c r="V25" s="622"/>
      <c r="W25" s="622"/>
      <c r="X25" s="622"/>
      <c r="Y25" s="623"/>
      <c r="Z25" s="659">
        <v>52.4</v>
      </c>
      <c r="AA25" s="659"/>
      <c r="AB25" s="659"/>
      <c r="AC25" s="659"/>
      <c r="AD25" s="660">
        <v>3417559</v>
      </c>
      <c r="AE25" s="660"/>
      <c r="AF25" s="660"/>
      <c r="AG25" s="660"/>
      <c r="AH25" s="660"/>
      <c r="AI25" s="660"/>
      <c r="AJ25" s="660"/>
      <c r="AK25" s="660"/>
      <c r="AL25" s="624">
        <v>98.4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890615</v>
      </c>
      <c r="CS25" s="634"/>
      <c r="CT25" s="634"/>
      <c r="CU25" s="634"/>
      <c r="CV25" s="634"/>
      <c r="CW25" s="634"/>
      <c r="CX25" s="634"/>
      <c r="CY25" s="635"/>
      <c r="CZ25" s="624">
        <v>13.9</v>
      </c>
      <c r="DA25" s="636"/>
      <c r="DB25" s="636"/>
      <c r="DC25" s="637"/>
      <c r="DD25" s="627">
        <v>842172</v>
      </c>
      <c r="DE25" s="634"/>
      <c r="DF25" s="634"/>
      <c r="DG25" s="634"/>
      <c r="DH25" s="634"/>
      <c r="DI25" s="634"/>
      <c r="DJ25" s="634"/>
      <c r="DK25" s="635"/>
      <c r="DL25" s="627">
        <v>825997</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676</v>
      </c>
      <c r="S26" s="622"/>
      <c r="T26" s="622"/>
      <c r="U26" s="622"/>
      <c r="V26" s="622"/>
      <c r="W26" s="622"/>
      <c r="X26" s="622"/>
      <c r="Y26" s="623"/>
      <c r="Z26" s="659">
        <v>0</v>
      </c>
      <c r="AA26" s="659"/>
      <c r="AB26" s="659"/>
      <c r="AC26" s="659"/>
      <c r="AD26" s="660">
        <v>676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518625</v>
      </c>
      <c r="CS26" s="622"/>
      <c r="CT26" s="622"/>
      <c r="CU26" s="622"/>
      <c r="CV26" s="622"/>
      <c r="CW26" s="622"/>
      <c r="CX26" s="622"/>
      <c r="CY26" s="623"/>
      <c r="CZ26" s="624">
        <v>8.1</v>
      </c>
      <c r="DA26" s="636"/>
      <c r="DB26" s="636"/>
      <c r="DC26" s="637"/>
      <c r="DD26" s="627">
        <v>491346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14577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1510270</v>
      </c>
      <c r="BH27" s="622"/>
      <c r="BI27" s="622"/>
      <c r="BJ27" s="622"/>
      <c r="BK27" s="622"/>
      <c r="BL27" s="622"/>
      <c r="BM27" s="622"/>
      <c r="BN27" s="623"/>
      <c r="BO27" s="659">
        <v>100</v>
      </c>
      <c r="BP27" s="659"/>
      <c r="BQ27" s="659"/>
      <c r="BR27" s="659"/>
      <c r="BS27" s="660">
        <v>5463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561184</v>
      </c>
      <c r="CS27" s="634"/>
      <c r="CT27" s="634"/>
      <c r="CU27" s="634"/>
      <c r="CV27" s="634"/>
      <c r="CW27" s="634"/>
      <c r="CX27" s="634"/>
      <c r="CY27" s="635"/>
      <c r="CZ27" s="624">
        <v>8.6999999999999993</v>
      </c>
      <c r="DA27" s="636"/>
      <c r="DB27" s="636"/>
      <c r="DC27" s="637"/>
      <c r="DD27" s="627">
        <v>152648</v>
      </c>
      <c r="DE27" s="634"/>
      <c r="DF27" s="634"/>
      <c r="DG27" s="634"/>
      <c r="DH27" s="634"/>
      <c r="DI27" s="634"/>
      <c r="DJ27" s="634"/>
      <c r="DK27" s="635"/>
      <c r="DL27" s="627">
        <v>129404</v>
      </c>
      <c r="DM27" s="634"/>
      <c r="DN27" s="634"/>
      <c r="DO27" s="634"/>
      <c r="DP27" s="634"/>
      <c r="DQ27" s="634"/>
      <c r="DR27" s="634"/>
      <c r="DS27" s="634"/>
      <c r="DT27" s="634"/>
      <c r="DU27" s="634"/>
      <c r="DV27" s="635"/>
      <c r="DW27" s="624">
        <v>3.7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59829</v>
      </c>
      <c r="S28" s="622"/>
      <c r="T28" s="622"/>
      <c r="U28" s="622"/>
      <c r="V28" s="622"/>
      <c r="W28" s="622"/>
      <c r="X28" s="622"/>
      <c r="Y28" s="623"/>
      <c r="Z28" s="659">
        <v>0.9</v>
      </c>
      <c r="AA28" s="659"/>
      <c r="AB28" s="659"/>
      <c r="AC28" s="659"/>
      <c r="AD28" s="660">
        <v>2477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579800</v>
      </c>
      <c r="CS28" s="622"/>
      <c r="CT28" s="622"/>
      <c r="CU28" s="622"/>
      <c r="CV28" s="622"/>
      <c r="CW28" s="622"/>
      <c r="CX28" s="622"/>
      <c r="CY28" s="623"/>
      <c r="CZ28" s="624">
        <v>9</v>
      </c>
      <c r="DA28" s="636"/>
      <c r="DB28" s="636"/>
      <c r="DC28" s="637"/>
      <c r="DD28" s="627">
        <v>541626</v>
      </c>
      <c r="DE28" s="622"/>
      <c r="DF28" s="622"/>
      <c r="DG28" s="622"/>
      <c r="DH28" s="622"/>
      <c r="DI28" s="622"/>
      <c r="DJ28" s="622"/>
      <c r="DK28" s="623"/>
      <c r="DL28" s="627">
        <v>541626</v>
      </c>
      <c r="DM28" s="622"/>
      <c r="DN28" s="622"/>
      <c r="DO28" s="622"/>
      <c r="DP28" s="622"/>
      <c r="DQ28" s="622"/>
      <c r="DR28" s="622"/>
      <c r="DS28" s="622"/>
      <c r="DT28" s="622"/>
      <c r="DU28" s="622"/>
      <c r="DV28" s="623"/>
      <c r="DW28" s="624">
        <v>15.5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24531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579800</v>
      </c>
      <c r="CS29" s="634"/>
      <c r="CT29" s="634"/>
      <c r="CU29" s="634"/>
      <c r="CV29" s="634"/>
      <c r="CW29" s="634"/>
      <c r="CX29" s="634"/>
      <c r="CY29" s="635"/>
      <c r="CZ29" s="624">
        <v>9</v>
      </c>
      <c r="DA29" s="636"/>
      <c r="DB29" s="636"/>
      <c r="DC29" s="637"/>
      <c r="DD29" s="627">
        <v>541626</v>
      </c>
      <c r="DE29" s="634"/>
      <c r="DF29" s="634"/>
      <c r="DG29" s="634"/>
      <c r="DH29" s="634"/>
      <c r="DI29" s="634"/>
      <c r="DJ29" s="634"/>
      <c r="DK29" s="635"/>
      <c r="DL29" s="627">
        <v>541626</v>
      </c>
      <c r="DM29" s="634"/>
      <c r="DN29" s="634"/>
      <c r="DO29" s="634"/>
      <c r="DP29" s="634"/>
      <c r="DQ29" s="634"/>
      <c r="DR29" s="634"/>
      <c r="DS29" s="634"/>
      <c r="DT29" s="634"/>
      <c r="DU29" s="634"/>
      <c r="DV29" s="635"/>
      <c r="DW29" s="624">
        <v>15.5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992594</v>
      </c>
      <c r="S30" s="622"/>
      <c r="T30" s="622"/>
      <c r="U30" s="622"/>
      <c r="V30" s="622"/>
      <c r="W30" s="622"/>
      <c r="X30" s="622"/>
      <c r="Y30" s="623"/>
      <c r="Z30" s="659">
        <v>14.3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557982</v>
      </c>
      <c r="CS30" s="622"/>
      <c r="CT30" s="622"/>
      <c r="CU30" s="622"/>
      <c r="CV30" s="622"/>
      <c r="CW30" s="622"/>
      <c r="CX30" s="622"/>
      <c r="CY30" s="623"/>
      <c r="CZ30" s="624">
        <v>8.6999999999999993</v>
      </c>
      <c r="DA30" s="636"/>
      <c r="DB30" s="636"/>
      <c r="DC30" s="637"/>
      <c r="DD30" s="627">
        <v>521367</v>
      </c>
      <c r="DE30" s="622"/>
      <c r="DF30" s="622"/>
      <c r="DG30" s="622"/>
      <c r="DH30" s="622"/>
      <c r="DI30" s="622"/>
      <c r="DJ30" s="622"/>
      <c r="DK30" s="623"/>
      <c r="DL30" s="627">
        <v>521367</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196"/>
      <c r="AV31" s="196"/>
      <c r="AW31" s="196"/>
      <c r="AX31" s="679" t="s">
        <v>177</v>
      </c>
      <c r="AY31" s="680"/>
      <c r="AZ31" s="680"/>
      <c r="BA31" s="680"/>
      <c r="BB31" s="680"/>
      <c r="BC31" s="680"/>
      <c r="BD31" s="680"/>
      <c r="BE31" s="680"/>
      <c r="BF31" s="681"/>
      <c r="BG31" s="683">
        <v>99.5</v>
      </c>
      <c r="BH31" s="684"/>
      <c r="BI31" s="684"/>
      <c r="BJ31" s="684"/>
      <c r="BK31" s="684"/>
      <c r="BL31" s="684"/>
      <c r="BM31" s="685">
        <v>97.5</v>
      </c>
      <c r="BN31" s="684"/>
      <c r="BO31" s="684"/>
      <c r="BP31" s="684"/>
      <c r="BQ31" s="686"/>
      <c r="BR31" s="683">
        <v>99.4</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21818</v>
      </c>
      <c r="CS31" s="634"/>
      <c r="CT31" s="634"/>
      <c r="CU31" s="634"/>
      <c r="CV31" s="634"/>
      <c r="CW31" s="634"/>
      <c r="CX31" s="634"/>
      <c r="CY31" s="635"/>
      <c r="CZ31" s="624">
        <v>0.3</v>
      </c>
      <c r="DA31" s="636"/>
      <c r="DB31" s="636"/>
      <c r="DC31" s="637"/>
      <c r="DD31" s="627">
        <v>20259</v>
      </c>
      <c r="DE31" s="634"/>
      <c r="DF31" s="634"/>
      <c r="DG31" s="634"/>
      <c r="DH31" s="634"/>
      <c r="DI31" s="634"/>
      <c r="DJ31" s="634"/>
      <c r="DK31" s="635"/>
      <c r="DL31" s="627">
        <v>20259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301028</v>
      </c>
      <c r="S32" s="622"/>
      <c r="T32" s="622"/>
      <c r="U32" s="622"/>
      <c r="V32" s="622"/>
      <c r="W32" s="622"/>
      <c r="X32" s="622"/>
      <c r="Y32" s="623"/>
      <c r="Z32" s="659">
        <v>4.3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192" t="s">
        <v>302</v>
      </c>
      <c r="AX32" s="618" t="s">
        <v>303</v>
      </c>
      <c r="AY32" s="619"/>
      <c r="AZ32" s="619"/>
      <c r="BA32" s="619"/>
      <c r="BB32" s="619"/>
      <c r="BC32" s="619"/>
      <c r="BD32" s="619"/>
      <c r="BE32" s="619"/>
      <c r="BF32" s="620"/>
      <c r="BG32" s="687">
        <v>99.4</v>
      </c>
      <c r="BH32" s="634"/>
      <c r="BI32" s="634"/>
      <c r="BJ32" s="634"/>
      <c r="BK32" s="634"/>
      <c r="BL32" s="634"/>
      <c r="BM32" s="625">
        <v>98.5</v>
      </c>
      <c r="BN32" s="634"/>
      <c r="BO32" s="634"/>
      <c r="BP32" s="634"/>
      <c r="BQ32" s="657"/>
      <c r="BR32" s="687">
        <v>99.2</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57341</v>
      </c>
      <c r="S33" s="622"/>
      <c r="T33" s="622"/>
      <c r="U33" s="622"/>
      <c r="V33" s="622"/>
      <c r="W33" s="622"/>
      <c r="X33" s="622"/>
      <c r="Y33" s="623"/>
      <c r="Z33" s="659">
        <v>0.8</v>
      </c>
      <c r="AA33" s="659"/>
      <c r="AB33" s="659"/>
      <c r="AC33" s="659"/>
      <c r="AD33" s="660">
        <v>51288</v>
      </c>
      <c r="AE33" s="660"/>
      <c r="AF33" s="660"/>
      <c r="AG33" s="660"/>
      <c r="AH33" s="660"/>
      <c r="AI33" s="660"/>
      <c r="AJ33" s="660"/>
      <c r="AK33" s="660"/>
      <c r="AL33" s="624">
        <v>1.5</v>
      </c>
      <c r="AM33" s="625"/>
      <c r="AN33" s="625"/>
      <c r="AO33" s="661"/>
      <c r="AP33" s="664"/>
      <c r="AQ33" s="665"/>
      <c r="AR33" s="665"/>
      <c r="AS33" s="665"/>
      <c r="AT33" s="695"/>
      <c r="AU33" s="197"/>
      <c r="AV33" s="197"/>
      <c r="AW33" s="197"/>
      <c r="AX33" s="602" t="s">
        <v>306</v>
      </c>
      <c r="AY33" s="603"/>
      <c r="AZ33" s="603"/>
      <c r="BA33" s="603"/>
      <c r="BB33" s="603"/>
      <c r="BC33" s="603"/>
      <c r="BD33" s="603"/>
      <c r="BE33" s="603"/>
      <c r="BF33" s="604"/>
      <c r="BG33" s="682">
        <v>99.4</v>
      </c>
      <c r="BH33" s="606"/>
      <c r="BI33" s="606"/>
      <c r="BJ33" s="606"/>
      <c r="BK33" s="606"/>
      <c r="BL33" s="606"/>
      <c r="BM33" s="652">
        <v>96.9</v>
      </c>
      <c r="BN33" s="606"/>
      <c r="BO33" s="606"/>
      <c r="BP33" s="606"/>
      <c r="BQ33" s="669"/>
      <c r="BR33" s="682">
        <v>99.4</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3302154</v>
      </c>
      <c r="CS33" s="634"/>
      <c r="CT33" s="634"/>
      <c r="CU33" s="634"/>
      <c r="CV33" s="634"/>
      <c r="CW33" s="634"/>
      <c r="CX33" s="634"/>
      <c r="CY33" s="635"/>
      <c r="CZ33" s="624">
        <v>51.4</v>
      </c>
      <c r="DA33" s="636"/>
      <c r="DB33" s="636"/>
      <c r="DC33" s="637"/>
      <c r="DD33" s="627">
        <v>2466794</v>
      </c>
      <c r="DE33" s="634"/>
      <c r="DF33" s="634"/>
      <c r="DG33" s="634"/>
      <c r="DH33" s="634"/>
      <c r="DI33" s="634"/>
      <c r="DJ33" s="634"/>
      <c r="DK33" s="635"/>
      <c r="DL33" s="627">
        <v>1460180</v>
      </c>
      <c r="DM33" s="634"/>
      <c r="DN33" s="634"/>
      <c r="DO33" s="634"/>
      <c r="DP33" s="634"/>
      <c r="DQ33" s="634"/>
      <c r="DR33" s="634"/>
      <c r="DS33" s="634"/>
      <c r="DT33" s="634"/>
      <c r="DU33" s="634"/>
      <c r="DV33" s="635"/>
      <c r="DW33" s="624">
        <v>41.9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194876</v>
      </c>
      <c r="S34" s="622"/>
      <c r="T34" s="622"/>
      <c r="U34" s="622"/>
      <c r="V34" s="622"/>
      <c r="W34" s="622"/>
      <c r="X34" s="622"/>
      <c r="Y34" s="623"/>
      <c r="Z34" s="659">
        <v>2.8</v>
      </c>
      <c r="AA34" s="659"/>
      <c r="AB34" s="659"/>
      <c r="AC34" s="659"/>
      <c r="AD34" s="660" t="s">
        <v>122</v>
      </c>
      <c r="AE34" s="660"/>
      <c r="AF34" s="660"/>
      <c r="AG34" s="660"/>
      <c r="AH34" s="660"/>
      <c r="AI34" s="660"/>
      <c r="AJ34" s="660"/>
      <c r="AK34" s="660"/>
      <c r="AL34" s="624" t="s">
        <v>122</v>
      </c>
      <c r="AM34" s="625"/>
      <c r="AN34" s="625"/>
      <c r="AO34" s="661"/>
      <c r="AP34" s="198"/>
      <c r="AQ34" s="199"/>
      <c r="AS34" s="196"/>
      <c r="AT34" s="196"/>
      <c r="AU34" s="196"/>
      <c r="AV34" s="196"/>
      <c r="AW34" s="196"/>
      <c r="AX34" s="196"/>
      <c r="AY34" s="196"/>
      <c r="AZ34" s="196"/>
      <c r="BA34" s="196"/>
      <c r="BB34" s="196"/>
      <c r="BC34" s="196"/>
      <c r="BD34" s="196"/>
      <c r="BE34" s="196"/>
      <c r="BF34" s="196"/>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D34" s="618" t="s">
        <v>309</v>
      </c>
      <c r="CE34" s="619"/>
      <c r="CF34" s="619"/>
      <c r="CG34" s="619"/>
      <c r="CH34" s="619"/>
      <c r="CI34" s="619"/>
      <c r="CJ34" s="619"/>
      <c r="CK34" s="619"/>
      <c r="CL34" s="619"/>
      <c r="CM34" s="619"/>
      <c r="CN34" s="619"/>
      <c r="CO34" s="619"/>
      <c r="CP34" s="619"/>
      <c r="CQ34" s="620"/>
      <c r="CR34" s="621">
        <v>981677</v>
      </c>
      <c r="CS34" s="622"/>
      <c r="CT34" s="622"/>
      <c r="CU34" s="622"/>
      <c r="CV34" s="622"/>
      <c r="CW34" s="622"/>
      <c r="CX34" s="622"/>
      <c r="CY34" s="623"/>
      <c r="CZ34" s="624">
        <v>15.3</v>
      </c>
      <c r="DA34" s="636"/>
      <c r="DB34" s="636"/>
      <c r="DC34" s="637"/>
      <c r="DD34" s="627">
        <v>671768</v>
      </c>
      <c r="DE34" s="622"/>
      <c r="DF34" s="622"/>
      <c r="DG34" s="622"/>
      <c r="DH34" s="622"/>
      <c r="DI34" s="622"/>
      <c r="DJ34" s="622"/>
      <c r="DK34" s="623"/>
      <c r="DL34" s="627">
        <v>555395</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643662</v>
      </c>
      <c r="S35" s="622"/>
      <c r="T35" s="622"/>
      <c r="U35" s="622"/>
      <c r="V35" s="622"/>
      <c r="W35" s="622"/>
      <c r="X35" s="622"/>
      <c r="Y35" s="623"/>
      <c r="Z35" s="659">
        <v>9.3000000000000007</v>
      </c>
      <c r="AA35" s="659"/>
      <c r="AB35" s="659"/>
      <c r="AC35" s="659"/>
      <c r="AD35" s="660" t="s">
        <v>122</v>
      </c>
      <c r="AE35" s="660"/>
      <c r="AF35" s="660"/>
      <c r="AG35" s="660"/>
      <c r="AH35" s="660"/>
      <c r="AI35" s="660"/>
      <c r="AJ35" s="660"/>
      <c r="AK35" s="660"/>
      <c r="AL35" s="624" t="s">
        <v>122</v>
      </c>
      <c r="AM35" s="625"/>
      <c r="AN35" s="625"/>
      <c r="AO35" s="661"/>
      <c r="AP35" s="20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154550</v>
      </c>
      <c r="CS35" s="634"/>
      <c r="CT35" s="634"/>
      <c r="CU35" s="634"/>
      <c r="CV35" s="634"/>
      <c r="CW35" s="634"/>
      <c r="CX35" s="634"/>
      <c r="CY35" s="635"/>
      <c r="CZ35" s="624">
        <v>2.4</v>
      </c>
      <c r="DA35" s="636"/>
      <c r="DB35" s="636"/>
      <c r="DC35" s="637"/>
      <c r="DD35" s="627">
        <v>37759</v>
      </c>
      <c r="DE35" s="634"/>
      <c r="DF35" s="634"/>
      <c r="DG35" s="634"/>
      <c r="DH35" s="634"/>
      <c r="DI35" s="634"/>
      <c r="DJ35" s="634"/>
      <c r="DK35" s="635"/>
      <c r="DL35" s="627">
        <v>37671</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206804</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00"/>
      <c r="AQ36" s="670" t="s">
        <v>315</v>
      </c>
      <c r="AR36" s="671"/>
      <c r="AS36" s="671"/>
      <c r="AT36" s="671"/>
      <c r="AU36" s="671"/>
      <c r="AV36" s="671"/>
      <c r="AW36" s="671"/>
      <c r="AX36" s="671"/>
      <c r="AY36" s="672"/>
      <c r="AZ36" s="676">
        <v>735190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66002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1187711</v>
      </c>
      <c r="CS36" s="622"/>
      <c r="CT36" s="622"/>
      <c r="CU36" s="622"/>
      <c r="CV36" s="622"/>
      <c r="CW36" s="622"/>
      <c r="CX36" s="622"/>
      <c r="CY36" s="623"/>
      <c r="CZ36" s="624">
        <v>18.5</v>
      </c>
      <c r="DA36" s="636"/>
      <c r="DB36" s="636"/>
      <c r="DC36" s="637"/>
      <c r="DD36" s="627">
        <v>968621</v>
      </c>
      <c r="DE36" s="622"/>
      <c r="DF36" s="622"/>
      <c r="DG36" s="622"/>
      <c r="DH36" s="622"/>
      <c r="DI36" s="622"/>
      <c r="DJ36" s="622"/>
      <c r="DK36" s="623"/>
      <c r="DL36" s="627">
        <v>523641</v>
      </c>
      <c r="DM36" s="622"/>
      <c r="DN36" s="622"/>
      <c r="DO36" s="622"/>
      <c r="DP36" s="622"/>
      <c r="DQ36" s="622"/>
      <c r="DR36" s="622"/>
      <c r="DS36" s="622"/>
      <c r="DT36" s="622"/>
      <c r="DU36" s="622"/>
      <c r="DV36" s="623"/>
      <c r="DW36" s="624">
        <v>15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130422</v>
      </c>
      <c r="S37" s="622"/>
      <c r="T37" s="622"/>
      <c r="U37" s="622"/>
      <c r="V37" s="622"/>
      <c r="W37" s="622"/>
      <c r="X37" s="622"/>
      <c r="Y37" s="623"/>
      <c r="Z37" s="659">
        <v>1.9</v>
      </c>
      <c r="AA37" s="659"/>
      <c r="AB37" s="659"/>
      <c r="AC37" s="659"/>
      <c r="AD37" s="660">
        <v>948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247206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52861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401990</v>
      </c>
      <c r="CS37" s="634"/>
      <c r="CT37" s="634"/>
      <c r="CU37" s="634"/>
      <c r="CV37" s="634"/>
      <c r="CW37" s="634"/>
      <c r="CX37" s="634"/>
      <c r="CY37" s="635"/>
      <c r="CZ37" s="624">
        <v>6.3</v>
      </c>
      <c r="DA37" s="636"/>
      <c r="DB37" s="636"/>
      <c r="DC37" s="637"/>
      <c r="DD37" s="627">
        <v>387214</v>
      </c>
      <c r="DE37" s="634"/>
      <c r="DF37" s="634"/>
      <c r="DG37" s="634"/>
      <c r="DH37" s="634"/>
      <c r="DI37" s="634"/>
      <c r="DJ37" s="634"/>
      <c r="DK37" s="635"/>
      <c r="DL37" s="627">
        <v>384939</v>
      </c>
      <c r="DM37" s="634"/>
      <c r="DN37" s="634"/>
      <c r="DO37" s="634"/>
      <c r="DP37" s="634"/>
      <c r="DQ37" s="634"/>
      <c r="DR37" s="634"/>
      <c r="DS37" s="634"/>
      <c r="DT37" s="634"/>
      <c r="DU37" s="634"/>
      <c r="DV37" s="635"/>
      <c r="DW37" s="624">
        <v>11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670291</v>
      </c>
      <c r="S38" s="622"/>
      <c r="T38" s="622"/>
      <c r="U38" s="622"/>
      <c r="V38" s="622"/>
      <c r="W38" s="622"/>
      <c r="X38" s="622"/>
      <c r="Y38" s="623"/>
      <c r="Z38" s="659">
        <v>9.6999999999999993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66589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410241</v>
      </c>
      <c r="CS38" s="622"/>
      <c r="CT38" s="622"/>
      <c r="CU38" s="622"/>
      <c r="CV38" s="622"/>
      <c r="CW38" s="622"/>
      <c r="CX38" s="622"/>
      <c r="CY38" s="623"/>
      <c r="CZ38" s="624">
        <v>6.4</v>
      </c>
      <c r="DA38" s="636"/>
      <c r="DB38" s="636"/>
      <c r="DC38" s="637"/>
      <c r="DD38" s="627">
        <v>353587</v>
      </c>
      <c r="DE38" s="622"/>
      <c r="DF38" s="622"/>
      <c r="DG38" s="622"/>
      <c r="DH38" s="622"/>
      <c r="DI38" s="622"/>
      <c r="DJ38" s="622"/>
      <c r="DK38" s="623"/>
      <c r="DL38" s="627">
        <v>340113</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16102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1536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521512</v>
      </c>
      <c r="CS39" s="634"/>
      <c r="CT39" s="634"/>
      <c r="CU39" s="634"/>
      <c r="CV39" s="634"/>
      <c r="CW39" s="634"/>
      <c r="CX39" s="634"/>
      <c r="CY39" s="635"/>
      <c r="CZ39" s="624">
        <v>8.1</v>
      </c>
      <c r="DA39" s="636"/>
      <c r="DB39" s="636"/>
      <c r="DC39" s="637"/>
      <c r="DD39" s="627">
        <v>389233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10991</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11154</v>
      </c>
      <c r="BA40" s="622"/>
      <c r="BB40" s="622"/>
      <c r="BC40" s="622"/>
      <c r="BD40" s="634"/>
      <c r="BE40" s="634"/>
      <c r="BF40" s="657"/>
      <c r="BG40" s="662" t="s">
        <v>332</v>
      </c>
      <c r="BH40" s="663"/>
      <c r="BI40" s="663"/>
      <c r="BJ40" s="663"/>
      <c r="BK40" s="663"/>
      <c r="BL40" s="201"/>
      <c r="BM40" s="619" t="s">
        <v>333</v>
      </c>
      <c r="BN40" s="619"/>
      <c r="BO40" s="619"/>
      <c r="BP40" s="619"/>
      <c r="BQ40" s="619"/>
      <c r="BR40" s="619"/>
      <c r="BS40" s="619"/>
      <c r="BT40" s="619"/>
      <c r="BU40" s="620"/>
      <c r="BV40" s="621">
        <v>79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46463</v>
      </c>
      <c r="CS40" s="622"/>
      <c r="CT40" s="622"/>
      <c r="CU40" s="622"/>
      <c r="CV40" s="622"/>
      <c r="CW40" s="622"/>
      <c r="CX40" s="622"/>
      <c r="CY40" s="623"/>
      <c r="CZ40" s="624">
        <v>0.7</v>
      </c>
      <c r="DA40" s="636"/>
      <c r="DB40" s="636"/>
      <c r="DC40" s="637"/>
      <c r="DD40" s="627">
        <v>45826</v>
      </c>
      <c r="DE40" s="622"/>
      <c r="DF40" s="622"/>
      <c r="DG40" s="622"/>
      <c r="DH40" s="622"/>
      <c r="DI40" s="622"/>
      <c r="DJ40" s="622"/>
      <c r="DK40" s="623"/>
      <c r="DL40" s="627">
        <v>3360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6920475</v>
      </c>
      <c r="S41" s="646"/>
      <c r="T41" s="646"/>
      <c r="U41" s="646"/>
      <c r="V41" s="646"/>
      <c r="W41" s="646"/>
      <c r="X41" s="646"/>
      <c r="Y41" s="649"/>
      <c r="Z41" s="650">
        <v>100</v>
      </c>
      <c r="AA41" s="650"/>
      <c r="AB41" s="650"/>
      <c r="AC41" s="650"/>
      <c r="AD41" s="651">
        <v>3472948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73993</v>
      </c>
      <c r="BA41" s="622"/>
      <c r="BB41" s="622"/>
      <c r="BC41" s="622"/>
      <c r="BD41" s="634"/>
      <c r="BE41" s="634"/>
      <c r="BF41" s="657"/>
      <c r="BG41" s="662"/>
      <c r="BH41" s="663"/>
      <c r="BI41" s="663"/>
      <c r="BJ41" s="663"/>
      <c r="BK41" s="663"/>
      <c r="BL41" s="201"/>
      <c r="BM41" s="619" t="s">
        <v>337</v>
      </c>
      <c r="BN41" s="619"/>
      <c r="BO41" s="619"/>
      <c r="BP41" s="619"/>
      <c r="BQ41" s="619"/>
      <c r="BR41" s="619"/>
      <c r="BS41" s="619"/>
      <c r="BT41" s="619"/>
      <c r="BU41" s="620"/>
      <c r="BV41" s="621">
        <v>4</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320146</v>
      </c>
      <c r="BA42" s="646"/>
      <c r="BB42" s="646"/>
      <c r="BC42" s="646"/>
      <c r="BD42" s="606"/>
      <c r="BE42" s="606"/>
      <c r="BF42" s="669"/>
      <c r="BG42" s="664"/>
      <c r="BH42" s="665"/>
      <c r="BI42" s="665"/>
      <c r="BJ42" s="665"/>
      <c r="BK42" s="665"/>
      <c r="BL42" s="202"/>
      <c r="BM42" s="603" t="s">
        <v>340</v>
      </c>
      <c r="BN42" s="603"/>
      <c r="BO42" s="603"/>
      <c r="BP42" s="603"/>
      <c r="BQ42" s="603"/>
      <c r="BR42" s="603"/>
      <c r="BS42" s="603"/>
      <c r="BT42" s="603"/>
      <c r="BU42" s="604"/>
      <c r="BV42" s="605">
        <v>460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1091950</v>
      </c>
      <c r="CS42" s="634"/>
      <c r="CT42" s="634"/>
      <c r="CU42" s="634"/>
      <c r="CV42" s="634"/>
      <c r="CW42" s="634"/>
      <c r="CX42" s="634"/>
      <c r="CY42" s="635"/>
      <c r="CZ42" s="624">
        <v>17</v>
      </c>
      <c r="DA42" s="636"/>
      <c r="DB42" s="636"/>
      <c r="DC42" s="637"/>
      <c r="DD42" s="627">
        <v>47211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19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1089451</v>
      </c>
      <c r="CS44" s="622"/>
      <c r="CT44" s="622"/>
      <c r="CU44" s="622"/>
      <c r="CV44" s="622"/>
      <c r="CW44" s="622"/>
      <c r="CX44" s="622"/>
      <c r="CY44" s="623"/>
      <c r="CZ44" s="624">
        <v>17</v>
      </c>
      <c r="DA44" s="625"/>
      <c r="DB44" s="625"/>
      <c r="DC44" s="626"/>
      <c r="DD44" s="627">
        <v>45857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681829</v>
      </c>
      <c r="CS45" s="634"/>
      <c r="CT45" s="634"/>
      <c r="CU45" s="634"/>
      <c r="CV45" s="634"/>
      <c r="CW45" s="634"/>
      <c r="CX45" s="634"/>
      <c r="CY45" s="635"/>
      <c r="CZ45" s="624">
        <v>10.6</v>
      </c>
      <c r="DA45" s="636"/>
      <c r="DB45" s="636"/>
      <c r="DC45" s="637"/>
      <c r="DD45" s="627">
        <v>1667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03"/>
      <c r="CD46" s="642"/>
      <c r="CE46" s="643"/>
      <c r="CF46" s="618" t="s">
        <v>348</v>
      </c>
      <c r="CG46" s="619"/>
      <c r="CH46" s="619"/>
      <c r="CI46" s="619"/>
      <c r="CJ46" s="619"/>
      <c r="CK46" s="619"/>
      <c r="CL46" s="619"/>
      <c r="CM46" s="619"/>
      <c r="CN46" s="619"/>
      <c r="CO46" s="619"/>
      <c r="CP46" s="619"/>
      <c r="CQ46" s="620"/>
      <c r="CR46" s="621">
        <v>143104</v>
      </c>
      <c r="CS46" s="622"/>
      <c r="CT46" s="622"/>
      <c r="CU46" s="622"/>
      <c r="CV46" s="622"/>
      <c r="CW46" s="622"/>
      <c r="CX46" s="622"/>
      <c r="CY46" s="623"/>
      <c r="CZ46" s="624">
        <v>2.2000000000000002</v>
      </c>
      <c r="DA46" s="625"/>
      <c r="DB46" s="625"/>
      <c r="DC46" s="626"/>
      <c r="DD46" s="627">
        <v>44136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03"/>
      <c r="CD47" s="642"/>
      <c r="CE47" s="643"/>
      <c r="CF47" s="618" t="s">
        <v>349</v>
      </c>
      <c r="CG47" s="619"/>
      <c r="CH47" s="619"/>
      <c r="CI47" s="619"/>
      <c r="CJ47" s="619"/>
      <c r="CK47" s="619"/>
      <c r="CL47" s="619"/>
      <c r="CM47" s="619"/>
      <c r="CN47" s="619"/>
      <c r="CO47" s="619"/>
      <c r="CP47" s="619"/>
      <c r="CQ47" s="620"/>
      <c r="CR47" s="621">
        <v>2499</v>
      </c>
      <c r="CS47" s="634"/>
      <c r="CT47" s="634"/>
      <c r="CU47" s="634"/>
      <c r="CV47" s="634"/>
      <c r="CW47" s="634"/>
      <c r="CX47" s="634"/>
      <c r="CY47" s="635"/>
      <c r="CZ47" s="624">
        <v>0</v>
      </c>
      <c r="DA47" s="636"/>
      <c r="DB47" s="636"/>
      <c r="DC47" s="637"/>
      <c r="DD47" s="627">
        <v>1354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0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03"/>
      <c r="CD49" s="602" t="s">
        <v>351</v>
      </c>
      <c r="CE49" s="603"/>
      <c r="CF49" s="603"/>
      <c r="CG49" s="603"/>
      <c r="CH49" s="603"/>
      <c r="CI49" s="603"/>
      <c r="CJ49" s="603"/>
      <c r="CK49" s="603"/>
      <c r="CL49" s="603"/>
      <c r="CM49" s="603"/>
      <c r="CN49" s="603"/>
      <c r="CO49" s="603"/>
      <c r="CP49" s="603"/>
      <c r="CQ49" s="604"/>
      <c r="CR49" s="605">
        <v>6425703</v>
      </c>
      <c r="CS49" s="606"/>
      <c r="CT49" s="606"/>
      <c r="CU49" s="606"/>
      <c r="CV49" s="606"/>
      <c r="CW49" s="606"/>
      <c r="CX49" s="606"/>
      <c r="CY49" s="607"/>
      <c r="CZ49" s="608">
        <v>100</v>
      </c>
      <c r="DA49" s="609"/>
      <c r="DB49" s="609"/>
      <c r="DC49" s="610"/>
      <c r="DD49" s="611">
        <v>4050451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jnKSHIlvY+7UTCjRVHU8qgyFvrXMkDffcQQBN2k5iWLVd0r0XJDHOpHtJMfMR/l+kJGS20BxeM5Jzustw+T/g==" saltValue="wALhgB9JyBJOhIifLxCb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722" t="s">
        <v>353</v>
      </c>
      <c r="DK2" s="723"/>
      <c r="DL2" s="723"/>
      <c r="DM2" s="723"/>
      <c r="DN2" s="723"/>
      <c r="DO2" s="724"/>
      <c r="DP2" s="206"/>
      <c r="DQ2" s="722" t="s">
        <v>354</v>
      </c>
      <c r="DR2" s="723"/>
      <c r="DS2" s="723"/>
      <c r="DT2" s="723"/>
      <c r="DU2" s="723"/>
      <c r="DV2" s="723"/>
      <c r="DW2" s="723"/>
      <c r="DX2" s="723"/>
      <c r="DY2" s="723"/>
      <c r="DZ2" s="724"/>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2"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352"/>
      <c r="BA4" s="352"/>
      <c r="BB4" s="352"/>
      <c r="BC4" s="352"/>
      <c r="BD4" s="352"/>
      <c r="BE4" s="210"/>
      <c r="BF4" s="210"/>
      <c r="BG4" s="210"/>
      <c r="BH4" s="210"/>
      <c r="BI4" s="210"/>
      <c r="BJ4" s="210"/>
      <c r="BK4" s="210"/>
      <c r="BL4" s="210"/>
      <c r="BM4" s="210"/>
      <c r="BN4" s="210"/>
      <c r="BO4" s="210"/>
      <c r="BP4" s="210"/>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11"/>
    </row>
    <row r="5" spans="1:131" s="212"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352"/>
      <c r="BA5" s="352"/>
      <c r="BB5" s="352"/>
      <c r="BC5" s="352"/>
      <c r="BD5" s="352"/>
      <c r="BE5" s="210"/>
      <c r="BF5" s="210"/>
      <c r="BG5" s="210"/>
      <c r="BH5" s="210"/>
      <c r="BI5" s="210"/>
      <c r="BJ5" s="210"/>
      <c r="BK5" s="210"/>
      <c r="BL5" s="210"/>
      <c r="BM5" s="210"/>
      <c r="BN5" s="210"/>
      <c r="BO5" s="210"/>
      <c r="BP5" s="210"/>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11"/>
    </row>
    <row r="6" spans="1:131" s="212"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352"/>
      <c r="BA6" s="352"/>
      <c r="BB6" s="352"/>
      <c r="BC6" s="352"/>
      <c r="BD6" s="352"/>
      <c r="BE6" s="210"/>
      <c r="BF6" s="210"/>
      <c r="BG6" s="210"/>
      <c r="BH6" s="210"/>
      <c r="BI6" s="210"/>
      <c r="BJ6" s="210"/>
      <c r="BK6" s="210"/>
      <c r="BL6" s="210"/>
      <c r="BM6" s="210"/>
      <c r="BN6" s="210"/>
      <c r="BO6" s="210"/>
      <c r="BP6" s="210"/>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11"/>
    </row>
    <row r="7" spans="1:131" s="212" customFormat="1" ht="26.25" customHeight="1" thickTop="1" x14ac:dyDescent="0.15">
      <c r="A7" s="213">
        <v>1</v>
      </c>
      <c r="B7" s="749" t="s">
        <v>374</v>
      </c>
      <c r="C7" s="750"/>
      <c r="D7" s="750"/>
      <c r="E7" s="750"/>
      <c r="F7" s="750"/>
      <c r="G7" s="750"/>
      <c r="H7" s="750"/>
      <c r="I7" s="750"/>
      <c r="J7" s="750"/>
      <c r="K7" s="750"/>
      <c r="L7" s="750"/>
      <c r="M7" s="750"/>
      <c r="N7" s="750"/>
      <c r="O7" s="750"/>
      <c r="P7" s="751"/>
      <c r="Q7" s="752">
        <v>6920</v>
      </c>
      <c r="R7" s="753"/>
      <c r="S7" s="753"/>
      <c r="T7" s="753"/>
      <c r="U7" s="753"/>
      <c r="V7" s="753">
        <v>6426</v>
      </c>
      <c r="W7" s="753"/>
      <c r="X7" s="753"/>
      <c r="Y7" s="753"/>
      <c r="Z7" s="753"/>
      <c r="AA7" s="753">
        <v>494</v>
      </c>
      <c r="AB7" s="753"/>
      <c r="AC7" s="753"/>
      <c r="AD7" s="753"/>
      <c r="AE7" s="754"/>
      <c r="AF7" s="755">
        <v>404</v>
      </c>
      <c r="AG7" s="756"/>
      <c r="AH7" s="756"/>
      <c r="AI7" s="756"/>
      <c r="AJ7" s="757"/>
      <c r="AK7" s="758">
        <v>3</v>
      </c>
      <c r="AL7" s="759"/>
      <c r="AM7" s="759"/>
      <c r="AN7" s="759"/>
      <c r="AO7" s="759"/>
      <c r="AP7" s="759">
        <v>6112</v>
      </c>
      <c r="AQ7" s="759"/>
      <c r="AR7" s="759"/>
      <c r="AS7" s="759"/>
      <c r="AT7" s="759"/>
      <c r="AU7" s="760"/>
      <c r="AV7" s="760"/>
      <c r="AW7" s="760"/>
      <c r="AX7" s="760"/>
      <c r="AY7" s="761"/>
      <c r="AZ7" s="352"/>
      <c r="BA7" s="352"/>
      <c r="BB7" s="352"/>
      <c r="BC7" s="352"/>
      <c r="BD7" s="352"/>
      <c r="BE7" s="210"/>
      <c r="BF7" s="210"/>
      <c r="BG7" s="210"/>
      <c r="BH7" s="210"/>
      <c r="BI7" s="210"/>
      <c r="BJ7" s="210"/>
      <c r="BK7" s="210"/>
      <c r="BL7" s="210"/>
      <c r="BM7" s="210"/>
      <c r="BN7" s="210"/>
      <c r="BO7" s="210"/>
      <c r="BP7" s="210"/>
      <c r="BQ7" s="213">
        <v>1</v>
      </c>
      <c r="BR7" s="214"/>
      <c r="BS7" s="746" t="s">
        <v>566</v>
      </c>
      <c r="BT7" s="747"/>
      <c r="BU7" s="747"/>
      <c r="BV7" s="747"/>
      <c r="BW7" s="747"/>
      <c r="BX7" s="747"/>
      <c r="BY7" s="747"/>
      <c r="BZ7" s="747"/>
      <c r="CA7" s="747"/>
      <c r="CB7" s="747"/>
      <c r="CC7" s="747"/>
      <c r="CD7" s="747"/>
      <c r="CE7" s="747"/>
      <c r="CF7" s="747"/>
      <c r="CG7" s="762"/>
      <c r="CH7" s="743">
        <v>7</v>
      </c>
      <c r="CI7" s="744"/>
      <c r="CJ7" s="744"/>
      <c r="CK7" s="744"/>
      <c r="CL7" s="745"/>
      <c r="CM7" s="743">
        <v>-1</v>
      </c>
      <c r="CN7" s="744"/>
      <c r="CO7" s="744"/>
      <c r="CP7" s="744"/>
      <c r="CQ7" s="745"/>
      <c r="CR7" s="743">
        <v>21</v>
      </c>
      <c r="CS7" s="744"/>
      <c r="CT7" s="744"/>
      <c r="CU7" s="744"/>
      <c r="CV7" s="745"/>
      <c r="CW7" s="743" t="s">
        <v>555</v>
      </c>
      <c r="CX7" s="744"/>
      <c r="CY7" s="744"/>
      <c r="CZ7" s="744"/>
      <c r="DA7" s="745"/>
      <c r="DB7" s="743">
        <v>85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11"/>
    </row>
    <row r="8" spans="1:131" s="212" customFormat="1" ht="26.25" customHeight="1" x14ac:dyDescent="0.15">
      <c r="A8" s="215">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352"/>
      <c r="BA8" s="352"/>
      <c r="BB8" s="352"/>
      <c r="BC8" s="352"/>
      <c r="BD8" s="352"/>
      <c r="BE8" s="210"/>
      <c r="BF8" s="210"/>
      <c r="BG8" s="210"/>
      <c r="BH8" s="210"/>
      <c r="BI8" s="210"/>
      <c r="BJ8" s="210"/>
      <c r="BK8" s="210"/>
      <c r="BL8" s="210"/>
      <c r="BM8" s="210"/>
      <c r="BN8" s="210"/>
      <c r="BO8" s="210"/>
      <c r="BP8" s="210"/>
      <c r="BQ8" s="215">
        <v>2</v>
      </c>
      <c r="BR8" s="216"/>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11"/>
    </row>
    <row r="9" spans="1:131" s="212" customFormat="1" ht="26.25" customHeight="1" x14ac:dyDescent="0.15">
      <c r="A9" s="215">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352"/>
      <c r="BA9" s="352"/>
      <c r="BB9" s="352"/>
      <c r="BC9" s="352"/>
      <c r="BD9" s="352"/>
      <c r="BE9" s="210"/>
      <c r="BF9" s="210"/>
      <c r="BG9" s="210"/>
      <c r="BH9" s="210"/>
      <c r="BI9" s="210"/>
      <c r="BJ9" s="210"/>
      <c r="BK9" s="210"/>
      <c r="BL9" s="210"/>
      <c r="BM9" s="210"/>
      <c r="BN9" s="210"/>
      <c r="BO9" s="210"/>
      <c r="BP9" s="210"/>
      <c r="BQ9" s="215">
        <v>3</v>
      </c>
      <c r="BR9" s="216"/>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11"/>
    </row>
    <row r="10" spans="1:131" s="212" customFormat="1" ht="26.25" customHeight="1" x14ac:dyDescent="0.15">
      <c r="A10" s="215">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352"/>
      <c r="BA10" s="352"/>
      <c r="BB10" s="352"/>
      <c r="BC10" s="352"/>
      <c r="BD10" s="352"/>
      <c r="BE10" s="210"/>
      <c r="BF10" s="210"/>
      <c r="BG10" s="210"/>
      <c r="BH10" s="210"/>
      <c r="BI10" s="210"/>
      <c r="BJ10" s="210"/>
      <c r="BK10" s="210"/>
      <c r="BL10" s="210"/>
      <c r="BM10" s="210"/>
      <c r="BN10" s="210"/>
      <c r="BO10" s="210"/>
      <c r="BP10" s="210"/>
      <c r="BQ10" s="215">
        <v>4</v>
      </c>
      <c r="BR10" s="216"/>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11"/>
    </row>
    <row r="11" spans="1:131" s="212" customFormat="1" ht="26.25" customHeight="1" x14ac:dyDescent="0.15">
      <c r="A11" s="215">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352"/>
      <c r="BA11" s="352"/>
      <c r="BB11" s="352"/>
      <c r="BC11" s="352"/>
      <c r="BD11" s="352"/>
      <c r="BE11" s="210"/>
      <c r="BF11" s="210"/>
      <c r="BG11" s="210"/>
      <c r="BH11" s="210"/>
      <c r="BI11" s="210"/>
      <c r="BJ11" s="210"/>
      <c r="BK11" s="210"/>
      <c r="BL11" s="210"/>
      <c r="BM11" s="210"/>
      <c r="BN11" s="210"/>
      <c r="BO11" s="210"/>
      <c r="BP11" s="210"/>
      <c r="BQ11" s="215">
        <v>5</v>
      </c>
      <c r="BR11" s="216"/>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11"/>
    </row>
    <row r="12" spans="1:131" s="212" customFormat="1" ht="26.25" customHeight="1" x14ac:dyDescent="0.15">
      <c r="A12" s="215">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352"/>
      <c r="BA12" s="352"/>
      <c r="BB12" s="352"/>
      <c r="BC12" s="352"/>
      <c r="BD12" s="352"/>
      <c r="BE12" s="210"/>
      <c r="BF12" s="210"/>
      <c r="BG12" s="210"/>
      <c r="BH12" s="210"/>
      <c r="BI12" s="210"/>
      <c r="BJ12" s="210"/>
      <c r="BK12" s="210"/>
      <c r="BL12" s="210"/>
      <c r="BM12" s="210"/>
      <c r="BN12" s="210"/>
      <c r="BO12" s="210"/>
      <c r="BP12" s="210"/>
      <c r="BQ12" s="215">
        <v>6</v>
      </c>
      <c r="BR12" s="216"/>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11"/>
    </row>
    <row r="13" spans="1:131" s="212" customFormat="1" ht="26.25" customHeight="1" x14ac:dyDescent="0.15">
      <c r="A13" s="215">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352"/>
      <c r="BA13" s="352"/>
      <c r="BB13" s="352"/>
      <c r="BC13" s="352"/>
      <c r="BD13" s="352"/>
      <c r="BE13" s="210"/>
      <c r="BF13" s="210"/>
      <c r="BG13" s="210"/>
      <c r="BH13" s="210"/>
      <c r="BI13" s="210"/>
      <c r="BJ13" s="210"/>
      <c r="BK13" s="210"/>
      <c r="BL13" s="210"/>
      <c r="BM13" s="210"/>
      <c r="BN13" s="210"/>
      <c r="BO13" s="210"/>
      <c r="BP13" s="210"/>
      <c r="BQ13" s="215">
        <v>7</v>
      </c>
      <c r="BR13" s="216"/>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11"/>
    </row>
    <row r="14" spans="1:131" s="212" customFormat="1" ht="26.25" customHeight="1" x14ac:dyDescent="0.15">
      <c r="A14" s="215">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352"/>
      <c r="BA14" s="352"/>
      <c r="BB14" s="352"/>
      <c r="BC14" s="352"/>
      <c r="BD14" s="352"/>
      <c r="BE14" s="210"/>
      <c r="BF14" s="210"/>
      <c r="BG14" s="210"/>
      <c r="BH14" s="210"/>
      <c r="BI14" s="210"/>
      <c r="BJ14" s="210"/>
      <c r="BK14" s="210"/>
      <c r="BL14" s="210"/>
      <c r="BM14" s="210"/>
      <c r="BN14" s="210"/>
      <c r="BO14" s="210"/>
      <c r="BP14" s="210"/>
      <c r="BQ14" s="215">
        <v>8</v>
      </c>
      <c r="BR14" s="216"/>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11"/>
    </row>
    <row r="15" spans="1:131" s="212" customFormat="1" ht="26.25" customHeight="1" x14ac:dyDescent="0.15">
      <c r="A15" s="215">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352"/>
      <c r="BA15" s="352"/>
      <c r="BB15" s="352"/>
      <c r="BC15" s="352"/>
      <c r="BD15" s="352"/>
      <c r="BE15" s="210"/>
      <c r="BF15" s="210"/>
      <c r="BG15" s="210"/>
      <c r="BH15" s="210"/>
      <c r="BI15" s="210"/>
      <c r="BJ15" s="210"/>
      <c r="BK15" s="210"/>
      <c r="BL15" s="210"/>
      <c r="BM15" s="210"/>
      <c r="BN15" s="210"/>
      <c r="BO15" s="210"/>
      <c r="BP15" s="210"/>
      <c r="BQ15" s="215">
        <v>9</v>
      </c>
      <c r="BR15" s="216"/>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11"/>
    </row>
    <row r="16" spans="1:131" s="212" customFormat="1" ht="26.25" customHeight="1" x14ac:dyDescent="0.15">
      <c r="A16" s="215">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352"/>
      <c r="BA16" s="352"/>
      <c r="BB16" s="352"/>
      <c r="BC16" s="352"/>
      <c r="BD16" s="352"/>
      <c r="BE16" s="210"/>
      <c r="BF16" s="210"/>
      <c r="BG16" s="210"/>
      <c r="BH16" s="210"/>
      <c r="BI16" s="210"/>
      <c r="BJ16" s="210"/>
      <c r="BK16" s="210"/>
      <c r="BL16" s="210"/>
      <c r="BM16" s="210"/>
      <c r="BN16" s="210"/>
      <c r="BO16" s="210"/>
      <c r="BP16" s="210"/>
      <c r="BQ16" s="215">
        <v>10</v>
      </c>
      <c r="BR16" s="216"/>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11"/>
    </row>
    <row r="17" spans="1:131" s="212" customFormat="1" ht="26.25" customHeight="1" x14ac:dyDescent="0.15">
      <c r="A17" s="215">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352"/>
      <c r="BA17" s="352"/>
      <c r="BB17" s="352"/>
      <c r="BC17" s="352"/>
      <c r="BD17" s="352"/>
      <c r="BE17" s="210"/>
      <c r="BF17" s="210"/>
      <c r="BG17" s="210"/>
      <c r="BH17" s="210"/>
      <c r="BI17" s="210"/>
      <c r="BJ17" s="210"/>
      <c r="BK17" s="210"/>
      <c r="BL17" s="210"/>
      <c r="BM17" s="210"/>
      <c r="BN17" s="210"/>
      <c r="BO17" s="210"/>
      <c r="BP17" s="210"/>
      <c r="BQ17" s="215">
        <v>11</v>
      </c>
      <c r="BR17" s="216"/>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11"/>
    </row>
    <row r="18" spans="1:131" s="212" customFormat="1" ht="26.25" customHeight="1" x14ac:dyDescent="0.15">
      <c r="A18" s="215">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352"/>
      <c r="BA18" s="352"/>
      <c r="BB18" s="352"/>
      <c r="BC18" s="352"/>
      <c r="BD18" s="352"/>
      <c r="BE18" s="210"/>
      <c r="BF18" s="210"/>
      <c r="BG18" s="210"/>
      <c r="BH18" s="210"/>
      <c r="BI18" s="210"/>
      <c r="BJ18" s="210"/>
      <c r="BK18" s="210"/>
      <c r="BL18" s="210"/>
      <c r="BM18" s="210"/>
      <c r="BN18" s="210"/>
      <c r="BO18" s="210"/>
      <c r="BP18" s="210"/>
      <c r="BQ18" s="215">
        <v>12</v>
      </c>
      <c r="BR18" s="216"/>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11"/>
    </row>
    <row r="19" spans="1:131" s="212" customFormat="1" ht="26.25" customHeight="1" x14ac:dyDescent="0.15">
      <c r="A19" s="215">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352"/>
      <c r="BA19" s="352"/>
      <c r="BB19" s="352"/>
      <c r="BC19" s="352"/>
      <c r="BD19" s="352"/>
      <c r="BE19" s="210"/>
      <c r="BF19" s="210"/>
      <c r="BG19" s="210"/>
      <c r="BH19" s="210"/>
      <c r="BI19" s="210"/>
      <c r="BJ19" s="210"/>
      <c r="BK19" s="210"/>
      <c r="BL19" s="210"/>
      <c r="BM19" s="210"/>
      <c r="BN19" s="210"/>
      <c r="BO19" s="210"/>
      <c r="BP19" s="210"/>
      <c r="BQ19" s="215">
        <v>13</v>
      </c>
      <c r="BR19" s="216"/>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11"/>
    </row>
    <row r="20" spans="1:131" s="212" customFormat="1" ht="26.25" customHeight="1" x14ac:dyDescent="0.15">
      <c r="A20" s="215">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352"/>
      <c r="BA20" s="352"/>
      <c r="BB20" s="352"/>
      <c r="BC20" s="352"/>
      <c r="BD20" s="352"/>
      <c r="BE20" s="210"/>
      <c r="BF20" s="210"/>
      <c r="BG20" s="210"/>
      <c r="BH20" s="210"/>
      <c r="BI20" s="210"/>
      <c r="BJ20" s="210"/>
      <c r="BK20" s="210"/>
      <c r="BL20" s="210"/>
      <c r="BM20" s="210"/>
      <c r="BN20" s="210"/>
      <c r="BO20" s="210"/>
      <c r="BP20" s="210"/>
      <c r="BQ20" s="215">
        <v>14</v>
      </c>
      <c r="BR20" s="216"/>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11"/>
    </row>
    <row r="21" spans="1:131" s="212" customFormat="1" ht="26.25" customHeight="1" thickBot="1" x14ac:dyDescent="0.2">
      <c r="A21" s="215">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352"/>
      <c r="BA21" s="352"/>
      <c r="BB21" s="352"/>
      <c r="BC21" s="352"/>
      <c r="BD21" s="352"/>
      <c r="BE21" s="210"/>
      <c r="BF21" s="210"/>
      <c r="BG21" s="210"/>
      <c r="BH21" s="210"/>
      <c r="BI21" s="210"/>
      <c r="BJ21" s="210"/>
      <c r="BK21" s="210"/>
      <c r="BL21" s="210"/>
      <c r="BM21" s="210"/>
      <c r="BN21" s="210"/>
      <c r="BO21" s="210"/>
      <c r="BP21" s="210"/>
      <c r="BQ21" s="215">
        <v>15</v>
      </c>
      <c r="BR21" s="216"/>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11"/>
    </row>
    <row r="22" spans="1:131" s="212" customFormat="1" ht="26.25" customHeight="1" x14ac:dyDescent="0.15">
      <c r="A22" s="215">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10"/>
      <c r="BF22" s="210"/>
      <c r="BG22" s="210"/>
      <c r="BH22" s="210"/>
      <c r="BI22" s="210"/>
      <c r="BJ22" s="210"/>
      <c r="BK22" s="210"/>
      <c r="BL22" s="210"/>
      <c r="BM22" s="210"/>
      <c r="BN22" s="210"/>
      <c r="BO22" s="210"/>
      <c r="BP22" s="210"/>
      <c r="BQ22" s="215">
        <v>16</v>
      </c>
      <c r="BR22" s="216"/>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11"/>
    </row>
    <row r="23" spans="1:131" s="212" customFormat="1" ht="26.25" customHeight="1" thickBot="1" x14ac:dyDescent="0.2">
      <c r="A23" s="217" t="s">
        <v>376</v>
      </c>
      <c r="B23" s="789" t="s">
        <v>377</v>
      </c>
      <c r="C23" s="790"/>
      <c r="D23" s="790"/>
      <c r="E23" s="790"/>
      <c r="F23" s="790"/>
      <c r="G23" s="790"/>
      <c r="H23" s="790"/>
      <c r="I23" s="790"/>
      <c r="J23" s="790"/>
      <c r="K23" s="790"/>
      <c r="L23" s="790"/>
      <c r="M23" s="790"/>
      <c r="N23" s="790"/>
      <c r="O23" s="790"/>
      <c r="P23" s="791"/>
      <c r="Q23" s="792">
        <v>6920</v>
      </c>
      <c r="R23" s="793"/>
      <c r="S23" s="793"/>
      <c r="T23" s="793"/>
      <c r="U23" s="793"/>
      <c r="V23" s="793">
        <v>6426</v>
      </c>
      <c r="W23" s="793"/>
      <c r="X23" s="793"/>
      <c r="Y23" s="793"/>
      <c r="Z23" s="793"/>
      <c r="AA23" s="793">
        <v>494</v>
      </c>
      <c r="AB23" s="793"/>
      <c r="AC23" s="793"/>
      <c r="AD23" s="793"/>
      <c r="AE23" s="794"/>
      <c r="AF23" s="795">
        <v>404</v>
      </c>
      <c r="AG23" s="793"/>
      <c r="AH23" s="793"/>
      <c r="AI23" s="793"/>
      <c r="AJ23" s="796"/>
      <c r="AK23" s="797"/>
      <c r="AL23" s="798"/>
      <c r="AM23" s="798"/>
      <c r="AN23" s="798"/>
      <c r="AO23" s="798"/>
      <c r="AP23" s="793">
        <v>6112</v>
      </c>
      <c r="AQ23" s="793"/>
      <c r="AR23" s="793"/>
      <c r="AS23" s="793"/>
      <c r="AT23" s="793"/>
      <c r="AU23" s="809"/>
      <c r="AV23" s="809"/>
      <c r="AW23" s="809"/>
      <c r="AX23" s="809"/>
      <c r="AY23" s="810"/>
      <c r="AZ23" s="811" t="s">
        <v>122</v>
      </c>
      <c r="BA23" s="812"/>
      <c r="BB23" s="812"/>
      <c r="BC23" s="812"/>
      <c r="BD23" s="813"/>
      <c r="BE23" s="210"/>
      <c r="BF23" s="210"/>
      <c r="BG23" s="210"/>
      <c r="BH23" s="210"/>
      <c r="BI23" s="210"/>
      <c r="BJ23" s="210"/>
      <c r="BK23" s="210"/>
      <c r="BL23" s="210"/>
      <c r="BM23" s="210"/>
      <c r="BN23" s="210"/>
      <c r="BO23" s="210"/>
      <c r="BP23" s="210"/>
      <c r="BQ23" s="215">
        <v>17</v>
      </c>
      <c r="BR23" s="216"/>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11"/>
    </row>
    <row r="24" spans="1:131" s="212"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352"/>
      <c r="BA24" s="352"/>
      <c r="BB24" s="352"/>
      <c r="BC24" s="352"/>
      <c r="BD24" s="352"/>
      <c r="BE24" s="210"/>
      <c r="BF24" s="210"/>
      <c r="BG24" s="210"/>
      <c r="BH24" s="210"/>
      <c r="BI24" s="210"/>
      <c r="BJ24" s="210"/>
      <c r="BK24" s="210"/>
      <c r="BL24" s="210"/>
      <c r="BM24" s="210"/>
      <c r="BN24" s="210"/>
      <c r="BO24" s="210"/>
      <c r="BP24" s="210"/>
      <c r="BQ24" s="215">
        <v>18</v>
      </c>
      <c r="BR24" s="216"/>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11"/>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352"/>
      <c r="BK25" s="352"/>
      <c r="BL25" s="352"/>
      <c r="BM25" s="352"/>
      <c r="BN25" s="352"/>
      <c r="BO25" s="218"/>
      <c r="BP25" s="218"/>
      <c r="BQ25" s="215">
        <v>19</v>
      </c>
      <c r="BR25" s="216"/>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0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352"/>
      <c r="BK26" s="352"/>
      <c r="BL26" s="352"/>
      <c r="BM26" s="352"/>
      <c r="BN26" s="352"/>
      <c r="BO26" s="218"/>
      <c r="BP26" s="218"/>
      <c r="BQ26" s="215">
        <v>20</v>
      </c>
      <c r="BR26" s="216"/>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0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352"/>
      <c r="BK27" s="352"/>
      <c r="BL27" s="352"/>
      <c r="BM27" s="352"/>
      <c r="BN27" s="352"/>
      <c r="BO27" s="218"/>
      <c r="BP27" s="218"/>
      <c r="BQ27" s="215">
        <v>21</v>
      </c>
      <c r="BR27" s="216"/>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08"/>
    </row>
    <row r="28" spans="1:131" ht="26.25" customHeight="1" thickTop="1" x14ac:dyDescent="0.15">
      <c r="A28" s="219">
        <v>1</v>
      </c>
      <c r="B28" s="749" t="s">
        <v>388</v>
      </c>
      <c r="C28" s="750"/>
      <c r="D28" s="750"/>
      <c r="E28" s="750"/>
      <c r="F28" s="750"/>
      <c r="G28" s="750"/>
      <c r="H28" s="750"/>
      <c r="I28" s="750"/>
      <c r="J28" s="750"/>
      <c r="K28" s="750"/>
      <c r="L28" s="750"/>
      <c r="M28" s="750"/>
      <c r="N28" s="750"/>
      <c r="O28" s="750"/>
      <c r="P28" s="751"/>
      <c r="Q28" s="822">
        <v>1040</v>
      </c>
      <c r="R28" s="823"/>
      <c r="S28" s="823"/>
      <c r="T28" s="823"/>
      <c r="U28" s="823"/>
      <c r="V28" s="823">
        <v>974</v>
      </c>
      <c r="W28" s="823"/>
      <c r="X28" s="823"/>
      <c r="Y28" s="823"/>
      <c r="Z28" s="823"/>
      <c r="AA28" s="823">
        <v>66</v>
      </c>
      <c r="AB28" s="823"/>
      <c r="AC28" s="823"/>
      <c r="AD28" s="823"/>
      <c r="AE28" s="824"/>
      <c r="AF28" s="825">
        <v>66</v>
      </c>
      <c r="AG28" s="823"/>
      <c r="AH28" s="823"/>
      <c r="AI28" s="823"/>
      <c r="AJ28" s="826"/>
      <c r="AK28" s="827">
        <v>74</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352"/>
      <c r="BK28" s="352"/>
      <c r="BL28" s="352"/>
      <c r="BM28" s="352"/>
      <c r="BN28" s="352"/>
      <c r="BO28" s="218"/>
      <c r="BP28" s="218"/>
      <c r="BQ28" s="215">
        <v>22</v>
      </c>
      <c r="BR28" s="216"/>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08"/>
    </row>
    <row r="29" spans="1:131" ht="26.25" customHeight="1" x14ac:dyDescent="0.15">
      <c r="A29" s="219">
        <v>2</v>
      </c>
      <c r="B29" s="780" t="s">
        <v>389</v>
      </c>
      <c r="C29" s="781"/>
      <c r="D29" s="781"/>
      <c r="E29" s="781"/>
      <c r="F29" s="781"/>
      <c r="G29" s="781"/>
      <c r="H29" s="781"/>
      <c r="I29" s="781"/>
      <c r="J29" s="781"/>
      <c r="K29" s="781"/>
      <c r="L29" s="781"/>
      <c r="M29" s="781"/>
      <c r="N29" s="781"/>
      <c r="O29" s="781"/>
      <c r="P29" s="782"/>
      <c r="Q29" s="783">
        <v>1179</v>
      </c>
      <c r="R29" s="784"/>
      <c r="S29" s="784"/>
      <c r="T29" s="784"/>
      <c r="U29" s="784"/>
      <c r="V29" s="784">
        <v>1171</v>
      </c>
      <c r="W29" s="784"/>
      <c r="X29" s="784"/>
      <c r="Y29" s="784"/>
      <c r="Z29" s="784"/>
      <c r="AA29" s="784">
        <v>8</v>
      </c>
      <c r="AB29" s="784"/>
      <c r="AC29" s="784"/>
      <c r="AD29" s="784"/>
      <c r="AE29" s="785"/>
      <c r="AF29" s="786">
        <v>8</v>
      </c>
      <c r="AG29" s="787"/>
      <c r="AH29" s="787"/>
      <c r="AI29" s="787"/>
      <c r="AJ29" s="788"/>
      <c r="AK29" s="834">
        <v>182</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352"/>
      <c r="BK29" s="352"/>
      <c r="BL29" s="352"/>
      <c r="BM29" s="352"/>
      <c r="BN29" s="352"/>
      <c r="BO29" s="218"/>
      <c r="BP29" s="218"/>
      <c r="BQ29" s="215">
        <v>23</v>
      </c>
      <c r="BR29" s="216"/>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08"/>
    </row>
    <row r="30" spans="1:131" ht="26.25" customHeight="1" x14ac:dyDescent="0.15">
      <c r="A30" s="219">
        <v>3</v>
      </c>
      <c r="B30" s="780" t="s">
        <v>390</v>
      </c>
      <c r="C30" s="781"/>
      <c r="D30" s="781"/>
      <c r="E30" s="781"/>
      <c r="F30" s="781"/>
      <c r="G30" s="781"/>
      <c r="H30" s="781"/>
      <c r="I30" s="781"/>
      <c r="J30" s="781"/>
      <c r="K30" s="781"/>
      <c r="L30" s="781"/>
      <c r="M30" s="781"/>
      <c r="N30" s="781"/>
      <c r="O30" s="781"/>
      <c r="P30" s="782"/>
      <c r="Q30" s="783">
        <v>109</v>
      </c>
      <c r="R30" s="784"/>
      <c r="S30" s="784"/>
      <c r="T30" s="784"/>
      <c r="U30" s="784"/>
      <c r="V30" s="784">
        <v>108</v>
      </c>
      <c r="W30" s="784"/>
      <c r="X30" s="784"/>
      <c r="Y30" s="784"/>
      <c r="Z30" s="784"/>
      <c r="AA30" s="784">
        <v>1</v>
      </c>
      <c r="AB30" s="784"/>
      <c r="AC30" s="784"/>
      <c r="AD30" s="784"/>
      <c r="AE30" s="785"/>
      <c r="AF30" s="786">
        <v>1</v>
      </c>
      <c r="AG30" s="787"/>
      <c r="AH30" s="787"/>
      <c r="AI30" s="787"/>
      <c r="AJ30" s="788"/>
      <c r="AK30" s="834">
        <v>33</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352"/>
      <c r="BK30" s="352"/>
      <c r="BL30" s="352"/>
      <c r="BM30" s="352"/>
      <c r="BN30" s="352"/>
      <c r="BO30" s="218"/>
      <c r="BP30" s="218"/>
      <c r="BQ30" s="215">
        <v>24</v>
      </c>
      <c r="BR30" s="216"/>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08"/>
    </row>
    <row r="31" spans="1:131" ht="26.25" customHeight="1" x14ac:dyDescent="0.15">
      <c r="A31" s="219">
        <v>4</v>
      </c>
      <c r="B31" s="780" t="s">
        <v>391</v>
      </c>
      <c r="C31" s="781"/>
      <c r="D31" s="781"/>
      <c r="E31" s="781"/>
      <c r="F31" s="781"/>
      <c r="G31" s="781"/>
      <c r="H31" s="781"/>
      <c r="I31" s="781"/>
      <c r="J31" s="781"/>
      <c r="K31" s="781"/>
      <c r="L31" s="781"/>
      <c r="M31" s="781"/>
      <c r="N31" s="781"/>
      <c r="O31" s="781"/>
      <c r="P31" s="782"/>
      <c r="Q31" s="783">
        <v>238</v>
      </c>
      <c r="R31" s="784"/>
      <c r="S31" s="784"/>
      <c r="T31" s="784"/>
      <c r="U31" s="784"/>
      <c r="V31" s="784">
        <v>223</v>
      </c>
      <c r="W31" s="784"/>
      <c r="X31" s="784"/>
      <c r="Y31" s="784"/>
      <c r="Z31" s="784"/>
      <c r="AA31" s="784">
        <v>15</v>
      </c>
      <c r="AB31" s="784"/>
      <c r="AC31" s="784"/>
      <c r="AD31" s="784"/>
      <c r="AE31" s="785"/>
      <c r="AF31" s="786">
        <v>306</v>
      </c>
      <c r="AG31" s="787"/>
      <c r="AH31" s="787"/>
      <c r="AI31" s="787"/>
      <c r="AJ31" s="788"/>
      <c r="AK31" s="834">
        <v>49</v>
      </c>
      <c r="AL31" s="830"/>
      <c r="AM31" s="830"/>
      <c r="AN31" s="830"/>
      <c r="AO31" s="830"/>
      <c r="AP31" s="830">
        <v>715</v>
      </c>
      <c r="AQ31" s="830"/>
      <c r="AR31" s="830"/>
      <c r="AS31" s="830"/>
      <c r="AT31" s="830"/>
      <c r="AU31" s="830" t="s">
        <v>555</v>
      </c>
      <c r="AV31" s="830"/>
      <c r="AW31" s="830"/>
      <c r="AX31" s="830"/>
      <c r="AY31" s="830"/>
      <c r="AZ31" s="831" t="s">
        <v>555</v>
      </c>
      <c r="BA31" s="831"/>
      <c r="BB31" s="831"/>
      <c r="BC31" s="831"/>
      <c r="BD31" s="831"/>
      <c r="BE31" s="832" t="s">
        <v>392</v>
      </c>
      <c r="BF31" s="832"/>
      <c r="BG31" s="832"/>
      <c r="BH31" s="832"/>
      <c r="BI31" s="833"/>
      <c r="BJ31" s="352"/>
      <c r="BK31" s="352"/>
      <c r="BL31" s="352"/>
      <c r="BM31" s="352"/>
      <c r="BN31" s="352"/>
      <c r="BO31" s="218"/>
      <c r="BP31" s="218"/>
      <c r="BQ31" s="215">
        <v>25</v>
      </c>
      <c r="BR31" s="216"/>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08"/>
    </row>
    <row r="32" spans="1:131" ht="26.25" customHeight="1" x14ac:dyDescent="0.15">
      <c r="A32" s="219">
        <v>5</v>
      </c>
      <c r="B32" s="780" t="s">
        <v>393</v>
      </c>
      <c r="C32" s="781"/>
      <c r="D32" s="781"/>
      <c r="E32" s="781"/>
      <c r="F32" s="781"/>
      <c r="G32" s="781"/>
      <c r="H32" s="781"/>
      <c r="I32" s="781"/>
      <c r="J32" s="781"/>
      <c r="K32" s="781"/>
      <c r="L32" s="781"/>
      <c r="M32" s="781"/>
      <c r="N32" s="781"/>
      <c r="O32" s="781"/>
      <c r="P32" s="782"/>
      <c r="Q32" s="783">
        <v>350</v>
      </c>
      <c r="R32" s="784"/>
      <c r="S32" s="784"/>
      <c r="T32" s="784"/>
      <c r="U32" s="784"/>
      <c r="V32" s="784">
        <v>343</v>
      </c>
      <c r="W32" s="784"/>
      <c r="X32" s="784"/>
      <c r="Y32" s="784"/>
      <c r="Z32" s="784"/>
      <c r="AA32" s="784">
        <v>6</v>
      </c>
      <c r="AB32" s="784"/>
      <c r="AC32" s="784"/>
      <c r="AD32" s="784"/>
      <c r="AE32" s="785"/>
      <c r="AF32" s="786">
        <v>65</v>
      </c>
      <c r="AG32" s="787"/>
      <c r="AH32" s="787"/>
      <c r="AI32" s="787"/>
      <c r="AJ32" s="788"/>
      <c r="AK32" s="834">
        <v>115</v>
      </c>
      <c r="AL32" s="830"/>
      <c r="AM32" s="830"/>
      <c r="AN32" s="830"/>
      <c r="AO32" s="830"/>
      <c r="AP32" s="830">
        <v>636</v>
      </c>
      <c r="AQ32" s="830"/>
      <c r="AR32" s="830"/>
      <c r="AS32" s="830"/>
      <c r="AT32" s="830"/>
      <c r="AU32" s="830">
        <v>661</v>
      </c>
      <c r="AV32" s="830"/>
      <c r="AW32" s="830"/>
      <c r="AX32" s="830"/>
      <c r="AY32" s="830"/>
      <c r="AZ32" s="831" t="s">
        <v>555</v>
      </c>
      <c r="BA32" s="831"/>
      <c r="BB32" s="831"/>
      <c r="BC32" s="831"/>
      <c r="BD32" s="831"/>
      <c r="BE32" s="832" t="s">
        <v>392</v>
      </c>
      <c r="BF32" s="832"/>
      <c r="BG32" s="832"/>
      <c r="BH32" s="832"/>
      <c r="BI32" s="833"/>
      <c r="BJ32" s="352"/>
      <c r="BK32" s="352"/>
      <c r="BL32" s="352"/>
      <c r="BM32" s="352"/>
      <c r="BN32" s="352"/>
      <c r="BO32" s="218"/>
      <c r="BP32" s="218"/>
      <c r="BQ32" s="215">
        <v>26</v>
      </c>
      <c r="BR32" s="216"/>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08"/>
    </row>
    <row r="33" spans="1:131" ht="26.25" customHeight="1" x14ac:dyDescent="0.15">
      <c r="A33" s="219">
        <v>6</v>
      </c>
      <c r="B33" s="780" t="s">
        <v>394</v>
      </c>
      <c r="C33" s="781"/>
      <c r="D33" s="781"/>
      <c r="E33" s="781"/>
      <c r="F33" s="781"/>
      <c r="G33" s="781"/>
      <c r="H33" s="781"/>
      <c r="I33" s="781"/>
      <c r="J33" s="781"/>
      <c r="K33" s="781"/>
      <c r="L33" s="781"/>
      <c r="M33" s="781"/>
      <c r="N33" s="781"/>
      <c r="O33" s="781"/>
      <c r="P33" s="782"/>
      <c r="Q33" s="783">
        <v>16</v>
      </c>
      <c r="R33" s="784"/>
      <c r="S33" s="784"/>
      <c r="T33" s="784"/>
      <c r="U33" s="784"/>
      <c r="V33" s="784">
        <v>16</v>
      </c>
      <c r="W33" s="784"/>
      <c r="X33" s="784"/>
      <c r="Y33" s="784"/>
      <c r="Z33" s="784"/>
      <c r="AA33" s="784">
        <v>0</v>
      </c>
      <c r="AB33" s="784"/>
      <c r="AC33" s="784"/>
      <c r="AD33" s="784"/>
      <c r="AE33" s="785"/>
      <c r="AF33" s="786" t="s">
        <v>122</v>
      </c>
      <c r="AG33" s="787"/>
      <c r="AH33" s="787"/>
      <c r="AI33" s="787"/>
      <c r="AJ33" s="788"/>
      <c r="AK33" s="834">
        <v>0</v>
      </c>
      <c r="AL33" s="830"/>
      <c r="AM33" s="830"/>
      <c r="AN33" s="830"/>
      <c r="AO33" s="830"/>
      <c r="AP33" s="830">
        <v>126</v>
      </c>
      <c r="AQ33" s="830"/>
      <c r="AR33" s="830"/>
      <c r="AS33" s="830"/>
      <c r="AT33" s="830"/>
      <c r="AU33" s="830">
        <v>126</v>
      </c>
      <c r="AV33" s="830"/>
      <c r="AW33" s="830"/>
      <c r="AX33" s="830"/>
      <c r="AY33" s="830"/>
      <c r="AZ33" s="831" t="s">
        <v>555</v>
      </c>
      <c r="BA33" s="831"/>
      <c r="BB33" s="831"/>
      <c r="BC33" s="831"/>
      <c r="BD33" s="831"/>
      <c r="BE33" s="832" t="s">
        <v>395</v>
      </c>
      <c r="BF33" s="832"/>
      <c r="BG33" s="832"/>
      <c r="BH33" s="832"/>
      <c r="BI33" s="833"/>
      <c r="BJ33" s="352"/>
      <c r="BK33" s="352"/>
      <c r="BL33" s="352"/>
      <c r="BM33" s="352"/>
      <c r="BN33" s="352"/>
      <c r="BO33" s="218"/>
      <c r="BP33" s="218"/>
      <c r="BQ33" s="215">
        <v>27</v>
      </c>
      <c r="BR33" s="216"/>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08"/>
    </row>
    <row r="34" spans="1:131" ht="26.25" customHeight="1" x14ac:dyDescent="0.15">
      <c r="A34" s="219">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352"/>
      <c r="BK34" s="352"/>
      <c r="BL34" s="352"/>
      <c r="BM34" s="352"/>
      <c r="BN34" s="352"/>
      <c r="BO34" s="218"/>
      <c r="BP34" s="218"/>
      <c r="BQ34" s="215">
        <v>28</v>
      </c>
      <c r="BR34" s="216"/>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08"/>
    </row>
    <row r="35" spans="1:131" ht="26.25" customHeight="1" x14ac:dyDescent="0.15">
      <c r="A35" s="219">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352"/>
      <c r="BK35" s="352"/>
      <c r="BL35" s="352"/>
      <c r="BM35" s="352"/>
      <c r="BN35" s="352"/>
      <c r="BO35" s="218"/>
      <c r="BP35" s="218"/>
      <c r="BQ35" s="215">
        <v>29</v>
      </c>
      <c r="BR35" s="216"/>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08"/>
    </row>
    <row r="36" spans="1:131" ht="26.25" customHeight="1" x14ac:dyDescent="0.15">
      <c r="A36" s="219">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352"/>
      <c r="BK36" s="352"/>
      <c r="BL36" s="352"/>
      <c r="BM36" s="352"/>
      <c r="BN36" s="352"/>
      <c r="BO36" s="218"/>
      <c r="BP36" s="218"/>
      <c r="BQ36" s="215">
        <v>30</v>
      </c>
      <c r="BR36" s="216"/>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08"/>
    </row>
    <row r="37" spans="1:131" ht="26.25" customHeight="1" x14ac:dyDescent="0.15">
      <c r="A37" s="219">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352"/>
      <c r="BK37" s="352"/>
      <c r="BL37" s="352"/>
      <c r="BM37" s="352"/>
      <c r="BN37" s="352"/>
      <c r="BO37" s="218"/>
      <c r="BP37" s="218"/>
      <c r="BQ37" s="215">
        <v>31</v>
      </c>
      <c r="BR37" s="216"/>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08"/>
    </row>
    <row r="38" spans="1:131" ht="26.25" customHeight="1" x14ac:dyDescent="0.15">
      <c r="A38" s="219">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352"/>
      <c r="BK38" s="352"/>
      <c r="BL38" s="352"/>
      <c r="BM38" s="352"/>
      <c r="BN38" s="352"/>
      <c r="BO38" s="218"/>
      <c r="BP38" s="218"/>
      <c r="BQ38" s="215">
        <v>32</v>
      </c>
      <c r="BR38" s="216"/>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08"/>
    </row>
    <row r="39" spans="1:131" ht="26.25" customHeight="1" x14ac:dyDescent="0.15">
      <c r="A39" s="219">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352"/>
      <c r="BK39" s="352"/>
      <c r="BL39" s="352"/>
      <c r="BM39" s="352"/>
      <c r="BN39" s="352"/>
      <c r="BO39" s="218"/>
      <c r="BP39" s="218"/>
      <c r="BQ39" s="215">
        <v>33</v>
      </c>
      <c r="BR39" s="216"/>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08"/>
    </row>
    <row r="40" spans="1:131" ht="26.25" customHeight="1" x14ac:dyDescent="0.15">
      <c r="A40" s="215">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352"/>
      <c r="BK40" s="352"/>
      <c r="BL40" s="352"/>
      <c r="BM40" s="352"/>
      <c r="BN40" s="352"/>
      <c r="BO40" s="218"/>
      <c r="BP40" s="218"/>
      <c r="BQ40" s="215">
        <v>34</v>
      </c>
      <c r="BR40" s="216"/>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08"/>
    </row>
    <row r="41" spans="1:131" ht="26.25" customHeight="1" x14ac:dyDescent="0.15">
      <c r="A41" s="215">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352"/>
      <c r="BK41" s="352"/>
      <c r="BL41" s="352"/>
      <c r="BM41" s="352"/>
      <c r="BN41" s="352"/>
      <c r="BO41" s="218"/>
      <c r="BP41" s="218"/>
      <c r="BQ41" s="215">
        <v>35</v>
      </c>
      <c r="BR41" s="216"/>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08"/>
    </row>
    <row r="42" spans="1:131" ht="26.25" customHeight="1" x14ac:dyDescent="0.15">
      <c r="A42" s="215">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352"/>
      <c r="BK42" s="352"/>
      <c r="BL42" s="352"/>
      <c r="BM42" s="352"/>
      <c r="BN42" s="352"/>
      <c r="BO42" s="218"/>
      <c r="BP42" s="218"/>
      <c r="BQ42" s="215">
        <v>36</v>
      </c>
      <c r="BR42" s="216"/>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08"/>
    </row>
    <row r="43" spans="1:131" ht="26.25" customHeight="1" x14ac:dyDescent="0.15">
      <c r="A43" s="215">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352"/>
      <c r="BK43" s="352"/>
      <c r="BL43" s="352"/>
      <c r="BM43" s="352"/>
      <c r="BN43" s="352"/>
      <c r="BO43" s="218"/>
      <c r="BP43" s="218"/>
      <c r="BQ43" s="215">
        <v>37</v>
      </c>
      <c r="BR43" s="216"/>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08"/>
    </row>
    <row r="44" spans="1:131" ht="26.25" customHeight="1" x14ac:dyDescent="0.15">
      <c r="A44" s="215">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352"/>
      <c r="BK44" s="352"/>
      <c r="BL44" s="352"/>
      <c r="BM44" s="352"/>
      <c r="BN44" s="352"/>
      <c r="BO44" s="218"/>
      <c r="BP44" s="218"/>
      <c r="BQ44" s="215">
        <v>38</v>
      </c>
      <c r="BR44" s="216"/>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08"/>
    </row>
    <row r="45" spans="1:131" ht="26.25" customHeight="1" x14ac:dyDescent="0.15">
      <c r="A45" s="215">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352"/>
      <c r="BK45" s="352"/>
      <c r="BL45" s="352"/>
      <c r="BM45" s="352"/>
      <c r="BN45" s="352"/>
      <c r="BO45" s="218"/>
      <c r="BP45" s="218"/>
      <c r="BQ45" s="215">
        <v>39</v>
      </c>
      <c r="BR45" s="216"/>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08"/>
    </row>
    <row r="46" spans="1:131" ht="26.25" customHeight="1" x14ac:dyDescent="0.15">
      <c r="A46" s="215">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352"/>
      <c r="BK46" s="352"/>
      <c r="BL46" s="352"/>
      <c r="BM46" s="352"/>
      <c r="BN46" s="352"/>
      <c r="BO46" s="218"/>
      <c r="BP46" s="218"/>
      <c r="BQ46" s="215">
        <v>40</v>
      </c>
      <c r="BR46" s="216"/>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08"/>
    </row>
    <row r="47" spans="1:131" ht="26.25" customHeight="1" x14ac:dyDescent="0.15">
      <c r="A47" s="215">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352"/>
      <c r="BK47" s="352"/>
      <c r="BL47" s="352"/>
      <c r="BM47" s="352"/>
      <c r="BN47" s="352"/>
      <c r="BO47" s="218"/>
      <c r="BP47" s="218"/>
      <c r="BQ47" s="215">
        <v>41</v>
      </c>
      <c r="BR47" s="216"/>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08"/>
    </row>
    <row r="48" spans="1:131" ht="26.25" customHeight="1" x14ac:dyDescent="0.15">
      <c r="A48" s="215">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352"/>
      <c r="BK48" s="352"/>
      <c r="BL48" s="352"/>
      <c r="BM48" s="352"/>
      <c r="BN48" s="352"/>
      <c r="BO48" s="218"/>
      <c r="BP48" s="218"/>
      <c r="BQ48" s="215">
        <v>42</v>
      </c>
      <c r="BR48" s="216"/>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08"/>
    </row>
    <row r="49" spans="1:131" ht="26.25" customHeight="1" x14ac:dyDescent="0.15">
      <c r="A49" s="215">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352"/>
      <c r="BK49" s="352"/>
      <c r="BL49" s="352"/>
      <c r="BM49" s="352"/>
      <c r="BN49" s="352"/>
      <c r="BO49" s="218"/>
      <c r="BP49" s="218"/>
      <c r="BQ49" s="215">
        <v>43</v>
      </c>
      <c r="BR49" s="216"/>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08"/>
    </row>
    <row r="50" spans="1:131" ht="26.25" customHeight="1" x14ac:dyDescent="0.15">
      <c r="A50" s="215">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352"/>
      <c r="BK50" s="352"/>
      <c r="BL50" s="352"/>
      <c r="BM50" s="352"/>
      <c r="BN50" s="352"/>
      <c r="BO50" s="218"/>
      <c r="BP50" s="218"/>
      <c r="BQ50" s="215">
        <v>44</v>
      </c>
      <c r="BR50" s="216"/>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08"/>
    </row>
    <row r="51" spans="1:131" ht="26.25" customHeight="1" x14ac:dyDescent="0.15">
      <c r="A51" s="215">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352"/>
      <c r="BK51" s="352"/>
      <c r="BL51" s="352"/>
      <c r="BM51" s="352"/>
      <c r="BN51" s="352"/>
      <c r="BO51" s="218"/>
      <c r="BP51" s="218"/>
      <c r="BQ51" s="215">
        <v>45</v>
      </c>
      <c r="BR51" s="216"/>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08"/>
    </row>
    <row r="52" spans="1:131" ht="26.25" customHeight="1" x14ac:dyDescent="0.15">
      <c r="A52" s="215">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352"/>
      <c r="BK52" s="352"/>
      <c r="BL52" s="352"/>
      <c r="BM52" s="352"/>
      <c r="BN52" s="352"/>
      <c r="BO52" s="218"/>
      <c r="BP52" s="218"/>
      <c r="BQ52" s="215">
        <v>46</v>
      </c>
      <c r="BR52" s="216"/>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08"/>
    </row>
    <row r="53" spans="1:131" ht="26.25" customHeight="1" x14ac:dyDescent="0.15">
      <c r="A53" s="215">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352"/>
      <c r="BK53" s="352"/>
      <c r="BL53" s="352"/>
      <c r="BM53" s="352"/>
      <c r="BN53" s="352"/>
      <c r="BO53" s="218"/>
      <c r="BP53" s="218"/>
      <c r="BQ53" s="215">
        <v>47</v>
      </c>
      <c r="BR53" s="216"/>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08"/>
    </row>
    <row r="54" spans="1:131" ht="26.25" customHeight="1" x14ac:dyDescent="0.15">
      <c r="A54" s="215">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352"/>
      <c r="BK54" s="352"/>
      <c r="BL54" s="352"/>
      <c r="BM54" s="352"/>
      <c r="BN54" s="352"/>
      <c r="BO54" s="218"/>
      <c r="BP54" s="218"/>
      <c r="BQ54" s="215">
        <v>48</v>
      </c>
      <c r="BR54" s="216"/>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08"/>
    </row>
    <row r="55" spans="1:131" ht="26.25" customHeight="1" x14ac:dyDescent="0.15">
      <c r="A55" s="215">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352"/>
      <c r="BK55" s="352"/>
      <c r="BL55" s="352"/>
      <c r="BM55" s="352"/>
      <c r="BN55" s="352"/>
      <c r="BO55" s="218"/>
      <c r="BP55" s="218"/>
      <c r="BQ55" s="215">
        <v>49</v>
      </c>
      <c r="BR55" s="216"/>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08"/>
    </row>
    <row r="56" spans="1:131" ht="26.25" customHeight="1" x14ac:dyDescent="0.15">
      <c r="A56" s="215">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352"/>
      <c r="BK56" s="352"/>
      <c r="BL56" s="352"/>
      <c r="BM56" s="352"/>
      <c r="BN56" s="352"/>
      <c r="BO56" s="218"/>
      <c r="BP56" s="218"/>
      <c r="BQ56" s="215">
        <v>50</v>
      </c>
      <c r="BR56" s="216"/>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08"/>
    </row>
    <row r="57" spans="1:131" ht="26.25" customHeight="1" x14ac:dyDescent="0.15">
      <c r="A57" s="215">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352"/>
      <c r="BK57" s="352"/>
      <c r="BL57" s="352"/>
      <c r="BM57" s="352"/>
      <c r="BN57" s="352"/>
      <c r="BO57" s="218"/>
      <c r="BP57" s="218"/>
      <c r="BQ57" s="215">
        <v>51</v>
      </c>
      <c r="BR57" s="216"/>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08"/>
    </row>
    <row r="58" spans="1:131" ht="26.25" customHeight="1" x14ac:dyDescent="0.15">
      <c r="A58" s="215">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352"/>
      <c r="BK58" s="352"/>
      <c r="BL58" s="352"/>
      <c r="BM58" s="352"/>
      <c r="BN58" s="352"/>
      <c r="BO58" s="218"/>
      <c r="BP58" s="218"/>
      <c r="BQ58" s="215">
        <v>52</v>
      </c>
      <c r="BR58" s="216"/>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08"/>
    </row>
    <row r="59" spans="1:131" ht="26.25" customHeight="1" x14ac:dyDescent="0.15">
      <c r="A59" s="215">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352"/>
      <c r="BK59" s="352"/>
      <c r="BL59" s="352"/>
      <c r="BM59" s="352"/>
      <c r="BN59" s="352"/>
      <c r="BO59" s="218"/>
      <c r="BP59" s="218"/>
      <c r="BQ59" s="215">
        <v>53</v>
      </c>
      <c r="BR59" s="216"/>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08"/>
    </row>
    <row r="60" spans="1:131" ht="26.25" customHeight="1" x14ac:dyDescent="0.15">
      <c r="A60" s="215">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352"/>
      <c r="BK60" s="352"/>
      <c r="BL60" s="352"/>
      <c r="BM60" s="352"/>
      <c r="BN60" s="352"/>
      <c r="BO60" s="218"/>
      <c r="BP60" s="218"/>
      <c r="BQ60" s="215">
        <v>54</v>
      </c>
      <c r="BR60" s="216"/>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08"/>
    </row>
    <row r="61" spans="1:131" ht="26.25" customHeight="1" thickBot="1" x14ac:dyDescent="0.2">
      <c r="A61" s="215">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352"/>
      <c r="BK61" s="352"/>
      <c r="BL61" s="352"/>
      <c r="BM61" s="352"/>
      <c r="BN61" s="352"/>
      <c r="BO61" s="218"/>
      <c r="BP61" s="218"/>
      <c r="BQ61" s="215">
        <v>55</v>
      </c>
      <c r="BR61" s="216"/>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08"/>
    </row>
    <row r="62" spans="1:131" ht="26.25" customHeight="1" x14ac:dyDescent="0.15">
      <c r="A62" s="215">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18"/>
      <c r="BP62" s="218"/>
      <c r="BQ62" s="215">
        <v>56</v>
      </c>
      <c r="BR62" s="216"/>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08"/>
    </row>
    <row r="63" spans="1:131" ht="26.25" customHeight="1" thickBot="1" x14ac:dyDescent="0.2">
      <c r="A63" s="217"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446</v>
      </c>
      <c r="AG63" s="844"/>
      <c r="AH63" s="844"/>
      <c r="AI63" s="844"/>
      <c r="AJ63" s="845"/>
      <c r="AK63" s="846"/>
      <c r="AL63" s="841"/>
      <c r="AM63" s="841"/>
      <c r="AN63" s="841"/>
      <c r="AO63" s="841"/>
      <c r="AP63" s="844">
        <v>1477</v>
      </c>
      <c r="AQ63" s="844"/>
      <c r="AR63" s="844"/>
      <c r="AS63" s="844"/>
      <c r="AT63" s="844"/>
      <c r="AU63" s="844">
        <v>787</v>
      </c>
      <c r="AV63" s="844"/>
      <c r="AW63" s="844"/>
      <c r="AX63" s="844"/>
      <c r="AY63" s="844"/>
      <c r="AZ63" s="848"/>
      <c r="BA63" s="848"/>
      <c r="BB63" s="848"/>
      <c r="BC63" s="848"/>
      <c r="BD63" s="848"/>
      <c r="BE63" s="849"/>
      <c r="BF63" s="849"/>
      <c r="BG63" s="849"/>
      <c r="BH63" s="849"/>
      <c r="BI63" s="850"/>
      <c r="BJ63" s="851" t="s">
        <v>122</v>
      </c>
      <c r="BK63" s="852"/>
      <c r="BL63" s="852"/>
      <c r="BM63" s="852"/>
      <c r="BN63" s="853"/>
      <c r="BO63" s="218"/>
      <c r="BP63" s="218"/>
      <c r="BQ63" s="215">
        <v>57</v>
      </c>
      <c r="BR63" s="216"/>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08"/>
    </row>
    <row r="64" spans="1:13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08"/>
    </row>
    <row r="65" spans="1:131" ht="26.25" customHeight="1" thickBot="1" x14ac:dyDescent="0.2">
      <c r="A65" s="352" t="s">
        <v>398</v>
      </c>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218"/>
      <c r="BF65" s="218"/>
      <c r="BG65" s="218"/>
      <c r="BH65" s="218"/>
      <c r="BI65" s="218"/>
      <c r="BJ65" s="218"/>
      <c r="BK65" s="218"/>
      <c r="BL65" s="218"/>
      <c r="BM65" s="218"/>
      <c r="BN65" s="218"/>
      <c r="BO65" s="218"/>
      <c r="BP65" s="218"/>
      <c r="BQ65" s="215">
        <v>59</v>
      </c>
      <c r="BR65" s="216"/>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0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18"/>
      <c r="BF66" s="218"/>
      <c r="BG66" s="218"/>
      <c r="BH66" s="218"/>
      <c r="BI66" s="218"/>
      <c r="BJ66" s="218"/>
      <c r="BK66" s="218"/>
      <c r="BL66" s="218"/>
      <c r="BM66" s="218"/>
      <c r="BN66" s="218"/>
      <c r="BO66" s="218"/>
      <c r="BP66" s="218"/>
      <c r="BQ66" s="215">
        <v>60</v>
      </c>
      <c r="BR66" s="220"/>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0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18"/>
      <c r="BF67" s="218"/>
      <c r="BG67" s="218"/>
      <c r="BH67" s="218"/>
      <c r="BI67" s="218"/>
      <c r="BJ67" s="218"/>
      <c r="BK67" s="218"/>
      <c r="BL67" s="218"/>
      <c r="BM67" s="218"/>
      <c r="BN67" s="218"/>
      <c r="BO67" s="218"/>
      <c r="BP67" s="218"/>
      <c r="BQ67" s="215">
        <v>61</v>
      </c>
      <c r="BR67" s="220"/>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08"/>
    </row>
    <row r="68" spans="1:131" ht="26.25" customHeight="1" thickTop="1" x14ac:dyDescent="0.15">
      <c r="A68" s="213">
        <v>1</v>
      </c>
      <c r="B68" s="869" t="s">
        <v>556</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0</v>
      </c>
      <c r="AB68" s="866"/>
      <c r="AC68" s="866"/>
      <c r="AD68" s="866"/>
      <c r="AE68" s="866"/>
      <c r="AF68" s="866">
        <v>0</v>
      </c>
      <c r="AG68" s="866"/>
      <c r="AH68" s="866"/>
      <c r="AI68" s="866"/>
      <c r="AJ68" s="866"/>
      <c r="AK68" s="866" t="s">
        <v>555</v>
      </c>
      <c r="AL68" s="866"/>
      <c r="AM68" s="866"/>
      <c r="AN68" s="866"/>
      <c r="AO68" s="866"/>
      <c r="AP68" s="866" t="s">
        <v>555</v>
      </c>
      <c r="AQ68" s="866"/>
      <c r="AR68" s="866"/>
      <c r="AS68" s="866"/>
      <c r="AT68" s="866"/>
      <c r="AU68" s="866" t="s">
        <v>555</v>
      </c>
      <c r="AV68" s="866"/>
      <c r="AW68" s="866"/>
      <c r="AX68" s="866"/>
      <c r="AY68" s="866"/>
      <c r="AZ68" s="867"/>
      <c r="BA68" s="867"/>
      <c r="BB68" s="867"/>
      <c r="BC68" s="867"/>
      <c r="BD68" s="868"/>
      <c r="BE68" s="218"/>
      <c r="BF68" s="218"/>
      <c r="BG68" s="218"/>
      <c r="BH68" s="218"/>
      <c r="BI68" s="218"/>
      <c r="BJ68" s="218"/>
      <c r="BK68" s="218"/>
      <c r="BL68" s="218"/>
      <c r="BM68" s="218"/>
      <c r="BN68" s="218"/>
      <c r="BO68" s="218"/>
      <c r="BP68" s="218"/>
      <c r="BQ68" s="215">
        <v>62</v>
      </c>
      <c r="BR68" s="220"/>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08"/>
    </row>
    <row r="69" spans="1:131" ht="26.25" customHeight="1" x14ac:dyDescent="0.15">
      <c r="A69" s="215">
        <v>2</v>
      </c>
      <c r="B69" s="873" t="s">
        <v>557</v>
      </c>
      <c r="C69" s="874"/>
      <c r="D69" s="874"/>
      <c r="E69" s="874"/>
      <c r="F69" s="874"/>
      <c r="G69" s="874"/>
      <c r="H69" s="874"/>
      <c r="I69" s="874"/>
      <c r="J69" s="874"/>
      <c r="K69" s="874"/>
      <c r="L69" s="874"/>
      <c r="M69" s="874"/>
      <c r="N69" s="874"/>
      <c r="O69" s="874"/>
      <c r="P69" s="875"/>
      <c r="Q69" s="876">
        <v>3302</v>
      </c>
      <c r="R69" s="830"/>
      <c r="S69" s="830"/>
      <c r="T69" s="830"/>
      <c r="U69" s="830"/>
      <c r="V69" s="830">
        <v>3214</v>
      </c>
      <c r="W69" s="830"/>
      <c r="X69" s="830"/>
      <c r="Y69" s="830"/>
      <c r="Z69" s="830"/>
      <c r="AA69" s="830">
        <v>88</v>
      </c>
      <c r="AB69" s="830"/>
      <c r="AC69" s="830"/>
      <c r="AD69" s="830"/>
      <c r="AE69" s="830"/>
      <c r="AF69" s="830">
        <v>54</v>
      </c>
      <c r="AG69" s="830"/>
      <c r="AH69" s="830"/>
      <c r="AI69" s="830"/>
      <c r="AJ69" s="830"/>
      <c r="AK69" s="830">
        <v>61</v>
      </c>
      <c r="AL69" s="830"/>
      <c r="AM69" s="830"/>
      <c r="AN69" s="830"/>
      <c r="AO69" s="830"/>
      <c r="AP69" s="830">
        <v>1730</v>
      </c>
      <c r="AQ69" s="830"/>
      <c r="AR69" s="830"/>
      <c r="AS69" s="830"/>
      <c r="AT69" s="830"/>
      <c r="AU69" s="830" t="s">
        <v>555</v>
      </c>
      <c r="AV69" s="830"/>
      <c r="AW69" s="830"/>
      <c r="AX69" s="830"/>
      <c r="AY69" s="830"/>
      <c r="AZ69" s="832"/>
      <c r="BA69" s="832"/>
      <c r="BB69" s="832"/>
      <c r="BC69" s="832"/>
      <c r="BD69" s="833"/>
      <c r="BE69" s="218"/>
      <c r="BF69" s="218"/>
      <c r="BG69" s="218"/>
      <c r="BH69" s="218"/>
      <c r="BI69" s="218"/>
      <c r="BJ69" s="218"/>
      <c r="BK69" s="218"/>
      <c r="BL69" s="218"/>
      <c r="BM69" s="218"/>
      <c r="BN69" s="218"/>
      <c r="BO69" s="218"/>
      <c r="BP69" s="218"/>
      <c r="BQ69" s="215">
        <v>63</v>
      </c>
      <c r="BR69" s="220"/>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08"/>
    </row>
    <row r="70" spans="1:131" ht="26.25" customHeight="1" x14ac:dyDescent="0.15">
      <c r="A70" s="215">
        <v>3</v>
      </c>
      <c r="B70" s="873" t="s">
        <v>558</v>
      </c>
      <c r="C70" s="874"/>
      <c r="D70" s="874"/>
      <c r="E70" s="874"/>
      <c r="F70" s="874"/>
      <c r="G70" s="874"/>
      <c r="H70" s="874"/>
      <c r="I70" s="874"/>
      <c r="J70" s="874"/>
      <c r="K70" s="874"/>
      <c r="L70" s="874"/>
      <c r="M70" s="874"/>
      <c r="N70" s="874"/>
      <c r="O70" s="874"/>
      <c r="P70" s="875"/>
      <c r="Q70" s="876">
        <v>198</v>
      </c>
      <c r="R70" s="830"/>
      <c r="S70" s="830"/>
      <c r="T70" s="830"/>
      <c r="U70" s="830"/>
      <c r="V70" s="830">
        <v>351</v>
      </c>
      <c r="W70" s="830"/>
      <c r="X70" s="830"/>
      <c r="Y70" s="830"/>
      <c r="Z70" s="830"/>
      <c r="AA70" s="830">
        <v>-153</v>
      </c>
      <c r="AB70" s="830"/>
      <c r="AC70" s="830"/>
      <c r="AD70" s="830"/>
      <c r="AE70" s="830"/>
      <c r="AF70" s="830" t="s">
        <v>555</v>
      </c>
      <c r="AG70" s="830"/>
      <c r="AH70" s="830"/>
      <c r="AI70" s="830"/>
      <c r="AJ70" s="830"/>
      <c r="AK70" s="830">
        <v>444</v>
      </c>
      <c r="AL70" s="830"/>
      <c r="AM70" s="830"/>
      <c r="AN70" s="830"/>
      <c r="AO70" s="830"/>
      <c r="AP70" s="830">
        <v>729</v>
      </c>
      <c r="AQ70" s="830"/>
      <c r="AR70" s="830"/>
      <c r="AS70" s="830"/>
      <c r="AT70" s="830"/>
      <c r="AU70" s="830" t="s">
        <v>555</v>
      </c>
      <c r="AV70" s="830"/>
      <c r="AW70" s="830"/>
      <c r="AX70" s="830"/>
      <c r="AY70" s="830"/>
      <c r="AZ70" s="832"/>
      <c r="BA70" s="832"/>
      <c r="BB70" s="832"/>
      <c r="BC70" s="832"/>
      <c r="BD70" s="833"/>
      <c r="BE70" s="218"/>
      <c r="BF70" s="218"/>
      <c r="BG70" s="218"/>
      <c r="BH70" s="218"/>
      <c r="BI70" s="218"/>
      <c r="BJ70" s="218"/>
      <c r="BK70" s="218"/>
      <c r="BL70" s="218"/>
      <c r="BM70" s="218"/>
      <c r="BN70" s="218"/>
      <c r="BO70" s="218"/>
      <c r="BP70" s="218"/>
      <c r="BQ70" s="215">
        <v>64</v>
      </c>
      <c r="BR70" s="220"/>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08"/>
    </row>
    <row r="71" spans="1:131" ht="26.25" customHeight="1" x14ac:dyDescent="0.15">
      <c r="A71" s="215">
        <v>4</v>
      </c>
      <c r="B71" s="873" t="s">
        <v>559</v>
      </c>
      <c r="C71" s="874"/>
      <c r="D71" s="874"/>
      <c r="E71" s="874"/>
      <c r="F71" s="874"/>
      <c r="G71" s="874"/>
      <c r="H71" s="874"/>
      <c r="I71" s="874"/>
      <c r="J71" s="874"/>
      <c r="K71" s="874"/>
      <c r="L71" s="874"/>
      <c r="M71" s="874"/>
      <c r="N71" s="874"/>
      <c r="O71" s="874"/>
      <c r="P71" s="875"/>
      <c r="Q71" s="876">
        <v>0</v>
      </c>
      <c r="R71" s="830"/>
      <c r="S71" s="830"/>
      <c r="T71" s="830"/>
      <c r="U71" s="830"/>
      <c r="V71" s="830">
        <v>0</v>
      </c>
      <c r="W71" s="830"/>
      <c r="X71" s="830"/>
      <c r="Y71" s="830"/>
      <c r="Z71" s="830"/>
      <c r="AA71" s="830" t="s">
        <v>560</v>
      </c>
      <c r="AB71" s="830"/>
      <c r="AC71" s="830"/>
      <c r="AD71" s="830"/>
      <c r="AE71" s="830"/>
      <c r="AF71" s="830">
        <v>9</v>
      </c>
      <c r="AG71" s="830"/>
      <c r="AH71" s="830"/>
      <c r="AI71" s="830"/>
      <c r="AJ71" s="830"/>
      <c r="AK71" s="830" t="s">
        <v>555</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18"/>
      <c r="BF71" s="218"/>
      <c r="BG71" s="218"/>
      <c r="BH71" s="218"/>
      <c r="BI71" s="218"/>
      <c r="BJ71" s="218"/>
      <c r="BK71" s="218"/>
      <c r="BL71" s="218"/>
      <c r="BM71" s="218"/>
      <c r="BN71" s="218"/>
      <c r="BO71" s="218"/>
      <c r="BP71" s="218"/>
      <c r="BQ71" s="215">
        <v>65</v>
      </c>
      <c r="BR71" s="220"/>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08"/>
    </row>
    <row r="72" spans="1:131" ht="26.25" customHeight="1" x14ac:dyDescent="0.15">
      <c r="A72" s="215">
        <v>5</v>
      </c>
      <c r="B72" s="873" t="s">
        <v>561</v>
      </c>
      <c r="C72" s="874"/>
      <c r="D72" s="874"/>
      <c r="E72" s="874"/>
      <c r="F72" s="874"/>
      <c r="G72" s="874"/>
      <c r="H72" s="874"/>
      <c r="I72" s="874"/>
      <c r="J72" s="874"/>
      <c r="K72" s="874"/>
      <c r="L72" s="874"/>
      <c r="M72" s="874"/>
      <c r="N72" s="874"/>
      <c r="O72" s="874"/>
      <c r="P72" s="875"/>
      <c r="Q72" s="876">
        <v>10670</v>
      </c>
      <c r="R72" s="830"/>
      <c r="S72" s="830"/>
      <c r="T72" s="830"/>
      <c r="U72" s="830"/>
      <c r="V72" s="830">
        <v>10603</v>
      </c>
      <c r="W72" s="830"/>
      <c r="X72" s="830"/>
      <c r="Y72" s="830"/>
      <c r="Z72" s="830"/>
      <c r="AA72" s="830">
        <v>67</v>
      </c>
      <c r="AB72" s="830"/>
      <c r="AC72" s="830"/>
      <c r="AD72" s="830"/>
      <c r="AE72" s="830"/>
      <c r="AF72" s="830">
        <v>67</v>
      </c>
      <c r="AG72" s="830"/>
      <c r="AH72" s="830"/>
      <c r="AI72" s="830"/>
      <c r="AJ72" s="830"/>
      <c r="AK72" s="830" t="s">
        <v>555</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18"/>
      <c r="BF72" s="218"/>
      <c r="BG72" s="218"/>
      <c r="BH72" s="218"/>
      <c r="BI72" s="218"/>
      <c r="BJ72" s="218"/>
      <c r="BK72" s="218"/>
      <c r="BL72" s="218"/>
      <c r="BM72" s="218"/>
      <c r="BN72" s="218"/>
      <c r="BO72" s="218"/>
      <c r="BP72" s="218"/>
      <c r="BQ72" s="215">
        <v>66</v>
      </c>
      <c r="BR72" s="220"/>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08"/>
    </row>
    <row r="73" spans="1:131" ht="26.25" customHeight="1" x14ac:dyDescent="0.15">
      <c r="A73" s="215">
        <v>6</v>
      </c>
      <c r="B73" s="873" t="s">
        <v>562</v>
      </c>
      <c r="C73" s="874"/>
      <c r="D73" s="874"/>
      <c r="E73" s="874"/>
      <c r="F73" s="874"/>
      <c r="G73" s="874"/>
      <c r="H73" s="874"/>
      <c r="I73" s="874"/>
      <c r="J73" s="874"/>
      <c r="K73" s="874"/>
      <c r="L73" s="874"/>
      <c r="M73" s="874"/>
      <c r="N73" s="874"/>
      <c r="O73" s="874"/>
      <c r="P73" s="875"/>
      <c r="Q73" s="876">
        <v>860</v>
      </c>
      <c r="R73" s="830"/>
      <c r="S73" s="830"/>
      <c r="T73" s="830"/>
      <c r="U73" s="830"/>
      <c r="V73" s="830">
        <v>858</v>
      </c>
      <c r="W73" s="830"/>
      <c r="X73" s="830"/>
      <c r="Y73" s="830"/>
      <c r="Z73" s="830"/>
      <c r="AA73" s="830">
        <v>2</v>
      </c>
      <c r="AB73" s="830"/>
      <c r="AC73" s="830"/>
      <c r="AD73" s="830"/>
      <c r="AE73" s="830"/>
      <c r="AF73" s="830">
        <v>2</v>
      </c>
      <c r="AG73" s="830"/>
      <c r="AH73" s="830"/>
      <c r="AI73" s="830"/>
      <c r="AJ73" s="830"/>
      <c r="AK73" s="830">
        <v>2</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18"/>
      <c r="BF73" s="218"/>
      <c r="BG73" s="218"/>
      <c r="BH73" s="218"/>
      <c r="BI73" s="218"/>
      <c r="BJ73" s="218"/>
      <c r="BK73" s="218"/>
      <c r="BL73" s="218"/>
      <c r="BM73" s="218"/>
      <c r="BN73" s="218"/>
      <c r="BO73" s="218"/>
      <c r="BP73" s="218"/>
      <c r="BQ73" s="215">
        <v>67</v>
      </c>
      <c r="BR73" s="220"/>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08"/>
    </row>
    <row r="74" spans="1:131" ht="26.25" customHeight="1" x14ac:dyDescent="0.15">
      <c r="A74" s="215">
        <v>7</v>
      </c>
      <c r="B74" s="873" t="s">
        <v>563</v>
      </c>
      <c r="C74" s="874"/>
      <c r="D74" s="874"/>
      <c r="E74" s="874"/>
      <c r="F74" s="874"/>
      <c r="G74" s="874"/>
      <c r="H74" s="874"/>
      <c r="I74" s="874"/>
      <c r="J74" s="874"/>
      <c r="K74" s="874"/>
      <c r="L74" s="874"/>
      <c r="M74" s="874"/>
      <c r="N74" s="874"/>
      <c r="O74" s="874"/>
      <c r="P74" s="875"/>
      <c r="Q74" s="876">
        <v>243</v>
      </c>
      <c r="R74" s="830"/>
      <c r="S74" s="830"/>
      <c r="T74" s="830"/>
      <c r="U74" s="830"/>
      <c r="V74" s="830">
        <v>238</v>
      </c>
      <c r="W74" s="830"/>
      <c r="X74" s="830"/>
      <c r="Y74" s="830"/>
      <c r="Z74" s="830"/>
      <c r="AA74" s="830">
        <v>5</v>
      </c>
      <c r="AB74" s="830"/>
      <c r="AC74" s="830"/>
      <c r="AD74" s="830"/>
      <c r="AE74" s="830"/>
      <c r="AF74" s="830">
        <v>5</v>
      </c>
      <c r="AG74" s="830"/>
      <c r="AH74" s="830"/>
      <c r="AI74" s="830"/>
      <c r="AJ74" s="830"/>
      <c r="AK74" s="830">
        <v>3</v>
      </c>
      <c r="AL74" s="830"/>
      <c r="AM74" s="830"/>
      <c r="AN74" s="830"/>
      <c r="AO74" s="830"/>
      <c r="AP74" s="830" t="s">
        <v>555</v>
      </c>
      <c r="AQ74" s="830"/>
      <c r="AR74" s="830"/>
      <c r="AS74" s="830"/>
      <c r="AT74" s="830"/>
      <c r="AU74" s="830" t="s">
        <v>555</v>
      </c>
      <c r="AV74" s="830"/>
      <c r="AW74" s="830"/>
      <c r="AX74" s="830"/>
      <c r="AY74" s="830"/>
      <c r="AZ74" s="832"/>
      <c r="BA74" s="832"/>
      <c r="BB74" s="832"/>
      <c r="BC74" s="832"/>
      <c r="BD74" s="833"/>
      <c r="BE74" s="218"/>
      <c r="BF74" s="218"/>
      <c r="BG74" s="218"/>
      <c r="BH74" s="218"/>
      <c r="BI74" s="218"/>
      <c r="BJ74" s="218"/>
      <c r="BK74" s="218"/>
      <c r="BL74" s="218"/>
      <c r="BM74" s="218"/>
      <c r="BN74" s="218"/>
      <c r="BO74" s="218"/>
      <c r="BP74" s="218"/>
      <c r="BQ74" s="215">
        <v>68</v>
      </c>
      <c r="BR74" s="220"/>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08"/>
    </row>
    <row r="75" spans="1:131" ht="26.25" customHeight="1" x14ac:dyDescent="0.15">
      <c r="A75" s="215">
        <v>8</v>
      </c>
      <c r="B75" s="873" t="s">
        <v>564</v>
      </c>
      <c r="C75" s="874"/>
      <c r="D75" s="874"/>
      <c r="E75" s="874"/>
      <c r="F75" s="874"/>
      <c r="G75" s="874"/>
      <c r="H75" s="874"/>
      <c r="I75" s="874"/>
      <c r="J75" s="874"/>
      <c r="K75" s="874"/>
      <c r="L75" s="874"/>
      <c r="M75" s="874"/>
      <c r="N75" s="874"/>
      <c r="O75" s="874"/>
      <c r="P75" s="875"/>
      <c r="Q75" s="877">
        <v>967</v>
      </c>
      <c r="R75" s="878"/>
      <c r="S75" s="878"/>
      <c r="T75" s="878"/>
      <c r="U75" s="834"/>
      <c r="V75" s="879">
        <v>732</v>
      </c>
      <c r="W75" s="878"/>
      <c r="X75" s="878"/>
      <c r="Y75" s="878"/>
      <c r="Z75" s="834"/>
      <c r="AA75" s="879">
        <v>236</v>
      </c>
      <c r="AB75" s="878"/>
      <c r="AC75" s="878"/>
      <c r="AD75" s="878"/>
      <c r="AE75" s="834"/>
      <c r="AF75" s="879">
        <v>236</v>
      </c>
      <c r="AG75" s="878"/>
      <c r="AH75" s="878"/>
      <c r="AI75" s="878"/>
      <c r="AJ75" s="834"/>
      <c r="AK75" s="879">
        <v>510</v>
      </c>
      <c r="AL75" s="878"/>
      <c r="AM75" s="878"/>
      <c r="AN75" s="878"/>
      <c r="AO75" s="834"/>
      <c r="AP75" s="879" t="s">
        <v>555</v>
      </c>
      <c r="AQ75" s="878"/>
      <c r="AR75" s="878"/>
      <c r="AS75" s="878"/>
      <c r="AT75" s="834"/>
      <c r="AU75" s="879" t="s">
        <v>555</v>
      </c>
      <c r="AV75" s="878"/>
      <c r="AW75" s="878"/>
      <c r="AX75" s="878"/>
      <c r="AY75" s="834"/>
      <c r="AZ75" s="832"/>
      <c r="BA75" s="832"/>
      <c r="BB75" s="832"/>
      <c r="BC75" s="832"/>
      <c r="BD75" s="833"/>
      <c r="BE75" s="218"/>
      <c r="BF75" s="218"/>
      <c r="BG75" s="218"/>
      <c r="BH75" s="218"/>
      <c r="BI75" s="218"/>
      <c r="BJ75" s="218"/>
      <c r="BK75" s="218"/>
      <c r="BL75" s="218"/>
      <c r="BM75" s="218"/>
      <c r="BN75" s="218"/>
      <c r="BO75" s="218"/>
      <c r="BP75" s="218"/>
      <c r="BQ75" s="215">
        <v>69</v>
      </c>
      <c r="BR75" s="220"/>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08"/>
    </row>
    <row r="76" spans="1:131" ht="26.25" customHeight="1" x14ac:dyDescent="0.15">
      <c r="A76" s="215">
        <v>9</v>
      </c>
      <c r="B76" s="873" t="s">
        <v>565</v>
      </c>
      <c r="C76" s="874"/>
      <c r="D76" s="874"/>
      <c r="E76" s="874"/>
      <c r="F76" s="874"/>
      <c r="G76" s="874"/>
      <c r="H76" s="874"/>
      <c r="I76" s="874"/>
      <c r="J76" s="874"/>
      <c r="K76" s="874"/>
      <c r="L76" s="874"/>
      <c r="M76" s="874"/>
      <c r="N76" s="874"/>
      <c r="O76" s="874"/>
      <c r="P76" s="875"/>
      <c r="Q76" s="877">
        <v>294625</v>
      </c>
      <c r="R76" s="878"/>
      <c r="S76" s="878"/>
      <c r="T76" s="878"/>
      <c r="U76" s="834"/>
      <c r="V76" s="879">
        <v>290389</v>
      </c>
      <c r="W76" s="878"/>
      <c r="X76" s="878"/>
      <c r="Y76" s="878"/>
      <c r="Z76" s="834"/>
      <c r="AA76" s="879">
        <v>4236</v>
      </c>
      <c r="AB76" s="878"/>
      <c r="AC76" s="878"/>
      <c r="AD76" s="878"/>
      <c r="AE76" s="834"/>
      <c r="AF76" s="879">
        <v>4236</v>
      </c>
      <c r="AG76" s="878"/>
      <c r="AH76" s="878"/>
      <c r="AI76" s="878"/>
      <c r="AJ76" s="834"/>
      <c r="AK76" s="879">
        <v>5909</v>
      </c>
      <c r="AL76" s="878"/>
      <c r="AM76" s="878"/>
      <c r="AN76" s="878"/>
      <c r="AO76" s="834"/>
      <c r="AP76" s="879" t="s">
        <v>555</v>
      </c>
      <c r="AQ76" s="878"/>
      <c r="AR76" s="878"/>
      <c r="AS76" s="878"/>
      <c r="AT76" s="834"/>
      <c r="AU76" s="879" t="s">
        <v>555</v>
      </c>
      <c r="AV76" s="878"/>
      <c r="AW76" s="878"/>
      <c r="AX76" s="878"/>
      <c r="AY76" s="834"/>
      <c r="AZ76" s="832"/>
      <c r="BA76" s="832"/>
      <c r="BB76" s="832"/>
      <c r="BC76" s="832"/>
      <c r="BD76" s="833"/>
      <c r="BE76" s="218"/>
      <c r="BF76" s="218"/>
      <c r="BG76" s="218"/>
      <c r="BH76" s="218"/>
      <c r="BI76" s="218"/>
      <c r="BJ76" s="218"/>
      <c r="BK76" s="218"/>
      <c r="BL76" s="218"/>
      <c r="BM76" s="218"/>
      <c r="BN76" s="218"/>
      <c r="BO76" s="218"/>
      <c r="BP76" s="218"/>
      <c r="BQ76" s="215">
        <v>70</v>
      </c>
      <c r="BR76" s="220"/>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08"/>
    </row>
    <row r="77" spans="1:131" ht="26.25" customHeight="1" x14ac:dyDescent="0.15">
      <c r="A77" s="215">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18"/>
      <c r="BF77" s="218"/>
      <c r="BG77" s="218"/>
      <c r="BH77" s="218"/>
      <c r="BI77" s="218"/>
      <c r="BJ77" s="218"/>
      <c r="BK77" s="218"/>
      <c r="BL77" s="218"/>
      <c r="BM77" s="218"/>
      <c r="BN77" s="218"/>
      <c r="BO77" s="218"/>
      <c r="BP77" s="218"/>
      <c r="BQ77" s="215">
        <v>71</v>
      </c>
      <c r="BR77" s="220"/>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08"/>
    </row>
    <row r="78" spans="1:131" ht="26.25" customHeight="1" x14ac:dyDescent="0.15">
      <c r="A78" s="215">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18"/>
      <c r="BF78" s="218"/>
      <c r="BG78" s="218"/>
      <c r="BH78" s="218"/>
      <c r="BI78" s="218"/>
      <c r="BJ78" s="208"/>
      <c r="BK78" s="208"/>
      <c r="BL78" s="208"/>
      <c r="BM78" s="208"/>
      <c r="BN78" s="208"/>
      <c r="BO78" s="218"/>
      <c r="BP78" s="218"/>
      <c r="BQ78" s="215">
        <v>72</v>
      </c>
      <c r="BR78" s="220"/>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08"/>
    </row>
    <row r="79" spans="1:131" ht="26.25" customHeight="1" x14ac:dyDescent="0.15">
      <c r="A79" s="215">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18"/>
      <c r="BF79" s="218"/>
      <c r="BG79" s="218"/>
      <c r="BH79" s="218"/>
      <c r="BI79" s="218"/>
      <c r="BJ79" s="208"/>
      <c r="BK79" s="208"/>
      <c r="BL79" s="208"/>
      <c r="BM79" s="208"/>
      <c r="BN79" s="208"/>
      <c r="BO79" s="218"/>
      <c r="BP79" s="218"/>
      <c r="BQ79" s="215">
        <v>73</v>
      </c>
      <c r="BR79" s="220"/>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08"/>
    </row>
    <row r="80" spans="1:131" ht="26.25" customHeight="1" x14ac:dyDescent="0.15">
      <c r="A80" s="215">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18"/>
      <c r="BF80" s="218"/>
      <c r="BG80" s="218"/>
      <c r="BH80" s="218"/>
      <c r="BI80" s="218"/>
      <c r="BJ80" s="218"/>
      <c r="BK80" s="218"/>
      <c r="BL80" s="218"/>
      <c r="BM80" s="218"/>
      <c r="BN80" s="218"/>
      <c r="BO80" s="218"/>
      <c r="BP80" s="218"/>
      <c r="BQ80" s="215">
        <v>74</v>
      </c>
      <c r="BR80" s="220"/>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08"/>
    </row>
    <row r="81" spans="1:131" ht="26.25" customHeight="1" x14ac:dyDescent="0.15">
      <c r="A81" s="215">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18"/>
      <c r="BF81" s="218"/>
      <c r="BG81" s="218"/>
      <c r="BH81" s="218"/>
      <c r="BI81" s="218"/>
      <c r="BJ81" s="218"/>
      <c r="BK81" s="218"/>
      <c r="BL81" s="218"/>
      <c r="BM81" s="218"/>
      <c r="BN81" s="218"/>
      <c r="BO81" s="218"/>
      <c r="BP81" s="218"/>
      <c r="BQ81" s="215">
        <v>75</v>
      </c>
      <c r="BR81" s="220"/>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08"/>
    </row>
    <row r="82" spans="1:131" ht="26.25" customHeight="1" x14ac:dyDescent="0.15">
      <c r="A82" s="215">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18"/>
      <c r="BF82" s="218"/>
      <c r="BG82" s="218"/>
      <c r="BH82" s="218"/>
      <c r="BI82" s="218"/>
      <c r="BJ82" s="218"/>
      <c r="BK82" s="218"/>
      <c r="BL82" s="218"/>
      <c r="BM82" s="218"/>
      <c r="BN82" s="218"/>
      <c r="BO82" s="218"/>
      <c r="BP82" s="218"/>
      <c r="BQ82" s="215">
        <v>76</v>
      </c>
      <c r="BR82" s="220"/>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08"/>
    </row>
    <row r="83" spans="1:131" ht="26.25" customHeight="1" x14ac:dyDescent="0.15">
      <c r="A83" s="215">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18"/>
      <c r="BF83" s="218"/>
      <c r="BG83" s="218"/>
      <c r="BH83" s="218"/>
      <c r="BI83" s="218"/>
      <c r="BJ83" s="218"/>
      <c r="BK83" s="218"/>
      <c r="BL83" s="218"/>
      <c r="BM83" s="218"/>
      <c r="BN83" s="218"/>
      <c r="BO83" s="218"/>
      <c r="BP83" s="218"/>
      <c r="BQ83" s="215">
        <v>77</v>
      </c>
      <c r="BR83" s="220"/>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08"/>
    </row>
    <row r="84" spans="1:131" ht="26.25" customHeight="1" x14ac:dyDescent="0.15">
      <c r="A84" s="215">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18"/>
      <c r="BF84" s="218"/>
      <c r="BG84" s="218"/>
      <c r="BH84" s="218"/>
      <c r="BI84" s="218"/>
      <c r="BJ84" s="218"/>
      <c r="BK84" s="218"/>
      <c r="BL84" s="218"/>
      <c r="BM84" s="218"/>
      <c r="BN84" s="218"/>
      <c r="BO84" s="218"/>
      <c r="BP84" s="218"/>
      <c r="BQ84" s="215">
        <v>78</v>
      </c>
      <c r="BR84" s="220"/>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08"/>
    </row>
    <row r="85" spans="1:131" ht="26.25" customHeight="1" x14ac:dyDescent="0.15">
      <c r="A85" s="215">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18"/>
      <c r="BF85" s="218"/>
      <c r="BG85" s="218"/>
      <c r="BH85" s="218"/>
      <c r="BI85" s="218"/>
      <c r="BJ85" s="218"/>
      <c r="BK85" s="218"/>
      <c r="BL85" s="218"/>
      <c r="BM85" s="218"/>
      <c r="BN85" s="218"/>
      <c r="BO85" s="218"/>
      <c r="BP85" s="218"/>
      <c r="BQ85" s="215">
        <v>79</v>
      </c>
      <c r="BR85" s="220"/>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08"/>
    </row>
    <row r="86" spans="1:131" ht="26.25" customHeight="1" x14ac:dyDescent="0.15">
      <c r="A86" s="215">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18"/>
      <c r="BF86" s="218"/>
      <c r="BG86" s="218"/>
      <c r="BH86" s="218"/>
      <c r="BI86" s="218"/>
      <c r="BJ86" s="218"/>
      <c r="BK86" s="218"/>
      <c r="BL86" s="218"/>
      <c r="BM86" s="218"/>
      <c r="BN86" s="218"/>
      <c r="BO86" s="218"/>
      <c r="BP86" s="218"/>
      <c r="BQ86" s="215">
        <v>80</v>
      </c>
      <c r="BR86" s="220"/>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08"/>
    </row>
    <row r="87" spans="1:131" ht="26.25" customHeight="1" x14ac:dyDescent="0.15">
      <c r="A87" s="221">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18"/>
      <c r="BF87" s="218"/>
      <c r="BG87" s="218"/>
      <c r="BH87" s="218"/>
      <c r="BI87" s="218"/>
      <c r="BJ87" s="218"/>
      <c r="BK87" s="218"/>
      <c r="BL87" s="218"/>
      <c r="BM87" s="218"/>
      <c r="BN87" s="218"/>
      <c r="BO87" s="218"/>
      <c r="BP87" s="218"/>
      <c r="BQ87" s="215">
        <v>81</v>
      </c>
      <c r="BR87" s="220"/>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08"/>
    </row>
    <row r="88" spans="1:131" ht="26.25" customHeight="1" thickBot="1" x14ac:dyDescent="0.2">
      <c r="A88" s="217"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4609</v>
      </c>
      <c r="AG88" s="844"/>
      <c r="AH88" s="844"/>
      <c r="AI88" s="844"/>
      <c r="AJ88" s="844"/>
      <c r="AK88" s="841"/>
      <c r="AL88" s="841"/>
      <c r="AM88" s="841"/>
      <c r="AN88" s="841"/>
      <c r="AO88" s="841"/>
      <c r="AP88" s="844">
        <v>2459</v>
      </c>
      <c r="AQ88" s="844"/>
      <c r="AR88" s="844"/>
      <c r="AS88" s="844"/>
      <c r="AT88" s="844"/>
      <c r="AU88" s="844"/>
      <c r="AV88" s="844"/>
      <c r="AW88" s="844"/>
      <c r="AX88" s="844"/>
      <c r="AY88" s="844"/>
      <c r="AZ88" s="849"/>
      <c r="BA88" s="849"/>
      <c r="BB88" s="849"/>
      <c r="BC88" s="849"/>
      <c r="BD88" s="850"/>
      <c r="BE88" s="218"/>
      <c r="BF88" s="218"/>
      <c r="BG88" s="218"/>
      <c r="BH88" s="218"/>
      <c r="BI88" s="218"/>
      <c r="BJ88" s="218"/>
      <c r="BK88" s="218"/>
      <c r="BL88" s="218"/>
      <c r="BM88" s="218"/>
      <c r="BN88" s="218"/>
      <c r="BO88" s="218"/>
      <c r="BP88" s="218"/>
      <c r="BQ88" s="215">
        <v>82</v>
      </c>
      <c r="BR88" s="220"/>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08"/>
    </row>
    <row r="89" spans="1:131" ht="26.25" hidden="1" customHeight="1" x14ac:dyDescent="0.15">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08"/>
    </row>
    <row r="90" spans="1:131" ht="26.25" hidden="1" customHeight="1" x14ac:dyDescent="0.15">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08"/>
    </row>
    <row r="91" spans="1:131" ht="26.25" hidden="1" customHeight="1" x14ac:dyDescent="0.15">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08"/>
    </row>
    <row r="92" spans="1:131" ht="26.25" hidden="1" customHeight="1" x14ac:dyDescent="0.15">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08"/>
    </row>
    <row r="93" spans="1:131" ht="26.25" hidden="1" customHeight="1" x14ac:dyDescent="0.15">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08"/>
    </row>
    <row r="94" spans="1:131" ht="26.25" hidden="1" customHeight="1" x14ac:dyDescent="0.15">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08"/>
    </row>
    <row r="95" spans="1:131" ht="26.25" hidden="1" customHeight="1" x14ac:dyDescent="0.15">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08"/>
    </row>
    <row r="96" spans="1:131" ht="26.25" hidden="1" customHeight="1" x14ac:dyDescent="0.15">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08"/>
    </row>
    <row r="97" spans="1:131" ht="26.25" hidden="1" customHeight="1" x14ac:dyDescent="0.15">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08"/>
    </row>
    <row r="98" spans="1:131" ht="26.25" hidden="1" customHeight="1" x14ac:dyDescent="0.15">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08"/>
    </row>
    <row r="99" spans="1:131" ht="26.25" hidden="1" customHeight="1" x14ac:dyDescent="0.15">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08"/>
    </row>
    <row r="100" spans="1:131" ht="26.25" hidden="1" customHeight="1" x14ac:dyDescent="0.15">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08"/>
    </row>
    <row r="101" spans="1:131" ht="26.25" hidden="1" customHeight="1" x14ac:dyDescent="0.15">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08"/>
    </row>
    <row r="102" spans="1:131" ht="26.25" customHeight="1" thickBot="1" x14ac:dyDescent="0.2">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21</v>
      </c>
      <c r="CS102" s="852"/>
      <c r="CT102" s="852"/>
      <c r="CU102" s="852"/>
      <c r="CV102" s="891"/>
      <c r="CW102" s="890" t="s">
        <v>488</v>
      </c>
      <c r="CX102" s="852"/>
      <c r="CY102" s="852"/>
      <c r="CZ102" s="852"/>
      <c r="DA102" s="891"/>
      <c r="DB102" s="890">
        <v>85</v>
      </c>
      <c r="DC102" s="852"/>
      <c r="DD102" s="852"/>
      <c r="DE102" s="852"/>
      <c r="DF102" s="891"/>
      <c r="DG102" s="890" t="s">
        <v>488</v>
      </c>
      <c r="DH102" s="852"/>
      <c r="DI102" s="852"/>
      <c r="DJ102" s="852"/>
      <c r="DK102" s="891"/>
      <c r="DL102" s="890" t="s">
        <v>488</v>
      </c>
      <c r="DM102" s="852"/>
      <c r="DN102" s="852"/>
      <c r="DO102" s="852"/>
      <c r="DP102" s="891"/>
      <c r="DQ102" s="890" t="s">
        <v>488</v>
      </c>
      <c r="DR102" s="852"/>
      <c r="DS102" s="852"/>
      <c r="DT102" s="852"/>
      <c r="DU102" s="891"/>
      <c r="DV102" s="789"/>
      <c r="DW102" s="790"/>
      <c r="DX102" s="790"/>
      <c r="DY102" s="790"/>
      <c r="DZ102" s="914"/>
      <c r="EA102" s="208"/>
    </row>
    <row r="103" spans="1:131" ht="26.25" customHeight="1" x14ac:dyDescent="0.15">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08"/>
    </row>
    <row r="104" spans="1:131" ht="26.25" customHeight="1" x14ac:dyDescent="0.15">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08"/>
    </row>
    <row r="105" spans="1:13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349" t="s">
        <v>405</v>
      </c>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3"/>
      <c r="AF107" s="353"/>
      <c r="AG107" s="353"/>
      <c r="AH107" s="353"/>
      <c r="AI107" s="353"/>
      <c r="AJ107" s="353"/>
      <c r="AK107" s="353"/>
      <c r="AL107" s="353"/>
      <c r="AM107" s="353"/>
      <c r="AN107" s="353"/>
      <c r="AO107" s="353"/>
      <c r="AP107" s="353"/>
      <c r="AQ107" s="353"/>
      <c r="AR107" s="353"/>
      <c r="AS107" s="353"/>
      <c r="AT107" s="353"/>
      <c r="AU107" s="349" t="s">
        <v>406</v>
      </c>
      <c r="AV107" s="353"/>
      <c r="AW107" s="353"/>
      <c r="AX107" s="353"/>
      <c r="AY107" s="353"/>
      <c r="AZ107" s="353"/>
      <c r="BA107" s="353"/>
      <c r="BB107" s="353"/>
      <c r="BC107" s="353"/>
      <c r="BD107" s="353"/>
      <c r="BE107" s="353"/>
      <c r="BF107" s="353"/>
      <c r="BG107" s="353"/>
      <c r="BH107" s="353"/>
      <c r="BI107" s="353"/>
      <c r="BJ107" s="353"/>
      <c r="BK107" s="353"/>
      <c r="BL107" s="353"/>
      <c r="BM107" s="353"/>
      <c r="BN107" s="353"/>
      <c r="BO107" s="353"/>
      <c r="BP107" s="353"/>
      <c r="BQ107" s="353"/>
      <c r="BR107" s="353"/>
      <c r="BS107" s="353"/>
      <c r="BT107" s="353"/>
      <c r="BU107" s="353"/>
      <c r="BV107" s="353"/>
      <c r="BW107" s="353"/>
      <c r="BX107" s="353"/>
      <c r="BY107" s="353"/>
      <c r="BZ107" s="353"/>
      <c r="CA107" s="353"/>
      <c r="CB107" s="353"/>
      <c r="CC107" s="353"/>
      <c r="CD107" s="353"/>
      <c r="CE107" s="353"/>
      <c r="CF107" s="353"/>
      <c r="CG107" s="353"/>
      <c r="CH107" s="353"/>
      <c r="CI107" s="353"/>
      <c r="CJ107" s="353"/>
      <c r="CK107" s="353"/>
      <c r="CL107" s="353"/>
      <c r="CM107" s="353"/>
      <c r="CN107" s="353"/>
      <c r="CO107" s="353"/>
      <c r="CP107" s="353"/>
      <c r="CQ107" s="353"/>
      <c r="CR107" s="353"/>
      <c r="CS107" s="353"/>
      <c r="CT107" s="353"/>
      <c r="CU107" s="353"/>
      <c r="CV107" s="353"/>
      <c r="CW107" s="353"/>
      <c r="CX107" s="353"/>
      <c r="CY107" s="353"/>
      <c r="CZ107" s="353"/>
      <c r="DA107" s="353"/>
      <c r="DB107" s="353"/>
      <c r="DC107" s="353"/>
      <c r="DD107" s="353"/>
      <c r="DE107" s="353"/>
      <c r="DF107" s="353"/>
      <c r="DG107" s="353"/>
      <c r="DH107" s="353"/>
      <c r="DI107" s="353"/>
      <c r="DJ107" s="353"/>
      <c r="DK107" s="353"/>
      <c r="DL107" s="353"/>
      <c r="DM107" s="353"/>
      <c r="DN107" s="353"/>
      <c r="DO107" s="353"/>
      <c r="DP107" s="353"/>
      <c r="DQ107" s="353"/>
      <c r="DR107" s="353"/>
      <c r="DS107" s="353"/>
      <c r="DT107" s="353"/>
      <c r="DU107" s="353"/>
      <c r="DV107" s="353"/>
      <c r="DW107" s="353"/>
      <c r="DX107" s="353"/>
      <c r="DY107" s="353"/>
      <c r="DZ107" s="353"/>
    </row>
    <row r="108" spans="1:131" s="20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0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0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422083</v>
      </c>
      <c r="AB110" s="900"/>
      <c r="AC110" s="900"/>
      <c r="AD110" s="900"/>
      <c r="AE110" s="901"/>
      <c r="AF110" s="902">
        <v>452887</v>
      </c>
      <c r="AG110" s="900"/>
      <c r="AH110" s="900"/>
      <c r="AI110" s="900"/>
      <c r="AJ110" s="901"/>
      <c r="AK110" s="902">
        <v>573018</v>
      </c>
      <c r="AL110" s="900"/>
      <c r="AM110" s="900"/>
      <c r="AN110" s="900"/>
      <c r="AO110" s="901"/>
      <c r="AP110" s="903">
        <v>19.399999999999999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5343560</v>
      </c>
      <c r="BR110" s="931"/>
      <c r="BS110" s="931"/>
      <c r="BT110" s="931"/>
      <c r="BU110" s="931"/>
      <c r="BV110" s="931">
        <v>5999806</v>
      </c>
      <c r="BW110" s="931"/>
      <c r="BX110" s="931"/>
      <c r="BY110" s="931"/>
      <c r="BZ110" s="931"/>
      <c r="CA110" s="931">
        <v>6112115</v>
      </c>
      <c r="CB110" s="931"/>
      <c r="CC110" s="931"/>
      <c r="CD110" s="931"/>
      <c r="CE110" s="931"/>
      <c r="CF110" s="944">
        <v>206.5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0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0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939348</v>
      </c>
      <c r="BR112" s="926"/>
      <c r="BS112" s="926"/>
      <c r="BT112" s="926"/>
      <c r="BU112" s="926"/>
      <c r="BV112" s="926">
        <v>859888</v>
      </c>
      <c r="BW112" s="926"/>
      <c r="BX112" s="926"/>
      <c r="BY112" s="926"/>
      <c r="BZ112" s="926"/>
      <c r="CA112" s="926">
        <v>812261</v>
      </c>
      <c r="CB112" s="926"/>
      <c r="CC112" s="926"/>
      <c r="CD112" s="926"/>
      <c r="CE112" s="926"/>
      <c r="CF112" s="920">
        <v>27.4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0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149037</v>
      </c>
      <c r="AB113" s="938"/>
      <c r="AC113" s="938"/>
      <c r="AD113" s="938"/>
      <c r="AE113" s="939"/>
      <c r="AF113" s="940">
        <v>138462</v>
      </c>
      <c r="AG113" s="938"/>
      <c r="AH113" s="938"/>
      <c r="AI113" s="938"/>
      <c r="AJ113" s="939"/>
      <c r="AK113" s="940">
        <v>150030</v>
      </c>
      <c r="AL113" s="938"/>
      <c r="AM113" s="938"/>
      <c r="AN113" s="938"/>
      <c r="AO113" s="939"/>
      <c r="AP113" s="941">
        <v>5.0999999999999996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402141</v>
      </c>
      <c r="BR113" s="926"/>
      <c r="BS113" s="926"/>
      <c r="BT113" s="926"/>
      <c r="BU113" s="926"/>
      <c r="BV113" s="926">
        <v>352605</v>
      </c>
      <c r="BW113" s="926"/>
      <c r="BX113" s="926"/>
      <c r="BY113" s="926"/>
      <c r="BZ113" s="926"/>
      <c r="CA113" s="926">
        <v>389939</v>
      </c>
      <c r="CB113" s="926"/>
      <c r="CC113" s="926"/>
      <c r="CD113" s="926"/>
      <c r="CE113" s="926"/>
      <c r="CF113" s="920">
        <v>13.2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0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45568</v>
      </c>
      <c r="AB114" s="959"/>
      <c r="AC114" s="959"/>
      <c r="AD114" s="959"/>
      <c r="AE114" s="960"/>
      <c r="AF114" s="961">
        <v>51754</v>
      </c>
      <c r="AG114" s="959"/>
      <c r="AH114" s="959"/>
      <c r="AI114" s="959"/>
      <c r="AJ114" s="960"/>
      <c r="AK114" s="961">
        <v>54537</v>
      </c>
      <c r="AL114" s="959"/>
      <c r="AM114" s="959"/>
      <c r="AN114" s="959"/>
      <c r="AO114" s="960"/>
      <c r="AP114" s="962">
        <v>1.8</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540073</v>
      </c>
      <c r="BR114" s="926"/>
      <c r="BS114" s="926"/>
      <c r="BT114" s="926"/>
      <c r="BU114" s="926"/>
      <c r="BV114" s="926">
        <v>550304</v>
      </c>
      <c r="BW114" s="926"/>
      <c r="BX114" s="926"/>
      <c r="BY114" s="926"/>
      <c r="BZ114" s="926"/>
      <c r="CA114" s="926">
        <v>524074</v>
      </c>
      <c r="CB114" s="926"/>
      <c r="CC114" s="926"/>
      <c r="CD114" s="926"/>
      <c r="CE114" s="926"/>
      <c r="CF114" s="920">
        <v>17.7</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0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496</v>
      </c>
      <c r="AB115" s="938"/>
      <c r="AC115" s="938"/>
      <c r="AD115" s="938"/>
      <c r="AE115" s="939"/>
      <c r="AF115" s="940">
        <v>466</v>
      </c>
      <c r="AG115" s="938"/>
      <c r="AH115" s="938"/>
      <c r="AI115" s="938"/>
      <c r="AJ115" s="939"/>
      <c r="AK115" s="940">
        <v>327</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0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0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617184</v>
      </c>
      <c r="AB117" s="979"/>
      <c r="AC117" s="979"/>
      <c r="AD117" s="979"/>
      <c r="AE117" s="980"/>
      <c r="AF117" s="981">
        <v>643569</v>
      </c>
      <c r="AG117" s="979"/>
      <c r="AH117" s="979"/>
      <c r="AI117" s="979"/>
      <c r="AJ117" s="980"/>
      <c r="AK117" s="981">
        <v>777912</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0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0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26" t="s">
        <v>177</v>
      </c>
      <c r="BA119" s="226"/>
      <c r="BB119" s="226"/>
      <c r="BC119" s="226"/>
      <c r="BD119" s="226"/>
      <c r="BE119" s="226"/>
      <c r="BF119" s="226"/>
      <c r="BG119" s="226"/>
      <c r="BH119" s="226"/>
      <c r="BI119" s="226"/>
      <c r="BJ119" s="226"/>
      <c r="BK119" s="226"/>
      <c r="BL119" s="226"/>
      <c r="BM119" s="226"/>
      <c r="BN119" s="226"/>
      <c r="BO119" s="977" t="s">
        <v>442</v>
      </c>
      <c r="BP119" s="1005"/>
      <c r="BQ119" s="999">
        <v>7225122</v>
      </c>
      <c r="BR119" s="1000"/>
      <c r="BS119" s="1000"/>
      <c r="BT119" s="1000"/>
      <c r="BU119" s="1000"/>
      <c r="BV119" s="1000">
        <v>7762603</v>
      </c>
      <c r="BW119" s="1000"/>
      <c r="BX119" s="1000"/>
      <c r="BY119" s="1000"/>
      <c r="BZ119" s="1000"/>
      <c r="CA119" s="1000">
        <v>7838389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0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3735970</v>
      </c>
      <c r="BR120" s="931"/>
      <c r="BS120" s="931"/>
      <c r="BT120" s="931"/>
      <c r="BU120" s="931"/>
      <c r="BV120" s="931">
        <v>3952056</v>
      </c>
      <c r="BW120" s="931"/>
      <c r="BX120" s="931"/>
      <c r="BY120" s="931"/>
      <c r="BZ120" s="931"/>
      <c r="CA120" s="931">
        <v>4220063</v>
      </c>
      <c r="CB120" s="931"/>
      <c r="CC120" s="931"/>
      <c r="CD120" s="931"/>
      <c r="CE120" s="931"/>
      <c r="CF120" s="944">
        <v>142.6</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636271</v>
      </c>
      <c r="DR120" s="931"/>
      <c r="DS120" s="931"/>
      <c r="DT120" s="931"/>
      <c r="DU120" s="931"/>
      <c r="DV120" s="932">
        <v>21.5</v>
      </c>
      <c r="DW120" s="932"/>
      <c r="DX120" s="932"/>
      <c r="DY120" s="932"/>
      <c r="DZ120" s="933"/>
    </row>
    <row r="121" spans="1:130" s="20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542281</v>
      </c>
      <c r="BR121" s="926"/>
      <c r="BS121" s="926"/>
      <c r="BT121" s="926"/>
      <c r="BU121" s="926"/>
      <c r="BV121" s="926">
        <v>502305</v>
      </c>
      <c r="BW121" s="926"/>
      <c r="BX121" s="926"/>
      <c r="BY121" s="926"/>
      <c r="BZ121" s="926"/>
      <c r="CA121" s="926">
        <v>463041</v>
      </c>
      <c r="CB121" s="926"/>
      <c r="CC121" s="926"/>
      <c r="CD121" s="926"/>
      <c r="CE121" s="926"/>
      <c r="CF121" s="920">
        <v>15.6</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142200</v>
      </c>
      <c r="DH121" s="926"/>
      <c r="DI121" s="926"/>
      <c r="DJ121" s="926"/>
      <c r="DK121" s="926"/>
      <c r="DL121" s="926">
        <v>142200</v>
      </c>
      <c r="DM121" s="926"/>
      <c r="DN121" s="926"/>
      <c r="DO121" s="926"/>
      <c r="DP121" s="926"/>
      <c r="DQ121" s="926">
        <v>126651</v>
      </c>
      <c r="DR121" s="926"/>
      <c r="DS121" s="926"/>
      <c r="DT121" s="926"/>
      <c r="DU121" s="926"/>
      <c r="DV121" s="927">
        <v>4.3</v>
      </c>
      <c r="DW121" s="927"/>
      <c r="DX121" s="927"/>
      <c r="DY121" s="927"/>
      <c r="DZ121" s="928"/>
    </row>
    <row r="122" spans="1:130" s="20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4188055</v>
      </c>
      <c r="BR122" s="1000"/>
      <c r="BS122" s="1000"/>
      <c r="BT122" s="1000"/>
      <c r="BU122" s="1000"/>
      <c r="BV122" s="1000">
        <v>4683022</v>
      </c>
      <c r="BW122" s="1000"/>
      <c r="BX122" s="1000"/>
      <c r="BY122" s="1000"/>
      <c r="BZ122" s="1000"/>
      <c r="CA122" s="1000">
        <v>4725668</v>
      </c>
      <c r="CB122" s="1000"/>
      <c r="CC122" s="1000"/>
      <c r="CD122" s="1000"/>
      <c r="CE122" s="1000"/>
      <c r="CF122" s="1017">
        <v>159.69999999999999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49339</v>
      </c>
      <c r="DR122" s="926"/>
      <c r="DS122" s="926"/>
      <c r="DT122" s="926"/>
      <c r="DU122" s="926"/>
      <c r="DV122" s="927">
        <v>1.7</v>
      </c>
      <c r="DW122" s="927"/>
      <c r="DX122" s="927"/>
      <c r="DY122" s="927"/>
      <c r="DZ122" s="928"/>
    </row>
    <row r="123" spans="1:130" s="20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26" t="s">
        <v>177</v>
      </c>
      <c r="BA123" s="226"/>
      <c r="BB123" s="226"/>
      <c r="BC123" s="226"/>
      <c r="BD123" s="226"/>
      <c r="BE123" s="226"/>
      <c r="BF123" s="226"/>
      <c r="BG123" s="226"/>
      <c r="BH123" s="226"/>
      <c r="BI123" s="226"/>
      <c r="BJ123" s="226"/>
      <c r="BK123" s="226"/>
      <c r="BL123" s="226"/>
      <c r="BM123" s="226"/>
      <c r="BN123" s="226"/>
      <c r="BO123" s="977" t="s">
        <v>450</v>
      </c>
      <c r="BP123" s="1005"/>
      <c r="BQ123" s="1063">
        <v>8466306</v>
      </c>
      <c r="BR123" s="1064"/>
      <c r="BS123" s="1064"/>
      <c r="BT123" s="1064"/>
      <c r="BU123" s="1064"/>
      <c r="BV123" s="1064">
        <v>9137383</v>
      </c>
      <c r="BW123" s="1064"/>
      <c r="BX123" s="1064"/>
      <c r="BY123" s="1064"/>
      <c r="BZ123" s="1064"/>
      <c r="CA123" s="1064">
        <v>9408772</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0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797148</v>
      </c>
      <c r="DH124" s="986"/>
      <c r="DI124" s="986"/>
      <c r="DJ124" s="986"/>
      <c r="DK124" s="987"/>
      <c r="DL124" s="985">
        <v>717688</v>
      </c>
      <c r="DM124" s="986"/>
      <c r="DN124" s="986"/>
      <c r="DO124" s="986"/>
      <c r="DP124" s="987"/>
      <c r="DQ124" s="985" t="s">
        <v>122</v>
      </c>
      <c r="DR124" s="986"/>
      <c r="DS124" s="986"/>
      <c r="DT124" s="986"/>
      <c r="DU124" s="987"/>
      <c r="DV124" s="988" t="s">
        <v>122</v>
      </c>
      <c r="DW124" s="989"/>
      <c r="DX124" s="989"/>
      <c r="DY124" s="989"/>
      <c r="DZ124" s="990"/>
    </row>
    <row r="125" spans="1:130" s="20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350"/>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352"/>
      <c r="BR125" s="352"/>
      <c r="BS125" s="352"/>
      <c r="BT125" s="352"/>
      <c r="BU125" s="352"/>
      <c r="BV125" s="352"/>
      <c r="BW125" s="352"/>
      <c r="BX125" s="352"/>
      <c r="BY125" s="352"/>
      <c r="BZ125" s="352"/>
      <c r="CA125" s="352"/>
      <c r="CB125" s="352"/>
      <c r="CC125" s="352"/>
      <c r="CD125" s="352"/>
      <c r="CE125" s="352"/>
      <c r="CF125" s="352"/>
      <c r="CG125" s="352"/>
      <c r="CH125" s="352"/>
      <c r="CI125" s="352"/>
      <c r="CJ125" s="227"/>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0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c r="BV126" s="352"/>
      <c r="BW126" s="352"/>
      <c r="BX126" s="352"/>
      <c r="BY126" s="352"/>
      <c r="BZ126" s="352"/>
      <c r="CA126" s="352"/>
      <c r="CB126" s="352"/>
      <c r="CC126" s="352"/>
      <c r="CD126" s="228"/>
      <c r="CE126" s="228"/>
      <c r="CF126" s="228"/>
      <c r="CG126" s="352"/>
      <c r="CH126" s="352"/>
      <c r="CI126" s="352"/>
      <c r="CJ126" s="227"/>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0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496</v>
      </c>
      <c r="AB127" s="959"/>
      <c r="AC127" s="959"/>
      <c r="AD127" s="959"/>
      <c r="AE127" s="960"/>
      <c r="AF127" s="961">
        <v>466</v>
      </c>
      <c r="AG127" s="959"/>
      <c r="AH127" s="959"/>
      <c r="AI127" s="959"/>
      <c r="AJ127" s="960"/>
      <c r="AK127" s="961">
        <v>327</v>
      </c>
      <c r="AL127" s="959"/>
      <c r="AM127" s="959"/>
      <c r="AN127" s="959"/>
      <c r="AO127" s="960"/>
      <c r="AP127" s="962">
        <v>0</v>
      </c>
      <c r="AQ127" s="963"/>
      <c r="AR127" s="963"/>
      <c r="AS127" s="963"/>
      <c r="AT127" s="964"/>
      <c r="AU127" s="352"/>
      <c r="AV127" s="352"/>
      <c r="AW127" s="35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352"/>
      <c r="CB127" s="352"/>
      <c r="CC127" s="352"/>
      <c r="CD127" s="228"/>
      <c r="CE127" s="228"/>
      <c r="CF127" s="228"/>
      <c r="CG127" s="352"/>
      <c r="CH127" s="352"/>
      <c r="CI127" s="352"/>
      <c r="CJ127" s="227"/>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0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34893</v>
      </c>
      <c r="AB128" s="1046"/>
      <c r="AC128" s="1046"/>
      <c r="AD128" s="1046"/>
      <c r="AE128" s="1047"/>
      <c r="AF128" s="1048">
        <v>34671</v>
      </c>
      <c r="AG128" s="1046"/>
      <c r="AH128" s="1046"/>
      <c r="AI128" s="1046"/>
      <c r="AJ128" s="1047"/>
      <c r="AK128" s="1048">
        <v>38278</v>
      </c>
      <c r="AL128" s="1046"/>
      <c r="AM128" s="1046"/>
      <c r="AN128" s="1046"/>
      <c r="AO128" s="1047"/>
      <c r="AP128" s="1049"/>
      <c r="AQ128" s="1050"/>
      <c r="AR128" s="1050"/>
      <c r="AS128" s="1050"/>
      <c r="AT128" s="1051"/>
      <c r="AU128" s="352"/>
      <c r="AV128" s="352"/>
      <c r="AW128" s="352"/>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28"/>
      <c r="CB128" s="228"/>
      <c r="CC128" s="228"/>
      <c r="CD128" s="228"/>
      <c r="CE128" s="228"/>
      <c r="CF128" s="228"/>
      <c r="CG128" s="352"/>
      <c r="CH128" s="352"/>
      <c r="CI128" s="352"/>
      <c r="CJ128" s="227"/>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0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3181729</v>
      </c>
      <c r="AB129" s="959"/>
      <c r="AC129" s="959"/>
      <c r="AD129" s="959"/>
      <c r="AE129" s="960"/>
      <c r="AF129" s="961">
        <v>3302003</v>
      </c>
      <c r="AG129" s="959"/>
      <c r="AH129" s="959"/>
      <c r="AI129" s="959"/>
      <c r="AJ129" s="960"/>
      <c r="AK129" s="961">
        <v>3397802</v>
      </c>
      <c r="AL129" s="959"/>
      <c r="AM129" s="959"/>
      <c r="AN129" s="959"/>
      <c r="AO129" s="960"/>
      <c r="AP129" s="1073"/>
      <c r="AQ129" s="1074"/>
      <c r="AR129" s="1074"/>
      <c r="AS129" s="1074"/>
      <c r="AT129" s="1075"/>
      <c r="AU129" s="210"/>
      <c r="AV129" s="210"/>
      <c r="AW129" s="210"/>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210"/>
      <c r="DQ129" s="210"/>
      <c r="DR129" s="210"/>
      <c r="DS129" s="210"/>
      <c r="DT129" s="210"/>
      <c r="DU129" s="210"/>
      <c r="DV129" s="210"/>
      <c r="DW129" s="210"/>
      <c r="DX129" s="210"/>
      <c r="DY129" s="210"/>
      <c r="DZ129" s="210"/>
    </row>
    <row r="130" spans="1:131" s="20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346302</v>
      </c>
      <c r="AB130" s="959"/>
      <c r="AC130" s="959"/>
      <c r="AD130" s="959"/>
      <c r="AE130" s="960"/>
      <c r="AF130" s="961">
        <v>368964</v>
      </c>
      <c r="AG130" s="959"/>
      <c r="AH130" s="959"/>
      <c r="AI130" s="959"/>
      <c r="AJ130" s="960"/>
      <c r="AK130" s="961">
        <v>438317</v>
      </c>
      <c r="AL130" s="959"/>
      <c r="AM130" s="959"/>
      <c r="AN130" s="959"/>
      <c r="AO130" s="960"/>
      <c r="AP130" s="1073"/>
      <c r="AQ130" s="1074"/>
      <c r="AR130" s="1074"/>
      <c r="AS130" s="1074"/>
      <c r="AT130" s="1075"/>
      <c r="AU130" s="210"/>
      <c r="AV130" s="210"/>
      <c r="AW130" s="210"/>
      <c r="AX130" s="1065" t="s">
        <v>470</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210"/>
      <c r="DQ130" s="210"/>
      <c r="DR130" s="210"/>
      <c r="DS130" s="210"/>
      <c r="DT130" s="210"/>
      <c r="DU130" s="210"/>
      <c r="DV130" s="210"/>
      <c r="DW130" s="210"/>
      <c r="DX130" s="210"/>
      <c r="DY130" s="210"/>
      <c r="DZ130" s="210"/>
    </row>
    <row r="131" spans="1:131" s="20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2835427</v>
      </c>
      <c r="AB131" s="986"/>
      <c r="AC131" s="986"/>
      <c r="AD131" s="986"/>
      <c r="AE131" s="987"/>
      <c r="AF131" s="985">
        <v>2933039</v>
      </c>
      <c r="AG131" s="986"/>
      <c r="AH131" s="986"/>
      <c r="AI131" s="986"/>
      <c r="AJ131" s="987"/>
      <c r="AK131" s="985">
        <v>2959485</v>
      </c>
      <c r="AL131" s="986"/>
      <c r="AM131" s="986"/>
      <c r="AN131" s="986"/>
      <c r="AO131" s="987"/>
      <c r="AP131" s="1110"/>
      <c r="AQ131" s="1111"/>
      <c r="AR131" s="1111"/>
      <c r="AS131" s="1111"/>
      <c r="AT131" s="1112"/>
      <c r="AU131" s="210"/>
      <c r="AV131" s="210"/>
      <c r="AW131" s="210"/>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210"/>
      <c r="DQ131" s="210"/>
      <c r="DR131" s="210"/>
      <c r="DS131" s="210"/>
      <c r="DT131" s="210"/>
      <c r="DU131" s="210"/>
      <c r="DV131" s="210"/>
      <c r="DW131" s="210"/>
      <c r="DX131" s="210"/>
      <c r="DY131" s="210"/>
      <c r="DZ131" s="210"/>
    </row>
    <row r="132" spans="1:131" s="20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8.3228734160000002</v>
      </c>
      <c r="AB132" s="1097"/>
      <c r="AC132" s="1097"/>
      <c r="AD132" s="1097"/>
      <c r="AE132" s="1098"/>
      <c r="AF132" s="1099">
        <v>8.1803890090000007</v>
      </c>
      <c r="AG132" s="1097"/>
      <c r="AH132" s="1097"/>
      <c r="AI132" s="1097"/>
      <c r="AJ132" s="1098"/>
      <c r="AK132" s="1099">
        <v>10.181399799999999</v>
      </c>
      <c r="AL132" s="1097"/>
      <c r="AM132" s="1097"/>
      <c r="AN132" s="1097"/>
      <c r="AO132" s="1098"/>
      <c r="AP132" s="1001"/>
      <c r="AQ132" s="1002"/>
      <c r="AR132" s="1002"/>
      <c r="AS132" s="1002"/>
      <c r="AT132" s="1100"/>
      <c r="AU132" s="23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10"/>
      <c r="DQ132" s="210"/>
      <c r="DR132" s="210"/>
      <c r="DS132" s="210"/>
      <c r="DT132" s="210"/>
      <c r="DU132" s="210"/>
      <c r="DV132" s="210"/>
      <c r="DW132" s="210"/>
      <c r="DX132" s="210"/>
      <c r="DY132" s="210"/>
      <c r="DZ132" s="210"/>
    </row>
    <row r="133" spans="1:131" s="20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8.3000000000000007</v>
      </c>
      <c r="AB133" s="1080"/>
      <c r="AC133" s="1080"/>
      <c r="AD133" s="1080"/>
      <c r="AE133" s="1081"/>
      <c r="AF133" s="1079">
        <v>8.3000000000000007</v>
      </c>
      <c r="AG133" s="1080"/>
      <c r="AH133" s="1080"/>
      <c r="AI133" s="1080"/>
      <c r="AJ133" s="1081"/>
      <c r="AK133" s="1079">
        <v>8.8000000000000007</v>
      </c>
      <c r="AL133" s="1080"/>
      <c r="AM133" s="1080"/>
      <c r="AN133" s="1080"/>
      <c r="AO133" s="1081"/>
      <c r="AP133" s="1028"/>
      <c r="AQ133" s="1029"/>
      <c r="AR133" s="1029"/>
      <c r="AS133" s="1029"/>
      <c r="AT133" s="1082"/>
      <c r="AU133" s="210"/>
      <c r="AV133" s="210"/>
      <c r="AW133" s="210"/>
      <c r="AX133" s="210"/>
      <c r="AY133" s="210"/>
      <c r="AZ133" s="210"/>
      <c r="BA133" s="210"/>
      <c r="BB133" s="210"/>
      <c r="BC133" s="210"/>
      <c r="BD133" s="210"/>
      <c r="BE133" s="210"/>
      <c r="BF133" s="210"/>
      <c r="BG133" s="210"/>
      <c r="BH133" s="210"/>
      <c r="BI133" s="210"/>
      <c r="BJ133" s="210"/>
      <c r="BK133" s="210"/>
      <c r="BL133" s="210"/>
      <c r="BM133" s="210"/>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10"/>
      <c r="DQ133" s="210"/>
      <c r="DR133" s="210"/>
      <c r="DS133" s="210"/>
      <c r="DT133" s="210"/>
      <c r="DU133" s="210"/>
      <c r="DV133" s="210"/>
      <c r="DW133" s="210"/>
      <c r="DX133" s="210"/>
      <c r="DY133" s="210"/>
      <c r="DZ133" s="210"/>
    </row>
    <row r="134" spans="1:13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10"/>
      <c r="AV134" s="210"/>
      <c r="AW134" s="210"/>
      <c r="AX134" s="210"/>
      <c r="AY134" s="210"/>
      <c r="AZ134" s="210"/>
      <c r="BA134" s="210"/>
      <c r="BB134" s="210"/>
      <c r="BC134" s="210"/>
      <c r="BD134" s="210"/>
      <c r="BE134" s="210"/>
      <c r="BF134" s="210"/>
      <c r="BG134" s="210"/>
      <c r="BH134" s="210"/>
      <c r="BI134" s="210"/>
      <c r="BJ134" s="210"/>
      <c r="BK134" s="210"/>
      <c r="BL134" s="210"/>
      <c r="BM134" s="210"/>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10"/>
      <c r="DQ134" s="210"/>
      <c r="DR134" s="210"/>
      <c r="DS134" s="210"/>
      <c r="DT134" s="210"/>
      <c r="DU134" s="210"/>
      <c r="DV134" s="210"/>
      <c r="DW134" s="210"/>
      <c r="DX134" s="210"/>
      <c r="DY134" s="210"/>
      <c r="DZ134" s="210"/>
      <c r="EA134" s="208"/>
    </row>
    <row r="135" spans="1:131" ht="14.25" hidden="1" x14ac:dyDescent="0.15">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row>
  </sheetData>
  <sheetProtection algorithmName="SHA-512" hashValue="QFCuy2TZwEKR3mFf/kmk+pNnlJL3rqNdakqDYuojR2idBcafJOWGPaz+bRaLK2xASO+mvS60OeV0OM4e+M5Bwg==" saltValue="1Q+pQuFn5hQKihgI9pyC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33" customWidth="1"/>
    <col min="121" max="121" width="0" style="232" hidden="1" customWidth="1"/>
    <col min="122" max="16384" width="9" style="232" hidden="1"/>
  </cols>
  <sheetData>
    <row r="1" spans="1:120"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2"/>
    </row>
    <row r="17" spans="119:120" x14ac:dyDescent="0.15">
      <c r="DP17" s="232"/>
    </row>
    <row r="18" spans="119:120" x14ac:dyDescent="0.15"/>
    <row r="19" spans="119:120" x14ac:dyDescent="0.15"/>
    <row r="20" spans="119:120" x14ac:dyDescent="0.15">
      <c r="DO20" s="232"/>
      <c r="DP20" s="232"/>
    </row>
    <row r="21" spans="119:120" x14ac:dyDescent="0.15">
      <c r="DP21" s="232"/>
    </row>
    <row r="22" spans="119:120" x14ac:dyDescent="0.15"/>
    <row r="23" spans="119:120" x14ac:dyDescent="0.15">
      <c r="DO23" s="232"/>
      <c r="DP23" s="232"/>
    </row>
    <row r="24" spans="119:120" x14ac:dyDescent="0.15">
      <c r="DP24" s="232"/>
    </row>
    <row r="25" spans="119:120" x14ac:dyDescent="0.15">
      <c r="DP25" s="232"/>
    </row>
    <row r="26" spans="119:120" x14ac:dyDescent="0.15">
      <c r="DO26" s="232"/>
      <c r="DP26" s="232"/>
    </row>
    <row r="27" spans="119:120" x14ac:dyDescent="0.15"/>
    <row r="28" spans="119:120" x14ac:dyDescent="0.15">
      <c r="DO28" s="232"/>
      <c r="DP28" s="232"/>
    </row>
    <row r="29" spans="119:120" x14ac:dyDescent="0.15">
      <c r="DP29" s="232"/>
    </row>
    <row r="30" spans="119:120" x14ac:dyDescent="0.15"/>
    <row r="31" spans="119:120" x14ac:dyDescent="0.15">
      <c r="DO31" s="232"/>
      <c r="DP31" s="232"/>
    </row>
    <row r="32" spans="119:120" x14ac:dyDescent="0.15"/>
    <row r="33" spans="98:120" x14ac:dyDescent="0.15">
      <c r="DO33" s="232"/>
      <c r="DP33" s="232"/>
    </row>
    <row r="34" spans="98:120" x14ac:dyDescent="0.15">
      <c r="DM34" s="232"/>
    </row>
    <row r="35" spans="98:120" x14ac:dyDescent="0.15">
      <c r="CT35" s="232"/>
      <c r="CU35" s="232"/>
      <c r="CV35" s="232"/>
      <c r="CY35" s="232"/>
      <c r="CZ35" s="232"/>
      <c r="DA35" s="232"/>
      <c r="DD35" s="232"/>
      <c r="DE35" s="232"/>
      <c r="DF35" s="232"/>
      <c r="DI35" s="232"/>
      <c r="DJ35" s="232"/>
      <c r="DK35" s="232"/>
      <c r="DM35" s="232"/>
      <c r="DN35" s="232"/>
      <c r="DO35" s="232"/>
      <c r="DP35" s="232"/>
    </row>
    <row r="36" spans="98:120" x14ac:dyDescent="0.15"/>
    <row r="37" spans="98:120" x14ac:dyDescent="0.15">
      <c r="CW37" s="232"/>
      <c r="DB37" s="232"/>
      <c r="DG37" s="232"/>
      <c r="DL37" s="232"/>
      <c r="DP37" s="232"/>
    </row>
    <row r="38" spans="98:120" x14ac:dyDescent="0.15">
      <c r="CT38" s="232"/>
      <c r="CU38" s="232"/>
      <c r="CV38" s="232"/>
      <c r="CW38" s="232"/>
      <c r="CY38" s="232"/>
      <c r="CZ38" s="232"/>
      <c r="DA38" s="232"/>
      <c r="DB38" s="232"/>
      <c r="DD38" s="232"/>
      <c r="DE38" s="232"/>
      <c r="DF38" s="232"/>
      <c r="DG38" s="232"/>
      <c r="DI38" s="232"/>
      <c r="DJ38" s="232"/>
      <c r="DK38" s="232"/>
      <c r="DL38" s="232"/>
      <c r="DN38" s="232"/>
      <c r="DO38" s="232"/>
      <c r="DP38" s="23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2"/>
      <c r="DO49" s="232"/>
      <c r="DP49" s="23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2"/>
      <c r="CS63" s="232"/>
      <c r="CX63" s="232"/>
      <c r="DC63" s="232"/>
      <c r="DH63" s="232"/>
    </row>
    <row r="64" spans="22:120" x14ac:dyDescent="0.15">
      <c r="V64" s="232"/>
    </row>
    <row r="65" spans="15:120" x14ac:dyDescent="0.15">
      <c r="X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U65" s="232"/>
      <c r="CZ65" s="232"/>
      <c r="DE65" s="232"/>
      <c r="DJ65" s="232"/>
    </row>
    <row r="66" spans="15:120" x14ac:dyDescent="0.15">
      <c r="Q66" s="232"/>
      <c r="S66" s="232"/>
      <c r="U66" s="232"/>
      <c r="DM66" s="232"/>
    </row>
    <row r="67" spans="15:120" x14ac:dyDescent="0.15">
      <c r="O67" s="232"/>
      <c r="P67" s="232"/>
      <c r="R67" s="232"/>
      <c r="T67" s="232"/>
      <c r="Y67" s="232"/>
      <c r="CT67" s="232"/>
      <c r="CV67" s="232"/>
      <c r="CW67" s="232"/>
      <c r="CY67" s="232"/>
      <c r="DA67" s="232"/>
      <c r="DB67" s="232"/>
      <c r="DD67" s="232"/>
      <c r="DF67" s="232"/>
      <c r="DG67" s="232"/>
      <c r="DI67" s="232"/>
      <c r="DK67" s="232"/>
      <c r="DL67" s="232"/>
      <c r="DN67" s="232"/>
      <c r="DO67" s="232"/>
      <c r="DP67" s="232"/>
    </row>
    <row r="68" spans="15:120" x14ac:dyDescent="0.15"/>
    <row r="69" spans="15:120" x14ac:dyDescent="0.15"/>
    <row r="70" spans="15:120" x14ac:dyDescent="0.15"/>
    <row r="71" spans="15:120" x14ac:dyDescent="0.15"/>
    <row r="72" spans="15:120" x14ac:dyDescent="0.15">
      <c r="DP72" s="232"/>
    </row>
    <row r="73" spans="15:120" x14ac:dyDescent="0.15">
      <c r="DP73" s="23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2"/>
      <c r="CX96" s="232"/>
      <c r="DC96" s="232"/>
      <c r="DH96" s="232"/>
    </row>
    <row r="97" spans="24:120" x14ac:dyDescent="0.15">
      <c r="CS97" s="232"/>
      <c r="CX97" s="232"/>
      <c r="DC97" s="232"/>
      <c r="DH97" s="232"/>
      <c r="DP97" s="233" t="s">
        <v>476</v>
      </c>
    </row>
    <row r="98" spans="24:120" hidden="1" x14ac:dyDescent="0.15">
      <c r="CS98" s="232"/>
      <c r="CX98" s="232"/>
      <c r="DC98" s="232"/>
      <c r="DH98" s="232"/>
    </row>
    <row r="99" spans="24:120" hidden="1" x14ac:dyDescent="0.15">
      <c r="CS99" s="232"/>
      <c r="CX99" s="232"/>
      <c r="DC99" s="232"/>
      <c r="DH99" s="232"/>
    </row>
    <row r="101" spans="24:120" ht="12" hidden="1" customHeight="1" x14ac:dyDescent="0.15">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2"/>
      <c r="BA101" s="232"/>
      <c r="BB101" s="232"/>
      <c r="BC101" s="232"/>
      <c r="BD101" s="232"/>
      <c r="BE101" s="232"/>
      <c r="BF101" s="232"/>
      <c r="BG101" s="232"/>
      <c r="BH101" s="232"/>
      <c r="BI101" s="232"/>
      <c r="BJ101" s="232"/>
      <c r="BK101" s="232"/>
      <c r="BL101" s="232"/>
      <c r="BM101" s="232"/>
      <c r="BN101" s="232"/>
      <c r="BO101" s="232"/>
      <c r="BP101" s="232"/>
      <c r="BQ101" s="232"/>
      <c r="BR101" s="232"/>
      <c r="BS101" s="232"/>
      <c r="BT101" s="232"/>
      <c r="BU101" s="232"/>
      <c r="BV101" s="232"/>
      <c r="BW101" s="232"/>
      <c r="BX101" s="232"/>
      <c r="BY101" s="232"/>
      <c r="BZ101" s="232"/>
      <c r="CA101" s="232"/>
      <c r="CB101" s="232"/>
      <c r="CC101" s="232"/>
      <c r="CD101" s="232"/>
      <c r="CE101" s="232"/>
      <c r="CF101" s="232"/>
      <c r="CG101" s="232"/>
      <c r="CH101" s="232"/>
      <c r="CI101" s="232"/>
      <c r="CJ101" s="232"/>
      <c r="CK101" s="232"/>
      <c r="CL101" s="232"/>
      <c r="CM101" s="232"/>
      <c r="CN101" s="232"/>
      <c r="CO101" s="232"/>
      <c r="CP101" s="232"/>
      <c r="CQ101" s="232"/>
      <c r="CR101" s="232"/>
      <c r="CU101" s="232"/>
      <c r="CZ101" s="232"/>
      <c r="DE101" s="232"/>
      <c r="DJ101" s="232"/>
    </row>
    <row r="102" spans="24:120" ht="1.5" hidden="1" customHeight="1" x14ac:dyDescent="0.15">
      <c r="CU102" s="232"/>
      <c r="CZ102" s="232"/>
      <c r="DE102" s="232"/>
      <c r="DJ102" s="232"/>
      <c r="DM102" s="232"/>
    </row>
    <row r="103" spans="24:120" hidden="1" x14ac:dyDescent="0.15">
      <c r="CT103" s="232"/>
      <c r="CV103" s="232"/>
      <c r="CW103" s="232"/>
      <c r="CY103" s="232"/>
      <c r="DA103" s="232"/>
      <c r="DB103" s="232"/>
      <c r="DD103" s="232"/>
      <c r="DF103" s="232"/>
      <c r="DG103" s="232"/>
      <c r="DI103" s="232"/>
      <c r="DK103" s="232"/>
      <c r="DL103" s="232"/>
      <c r="DM103" s="232"/>
      <c r="DN103" s="232"/>
      <c r="DO103" s="232"/>
      <c r="DP103" s="232"/>
    </row>
    <row r="104" spans="24:120" hidden="1" x14ac:dyDescent="0.15">
      <c r="CV104" s="232"/>
      <c r="CW104" s="232"/>
      <c r="DA104" s="232"/>
      <c r="DB104" s="232"/>
      <c r="DF104" s="232"/>
      <c r="DG104" s="232"/>
      <c r="DK104" s="232"/>
      <c r="DL104" s="232"/>
      <c r="DN104" s="232"/>
      <c r="DO104" s="232"/>
      <c r="DP104" s="232"/>
    </row>
    <row r="105" spans="24:120" ht="12.75" hidden="1" customHeight="1" x14ac:dyDescent="0.15"/>
  </sheetData>
  <sheetProtection algorithmName="SHA-512" hashValue="MtTgbrmJBW/mgMR7O9Dp1dW2DB1WNopZPCeDh+Izo0/dyW54D6xO74s4r1ow5dS7rbTO9eLRWElmjL1PKTPP/A==" saltValue="owCU6j0x8wiWMEERjIs+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3" customWidth="1"/>
    <col min="117" max="16384" width="9" style="232" hidden="1"/>
  </cols>
  <sheetData>
    <row r="1" spans="2:116"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row>
    <row r="2" spans="2:116" x14ac:dyDescent="0.15"/>
    <row r="3" spans="2:116" x14ac:dyDescent="0.15"/>
    <row r="4" spans="2:116" x14ac:dyDescent="0.15">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row>
    <row r="5" spans="2:116" x14ac:dyDescent="0.15">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row>
    <row r="19" spans="9:116" x14ac:dyDescent="0.15"/>
    <row r="20" spans="9:116" x14ac:dyDescent="0.15"/>
    <row r="21" spans="9:116" x14ac:dyDescent="0.15">
      <c r="DL21" s="232"/>
    </row>
    <row r="22" spans="9:116" x14ac:dyDescent="0.15">
      <c r="DI22" s="232"/>
      <c r="DJ22" s="232"/>
      <c r="DK22" s="232"/>
      <c r="DL22" s="232"/>
    </row>
    <row r="23" spans="9:116" x14ac:dyDescent="0.15">
      <c r="CY23" s="232"/>
      <c r="CZ23" s="232"/>
      <c r="DA23" s="232"/>
      <c r="DB23" s="232"/>
      <c r="DC23" s="232"/>
      <c r="DD23" s="232"/>
      <c r="DE23" s="232"/>
      <c r="DF23" s="232"/>
      <c r="DG23" s="232"/>
      <c r="DH23" s="232"/>
      <c r="DI23" s="232"/>
      <c r="DJ23" s="232"/>
      <c r="DK23" s="232"/>
      <c r="DL23" s="23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2"/>
      <c r="DA35" s="232"/>
      <c r="DB35" s="232"/>
      <c r="DC35" s="232"/>
      <c r="DD35" s="232"/>
      <c r="DE35" s="232"/>
      <c r="DF35" s="232"/>
      <c r="DG35" s="232"/>
      <c r="DH35" s="232"/>
      <c r="DI35" s="232"/>
      <c r="DJ35" s="232"/>
      <c r="DK35" s="232"/>
      <c r="DL35" s="232"/>
    </row>
    <row r="36" spans="15:116" x14ac:dyDescent="0.15"/>
    <row r="37" spans="15:116" x14ac:dyDescent="0.15">
      <c r="DL37" s="232"/>
    </row>
    <row r="38" spans="15:116" x14ac:dyDescent="0.15">
      <c r="DI38" s="232"/>
      <c r="DJ38" s="232"/>
      <c r="DK38" s="232"/>
      <c r="DL38" s="232"/>
    </row>
    <row r="39" spans="15:116" x14ac:dyDescent="0.15"/>
    <row r="40" spans="15:116" x14ac:dyDescent="0.15"/>
    <row r="41" spans="15:116" x14ac:dyDescent="0.15"/>
    <row r="42" spans="15:116" x14ac:dyDescent="0.15"/>
    <row r="43" spans="15:116" x14ac:dyDescent="0.15">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row>
    <row r="44" spans="15:116" x14ac:dyDescent="0.15">
      <c r="DL44" s="232"/>
    </row>
    <row r="45" spans="15:116" x14ac:dyDescent="0.15"/>
    <row r="46" spans="15:116" x14ac:dyDescent="0.15">
      <c r="DA46" s="232"/>
      <c r="DB46" s="232"/>
      <c r="DC46" s="232"/>
      <c r="DD46" s="232"/>
      <c r="DE46" s="232"/>
      <c r="DF46" s="232"/>
      <c r="DG46" s="232"/>
      <c r="DH46" s="232"/>
      <c r="DI46" s="232"/>
      <c r="DJ46" s="232"/>
      <c r="DK46" s="232"/>
      <c r="DL46" s="232"/>
    </row>
    <row r="47" spans="15:116" x14ac:dyDescent="0.15"/>
    <row r="48" spans="15:116" x14ac:dyDescent="0.15"/>
    <row r="49" spans="104:116" x14ac:dyDescent="0.15"/>
    <row r="50" spans="104:116" x14ac:dyDescent="0.15">
      <c r="CZ50" s="232"/>
      <c r="DA50" s="232"/>
      <c r="DB50" s="232"/>
      <c r="DC50" s="232"/>
      <c r="DD50" s="232"/>
      <c r="DE50" s="232"/>
      <c r="DF50" s="232"/>
      <c r="DG50" s="232"/>
      <c r="DH50" s="232"/>
      <c r="DI50" s="232"/>
      <c r="DJ50" s="232"/>
      <c r="DK50" s="232"/>
      <c r="DL50" s="232"/>
    </row>
    <row r="51" spans="104:116" x14ac:dyDescent="0.15"/>
    <row r="52" spans="104:116" x14ac:dyDescent="0.15"/>
    <row r="53" spans="104:116" x14ac:dyDescent="0.15">
      <c r="DL53" s="23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2"/>
      <c r="DD67" s="232"/>
      <c r="DE67" s="232"/>
      <c r="DF67" s="232"/>
      <c r="DG67" s="232"/>
      <c r="DH67" s="232"/>
      <c r="DI67" s="232"/>
      <c r="DJ67" s="232"/>
      <c r="DK67" s="232"/>
      <c r="DL67" s="23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bfStM2o6H9Nl1ZQCv9d80dbCuRYlI5vcs/7GdXhZ4AVfYfGnCRI18vYU4zXkqYWlzkd+JEsLjkYNpxtisl4JQ==" saltValue="3Sl3+cZhNsJHnpWFJ9kY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34" customWidth="1"/>
    <col min="37" max="44" width="17" style="234" customWidth="1"/>
    <col min="45" max="45" width="6.125" style="241" customWidth="1"/>
    <col min="46" max="46" width="3" style="239" customWidth="1"/>
    <col min="47" max="47" width="19.125" style="234" hidden="1" customWidth="1"/>
    <col min="48" max="52" width="12.625" style="234" hidden="1" customWidth="1"/>
    <col min="53" max="16384" width="8.625" style="234" hidden="1"/>
  </cols>
  <sheetData>
    <row r="1" spans="1:46" x14ac:dyDescent="0.15">
      <c r="AS1" s="235"/>
      <c r="AT1" s="235"/>
    </row>
    <row r="2" spans="1:46" x14ac:dyDescent="0.15">
      <c r="AS2" s="235"/>
      <c r="AT2" s="235"/>
    </row>
    <row r="3" spans="1:46" x14ac:dyDescent="0.15">
      <c r="AS3" s="235"/>
      <c r="AT3" s="235"/>
    </row>
    <row r="4" spans="1:46" x14ac:dyDescent="0.15">
      <c r="AS4" s="235"/>
      <c r="AT4" s="235"/>
    </row>
    <row r="5" spans="1:46" ht="17.25" x14ac:dyDescent="0.15">
      <c r="A5" s="236" t="s">
        <v>477</v>
      </c>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8"/>
    </row>
    <row r="6" spans="1:46" x14ac:dyDescent="0.15">
      <c r="A6" s="239"/>
      <c r="B6" s="235"/>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40" t="s">
        <v>478</v>
      </c>
      <c r="AL6" s="240"/>
      <c r="AM6" s="240"/>
      <c r="AN6" s="240"/>
      <c r="AO6" s="235"/>
      <c r="AP6" s="235"/>
      <c r="AQ6" s="235"/>
      <c r="AR6" s="235"/>
    </row>
    <row r="7" spans="1:46" ht="13.5" customHeight="1" x14ac:dyDescent="0.15">
      <c r="A7" s="239"/>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42"/>
      <c r="AL7" s="243"/>
      <c r="AM7" s="243"/>
      <c r="AN7" s="244"/>
      <c r="AO7" s="1118" t="s">
        <v>479</v>
      </c>
      <c r="AP7" s="245"/>
      <c r="AQ7" s="246" t="s">
        <v>480</v>
      </c>
      <c r="AR7" s="247"/>
    </row>
    <row r="8" spans="1:46" x14ac:dyDescent="0.15">
      <c r="A8" s="239"/>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48"/>
      <c r="AL8" s="249"/>
      <c r="AM8" s="249"/>
      <c r="AN8" s="250"/>
      <c r="AO8" s="1119"/>
      <c r="AP8" s="251" t="s">
        <v>481</v>
      </c>
      <c r="AQ8" s="252" t="s">
        <v>482</v>
      </c>
      <c r="AR8" s="253" t="s">
        <v>483</v>
      </c>
    </row>
    <row r="9" spans="1:46" x14ac:dyDescent="0.15">
      <c r="A9" s="239"/>
      <c r="B9" s="235"/>
      <c r="C9" s="235"/>
      <c r="D9" s="235"/>
      <c r="E9" s="235"/>
      <c r="F9" s="235"/>
      <c r="G9" s="235"/>
      <c r="H9" s="235"/>
      <c r="I9" s="235"/>
      <c r="J9" s="235"/>
      <c r="K9" s="235"/>
      <c r="L9" s="235"/>
      <c r="M9" s="235"/>
      <c r="N9" s="235"/>
      <c r="O9" s="235"/>
      <c r="P9" s="235"/>
      <c r="Q9" s="235"/>
      <c r="R9" s="235"/>
      <c r="S9" s="235"/>
      <c r="T9" s="235"/>
      <c r="U9" s="235"/>
      <c r="V9" s="235"/>
      <c r="W9" s="235"/>
      <c r="X9" s="235"/>
      <c r="Y9" s="235"/>
      <c r="Z9" s="235"/>
      <c r="AA9" s="235"/>
      <c r="AB9" s="235"/>
      <c r="AC9" s="235"/>
      <c r="AD9" s="235"/>
      <c r="AE9" s="235"/>
      <c r="AF9" s="235"/>
      <c r="AG9" s="235"/>
      <c r="AH9" s="235"/>
      <c r="AI9" s="235"/>
      <c r="AJ9" s="235"/>
      <c r="AK9" s="1130" t="s">
        <v>484</v>
      </c>
      <c r="AL9" s="1131"/>
      <c r="AM9" s="1131"/>
      <c r="AN9" s="1132"/>
      <c r="AO9" s="254">
        <v>890615</v>
      </c>
      <c r="AP9" s="254">
        <v>119066</v>
      </c>
      <c r="AQ9" s="255">
        <v>154424</v>
      </c>
      <c r="AR9" s="256">
        <v>-22.9</v>
      </c>
    </row>
    <row r="10" spans="1:46" ht="13.5" customHeight="1" x14ac:dyDescent="0.15">
      <c r="A10" s="239"/>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35"/>
      <c r="AH10" s="235"/>
      <c r="AI10" s="235"/>
      <c r="AJ10" s="235"/>
      <c r="AK10" s="1130" t="s">
        <v>485</v>
      </c>
      <c r="AL10" s="1131"/>
      <c r="AM10" s="1131"/>
      <c r="AN10" s="1132"/>
      <c r="AO10" s="257">
        <v>199755</v>
      </c>
      <c r="AP10" s="257">
        <v>26705</v>
      </c>
      <c r="AQ10" s="258">
        <v>18194</v>
      </c>
      <c r="AR10" s="259">
        <v>46.8</v>
      </c>
    </row>
    <row r="11" spans="1:46" ht="13.5" customHeight="1" x14ac:dyDescent="0.15">
      <c r="A11" s="239"/>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1130" t="s">
        <v>486</v>
      </c>
      <c r="AL11" s="1131"/>
      <c r="AM11" s="1131"/>
      <c r="AN11" s="1132"/>
      <c r="AO11" s="257">
        <v>828</v>
      </c>
      <c r="AP11" s="257">
        <v>111</v>
      </c>
      <c r="AQ11" s="258">
        <v>1285</v>
      </c>
      <c r="AR11" s="259">
        <v>-91.4</v>
      </c>
    </row>
    <row r="12" spans="1:46" ht="13.5" customHeight="1" x14ac:dyDescent="0.15">
      <c r="A12" s="239"/>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1130" t="s">
        <v>487</v>
      </c>
      <c r="AL12" s="1131"/>
      <c r="AM12" s="1131"/>
      <c r="AN12" s="1132"/>
      <c r="AO12" s="257" t="s">
        <v>488</v>
      </c>
      <c r="AP12" s="257" t="s">
        <v>488</v>
      </c>
      <c r="AQ12" s="258" t="s">
        <v>488</v>
      </c>
      <c r="AR12" s="259" t="s">
        <v>488</v>
      </c>
    </row>
    <row r="13" spans="1:46" ht="13.5" customHeight="1" x14ac:dyDescent="0.15">
      <c r="A13" s="239"/>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1130" t="s">
        <v>489</v>
      </c>
      <c r="AL13" s="1131"/>
      <c r="AM13" s="1131"/>
      <c r="AN13" s="1132"/>
      <c r="AO13" s="257">
        <v>38943</v>
      </c>
      <c r="AP13" s="257">
        <v>5206</v>
      </c>
      <c r="AQ13" s="258">
        <v>5735</v>
      </c>
      <c r="AR13" s="259">
        <v>-9.1999999999999993</v>
      </c>
    </row>
    <row r="14" spans="1:46" ht="13.5" customHeight="1" x14ac:dyDescent="0.15">
      <c r="A14" s="239"/>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1130" t="s">
        <v>490</v>
      </c>
      <c r="AL14" s="1131"/>
      <c r="AM14" s="1131"/>
      <c r="AN14" s="1132"/>
      <c r="AO14" s="257" t="s">
        <v>488</v>
      </c>
      <c r="AP14" s="257" t="s">
        <v>488</v>
      </c>
      <c r="AQ14" s="258">
        <v>2950</v>
      </c>
      <c r="AR14" s="259" t="s">
        <v>488</v>
      </c>
    </row>
    <row r="15" spans="1:46" ht="13.5" customHeight="1" x14ac:dyDescent="0.15">
      <c r="A15" s="239"/>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1133" t="s">
        <v>491</v>
      </c>
      <c r="AL15" s="1134"/>
      <c r="AM15" s="1134"/>
      <c r="AN15" s="1135"/>
      <c r="AO15" s="257">
        <v>-65830</v>
      </c>
      <c r="AP15" s="257">
        <v>-8801</v>
      </c>
      <c r="AQ15" s="258">
        <v>-9110</v>
      </c>
      <c r="AR15" s="259">
        <v>-3.4</v>
      </c>
    </row>
    <row r="16" spans="1:46" x14ac:dyDescent="0.15">
      <c r="A16" s="239"/>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1133" t="s">
        <v>177</v>
      </c>
      <c r="AL16" s="1134"/>
      <c r="AM16" s="1134"/>
      <c r="AN16" s="1135"/>
      <c r="AO16" s="257">
        <v>1064311</v>
      </c>
      <c r="AP16" s="257">
        <v>142288</v>
      </c>
      <c r="AQ16" s="258">
        <v>173477</v>
      </c>
      <c r="AR16" s="259">
        <v>-18</v>
      </c>
    </row>
    <row r="17" spans="1:46" x14ac:dyDescent="0.15">
      <c r="A17" s="239"/>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60"/>
    </row>
    <row r="18" spans="1:46" x14ac:dyDescent="0.15">
      <c r="A18" s="239"/>
      <c r="B18" s="235"/>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61"/>
      <c r="AR18" s="261"/>
    </row>
    <row r="19" spans="1:46" x14ac:dyDescent="0.15">
      <c r="A19" s="239"/>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t="s">
        <v>492</v>
      </c>
      <c r="AL19" s="235"/>
      <c r="AM19" s="235"/>
      <c r="AN19" s="235"/>
      <c r="AO19" s="235"/>
      <c r="AP19" s="235"/>
      <c r="AQ19" s="235"/>
      <c r="AR19" s="235"/>
    </row>
    <row r="20" spans="1:46" x14ac:dyDescent="0.15">
      <c r="A20" s="239"/>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62"/>
      <c r="AL20" s="263"/>
      <c r="AM20" s="263"/>
      <c r="AN20" s="264"/>
      <c r="AO20" s="265" t="s">
        <v>493</v>
      </c>
      <c r="AP20" s="266" t="s">
        <v>494</v>
      </c>
      <c r="AQ20" s="267" t="s">
        <v>495</v>
      </c>
      <c r="AR20" s="268"/>
    </row>
    <row r="21" spans="1:46" s="274" customFormat="1" x14ac:dyDescent="0.15">
      <c r="A21" s="269"/>
      <c r="B21" s="240"/>
      <c r="C21" s="240"/>
      <c r="D21" s="240"/>
      <c r="E21" s="240"/>
      <c r="F21" s="240"/>
      <c r="G21" s="240"/>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1136" t="s">
        <v>496</v>
      </c>
      <c r="AL21" s="1137"/>
      <c r="AM21" s="1137"/>
      <c r="AN21" s="1138"/>
      <c r="AO21" s="270">
        <v>13.1</v>
      </c>
      <c r="AP21" s="271">
        <v>14.28</v>
      </c>
      <c r="AQ21" s="272">
        <v>-1.18</v>
      </c>
      <c r="AR21" s="240"/>
      <c r="AS21" s="273"/>
      <c r="AT21" s="269"/>
    </row>
    <row r="22" spans="1:46" s="274" customFormat="1" x14ac:dyDescent="0.15">
      <c r="A22" s="269"/>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1136" t="s">
        <v>497</v>
      </c>
      <c r="AL22" s="1137"/>
      <c r="AM22" s="1137"/>
      <c r="AN22" s="1138"/>
      <c r="AO22" s="275">
        <v>95.9</v>
      </c>
      <c r="AP22" s="276">
        <v>96</v>
      </c>
      <c r="AQ22" s="277">
        <v>-0.1</v>
      </c>
      <c r="AR22" s="261"/>
      <c r="AS22" s="273"/>
      <c r="AT22" s="269"/>
    </row>
    <row r="23" spans="1:46" s="274" customFormat="1" x14ac:dyDescent="0.15">
      <c r="A23" s="269"/>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61"/>
      <c r="AQ23" s="261"/>
      <c r="AR23" s="261"/>
      <c r="AS23" s="273"/>
      <c r="AT23" s="269"/>
    </row>
    <row r="24" spans="1:46" s="274" customFormat="1" x14ac:dyDescent="0.15">
      <c r="A24" s="269"/>
      <c r="B24" s="240"/>
      <c r="C24" s="240"/>
      <c r="D24" s="240"/>
      <c r="E24" s="240"/>
      <c r="F24" s="240"/>
      <c r="G24" s="240"/>
      <c r="H24" s="240"/>
      <c r="I24" s="240"/>
      <c r="J24" s="240"/>
      <c r="K24" s="240"/>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61"/>
      <c r="AQ24" s="261"/>
      <c r="AR24" s="261"/>
      <c r="AS24" s="273"/>
      <c r="AT24" s="269"/>
    </row>
    <row r="25" spans="1:46" s="274" customFormat="1" x14ac:dyDescent="0.15">
      <c r="A25" s="278"/>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80"/>
      <c r="AQ25" s="280"/>
      <c r="AR25" s="280"/>
      <c r="AS25" s="281"/>
      <c r="AT25" s="269"/>
    </row>
    <row r="26" spans="1:46" s="274"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40"/>
    </row>
    <row r="27" spans="1:46" x14ac:dyDescent="0.15">
      <c r="A27" s="282"/>
      <c r="AO27" s="235"/>
      <c r="AP27" s="235"/>
      <c r="AQ27" s="235"/>
      <c r="AR27" s="235"/>
      <c r="AS27" s="235"/>
      <c r="AT27" s="235"/>
    </row>
    <row r="28" spans="1:46" ht="17.25" x14ac:dyDescent="0.15">
      <c r="A28" s="236" t="s">
        <v>499</v>
      </c>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83"/>
    </row>
    <row r="29" spans="1:46" x14ac:dyDescent="0.15">
      <c r="A29" s="239"/>
      <c r="B29" s="235"/>
      <c r="C29" s="235"/>
      <c r="D29" s="235"/>
      <c r="E29" s="235"/>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40" t="s">
        <v>500</v>
      </c>
      <c r="AL29" s="240"/>
      <c r="AM29" s="240"/>
      <c r="AN29" s="240"/>
      <c r="AO29" s="235"/>
      <c r="AP29" s="235"/>
      <c r="AQ29" s="235"/>
      <c r="AR29" s="235"/>
      <c r="AS29" s="284"/>
    </row>
    <row r="30" spans="1:46" ht="13.5" customHeight="1" x14ac:dyDescent="0.15">
      <c r="A30" s="239"/>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42"/>
      <c r="AL30" s="243"/>
      <c r="AM30" s="243"/>
      <c r="AN30" s="244"/>
      <c r="AO30" s="1118" t="s">
        <v>479</v>
      </c>
      <c r="AP30" s="245"/>
      <c r="AQ30" s="246" t="s">
        <v>480</v>
      </c>
      <c r="AR30" s="247"/>
    </row>
    <row r="31" spans="1:46" x14ac:dyDescent="0.15">
      <c r="A31" s="239"/>
      <c r="B31" s="235"/>
      <c r="C31" s="235"/>
      <c r="D31" s="235"/>
      <c r="E31" s="235"/>
      <c r="F31" s="235"/>
      <c r="G31" s="235"/>
      <c r="H31" s="235"/>
      <c r="I31" s="235"/>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48"/>
      <c r="AL31" s="249"/>
      <c r="AM31" s="249"/>
      <c r="AN31" s="250"/>
      <c r="AO31" s="1119"/>
      <c r="AP31" s="251" t="s">
        <v>481</v>
      </c>
      <c r="AQ31" s="252" t="s">
        <v>482</v>
      </c>
      <c r="AR31" s="253" t="s">
        <v>483</v>
      </c>
    </row>
    <row r="32" spans="1:46" ht="27" customHeight="1" x14ac:dyDescent="0.15">
      <c r="A32" s="239"/>
      <c r="B32" s="235"/>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1120" t="s">
        <v>501</v>
      </c>
      <c r="AL32" s="1121"/>
      <c r="AM32" s="1121"/>
      <c r="AN32" s="1122"/>
      <c r="AO32" s="285">
        <v>573018</v>
      </c>
      <c r="AP32" s="285">
        <v>76607</v>
      </c>
      <c r="AQ32" s="286">
        <v>83140</v>
      </c>
      <c r="AR32" s="287">
        <v>-7.9</v>
      </c>
    </row>
    <row r="33" spans="1:46" ht="13.5" customHeight="1" x14ac:dyDescent="0.15">
      <c r="A33" s="239"/>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1120" t="s">
        <v>502</v>
      </c>
      <c r="AL33" s="1121"/>
      <c r="AM33" s="1121"/>
      <c r="AN33" s="1122"/>
      <c r="AO33" s="285" t="s">
        <v>488</v>
      </c>
      <c r="AP33" s="285" t="s">
        <v>488</v>
      </c>
      <c r="AQ33" s="286" t="s">
        <v>488</v>
      </c>
      <c r="AR33" s="287" t="s">
        <v>488</v>
      </c>
    </row>
    <row r="34" spans="1:46" ht="27" customHeight="1" x14ac:dyDescent="0.15">
      <c r="A34" s="239"/>
      <c r="B34" s="235"/>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1120" t="s">
        <v>503</v>
      </c>
      <c r="AL34" s="1121"/>
      <c r="AM34" s="1121"/>
      <c r="AN34" s="1122"/>
      <c r="AO34" s="285" t="s">
        <v>488</v>
      </c>
      <c r="AP34" s="285" t="s">
        <v>488</v>
      </c>
      <c r="AQ34" s="286" t="s">
        <v>488</v>
      </c>
      <c r="AR34" s="287" t="s">
        <v>488</v>
      </c>
    </row>
    <row r="35" spans="1:46" ht="27" customHeight="1" x14ac:dyDescent="0.15">
      <c r="A35" s="239"/>
      <c r="B35" s="235"/>
      <c r="C35" s="235"/>
      <c r="D35" s="235"/>
      <c r="E35" s="235"/>
      <c r="F35" s="235"/>
      <c r="G35" s="235"/>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1120" t="s">
        <v>504</v>
      </c>
      <c r="AL35" s="1121"/>
      <c r="AM35" s="1121"/>
      <c r="AN35" s="1122"/>
      <c r="AO35" s="285">
        <v>150030</v>
      </c>
      <c r="AP35" s="285">
        <v>20057</v>
      </c>
      <c r="AQ35" s="286">
        <v>26106</v>
      </c>
      <c r="AR35" s="287">
        <v>-23.2</v>
      </c>
    </row>
    <row r="36" spans="1:46" ht="27" customHeight="1" x14ac:dyDescent="0.15">
      <c r="A36" s="239"/>
      <c r="B36" s="235"/>
      <c r="C36" s="235"/>
      <c r="D36" s="235"/>
      <c r="E36" s="235"/>
      <c r="F36" s="235"/>
      <c r="G36" s="235"/>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1120" t="s">
        <v>505</v>
      </c>
      <c r="AL36" s="1121"/>
      <c r="AM36" s="1121"/>
      <c r="AN36" s="1122"/>
      <c r="AO36" s="285">
        <v>54537</v>
      </c>
      <c r="AP36" s="285">
        <v>7291</v>
      </c>
      <c r="AQ36" s="286">
        <v>4689</v>
      </c>
      <c r="AR36" s="287">
        <v>55.5</v>
      </c>
    </row>
    <row r="37" spans="1:46" ht="13.5" customHeight="1" x14ac:dyDescent="0.15">
      <c r="A37" s="239"/>
      <c r="B37" s="235"/>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35"/>
      <c r="AB37" s="235"/>
      <c r="AC37" s="235"/>
      <c r="AD37" s="235"/>
      <c r="AE37" s="235"/>
      <c r="AF37" s="235"/>
      <c r="AG37" s="235"/>
      <c r="AH37" s="235"/>
      <c r="AI37" s="235"/>
      <c r="AJ37" s="235"/>
      <c r="AK37" s="1120" t="s">
        <v>506</v>
      </c>
      <c r="AL37" s="1121"/>
      <c r="AM37" s="1121"/>
      <c r="AN37" s="1122"/>
      <c r="AO37" s="285">
        <v>327</v>
      </c>
      <c r="AP37" s="285">
        <v>44</v>
      </c>
      <c r="AQ37" s="286">
        <v>554</v>
      </c>
      <c r="AR37" s="287">
        <v>-92.1</v>
      </c>
    </row>
    <row r="38" spans="1:46" ht="27" customHeight="1" x14ac:dyDescent="0.15">
      <c r="A38" s="239"/>
      <c r="B38" s="235"/>
      <c r="C38" s="235"/>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1123" t="s">
        <v>507</v>
      </c>
      <c r="AL38" s="1124"/>
      <c r="AM38" s="1124"/>
      <c r="AN38" s="1125"/>
      <c r="AO38" s="288" t="s">
        <v>488</v>
      </c>
      <c r="AP38" s="288" t="s">
        <v>488</v>
      </c>
      <c r="AQ38" s="289">
        <v>7</v>
      </c>
      <c r="AR38" s="277" t="s">
        <v>488</v>
      </c>
      <c r="AS38" s="284"/>
    </row>
    <row r="39" spans="1:46" x14ac:dyDescent="0.15">
      <c r="A39" s="239"/>
      <c r="B39" s="235"/>
      <c r="C39" s="235"/>
      <c r="D39" s="235"/>
      <c r="E39" s="235"/>
      <c r="F39" s="235"/>
      <c r="G39" s="235"/>
      <c r="H39" s="235"/>
      <c r="I39" s="235"/>
      <c r="J39" s="235"/>
      <c r="K39" s="235"/>
      <c r="L39" s="235"/>
      <c r="M39" s="235"/>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5"/>
      <c r="AK39" s="1123" t="s">
        <v>508</v>
      </c>
      <c r="AL39" s="1124"/>
      <c r="AM39" s="1124"/>
      <c r="AN39" s="1125"/>
      <c r="AO39" s="285">
        <v>-38278</v>
      </c>
      <c r="AP39" s="285">
        <v>-5117</v>
      </c>
      <c r="AQ39" s="286">
        <v>-2038</v>
      </c>
      <c r="AR39" s="287">
        <v>151.1</v>
      </c>
      <c r="AS39" s="284"/>
    </row>
    <row r="40" spans="1:46" ht="27" customHeight="1" x14ac:dyDescent="0.15">
      <c r="A40" s="239"/>
      <c r="B40" s="235"/>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1120" t="s">
        <v>509</v>
      </c>
      <c r="AL40" s="1121"/>
      <c r="AM40" s="1121"/>
      <c r="AN40" s="1122"/>
      <c r="AO40" s="285">
        <v>-438317</v>
      </c>
      <c r="AP40" s="285">
        <v>-58599</v>
      </c>
      <c r="AQ40" s="286">
        <v>-74354</v>
      </c>
      <c r="AR40" s="287">
        <v>-21.2</v>
      </c>
      <c r="AS40" s="284"/>
    </row>
    <row r="41" spans="1:46" x14ac:dyDescent="0.15">
      <c r="A41" s="239"/>
      <c r="B41" s="235"/>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5"/>
      <c r="AJ41" s="235"/>
      <c r="AK41" s="1126" t="s">
        <v>287</v>
      </c>
      <c r="AL41" s="1127"/>
      <c r="AM41" s="1127"/>
      <c r="AN41" s="1128"/>
      <c r="AO41" s="285">
        <v>301317</v>
      </c>
      <c r="AP41" s="285">
        <v>40283</v>
      </c>
      <c r="AQ41" s="286">
        <v>38106</v>
      </c>
      <c r="AR41" s="287">
        <v>5.7</v>
      </c>
      <c r="AS41" s="284"/>
    </row>
    <row r="42" spans="1:46" x14ac:dyDescent="0.15">
      <c r="A42" s="239"/>
      <c r="B42" s="235"/>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90"/>
      <c r="AL42" s="235"/>
      <c r="AM42" s="235"/>
      <c r="AN42" s="235"/>
      <c r="AO42" s="235"/>
      <c r="AP42" s="235"/>
      <c r="AQ42" s="261"/>
      <c r="AR42" s="261"/>
      <c r="AS42" s="284"/>
    </row>
    <row r="43" spans="1:46" x14ac:dyDescent="0.15">
      <c r="A43" s="239"/>
      <c r="B43" s="235"/>
      <c r="C43" s="235"/>
      <c r="D43" s="235"/>
      <c r="E43" s="235"/>
      <c r="F43" s="235"/>
      <c r="G43" s="235"/>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91"/>
      <c r="AQ43" s="261"/>
      <c r="AR43" s="235"/>
      <c r="AS43" s="284"/>
    </row>
    <row r="44" spans="1:46" x14ac:dyDescent="0.15">
      <c r="A44" s="239"/>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AP44" s="235"/>
      <c r="AQ44" s="261"/>
      <c r="AR44" s="235"/>
    </row>
    <row r="45" spans="1:46" x14ac:dyDescent="0.15">
      <c r="A45" s="237"/>
      <c r="B45" s="237"/>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92"/>
      <c r="AR45" s="237"/>
      <c r="AS45" s="237"/>
      <c r="AT45" s="235"/>
    </row>
    <row r="46" spans="1:46" x14ac:dyDescent="0.15">
      <c r="A46" s="293"/>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35"/>
    </row>
    <row r="47" spans="1:46" ht="17.25" customHeight="1" x14ac:dyDescent="0.15">
      <c r="A47" s="294" t="s">
        <v>510</v>
      </c>
      <c r="B47" s="235"/>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AP47" s="235"/>
      <c r="AQ47" s="235"/>
      <c r="AR47" s="235"/>
    </row>
    <row r="48" spans="1:46" x14ac:dyDescent="0.15">
      <c r="A48" s="239"/>
      <c r="B48" s="235"/>
      <c r="C48" s="235"/>
      <c r="D48" s="235"/>
      <c r="E48" s="235"/>
      <c r="F48" s="235"/>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c r="AI48" s="235"/>
      <c r="AJ48" s="235"/>
      <c r="AK48" s="295" t="s">
        <v>511</v>
      </c>
      <c r="AL48" s="295"/>
      <c r="AM48" s="295"/>
      <c r="AN48" s="295"/>
      <c r="AO48" s="295"/>
      <c r="AP48" s="295"/>
      <c r="AQ48" s="296"/>
      <c r="AR48" s="295"/>
    </row>
    <row r="49" spans="1:44" ht="13.5" customHeight="1" x14ac:dyDescent="0.15">
      <c r="A49" s="239"/>
      <c r="B49" s="235"/>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97"/>
      <c r="AL49" s="298"/>
      <c r="AM49" s="1113" t="s">
        <v>479</v>
      </c>
      <c r="AN49" s="1115" t="s">
        <v>512</v>
      </c>
      <c r="AO49" s="1116"/>
      <c r="AP49" s="1116"/>
      <c r="AQ49" s="1116"/>
      <c r="AR49" s="1117"/>
    </row>
    <row r="50" spans="1:44" x14ac:dyDescent="0.15">
      <c r="A50" s="239"/>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99"/>
      <c r="AL50" s="300"/>
      <c r="AM50" s="1114"/>
      <c r="AN50" s="301" t="s">
        <v>513</v>
      </c>
      <c r="AO50" s="302" t="s">
        <v>514</v>
      </c>
      <c r="AP50" s="303" t="s">
        <v>515</v>
      </c>
      <c r="AQ50" s="304" t="s">
        <v>516</v>
      </c>
      <c r="AR50" s="305" t="s">
        <v>517</v>
      </c>
    </row>
    <row r="51" spans="1:44" x14ac:dyDescent="0.15">
      <c r="A51" s="239"/>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97" t="s">
        <v>518</v>
      </c>
      <c r="AL51" s="298"/>
      <c r="AM51" s="306">
        <v>918548</v>
      </c>
      <c r="AN51" s="307">
        <v>115803</v>
      </c>
      <c r="AO51" s="308">
        <v>55.4</v>
      </c>
      <c r="AP51" s="309">
        <v>125391</v>
      </c>
      <c r="AQ51" s="310">
        <v>-13.6</v>
      </c>
      <c r="AR51" s="311">
        <v>69</v>
      </c>
    </row>
    <row r="52" spans="1:44" x14ac:dyDescent="0.15">
      <c r="A52" s="239"/>
      <c r="B52" s="235"/>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312"/>
      <c r="AL52" s="313" t="s">
        <v>519</v>
      </c>
      <c r="AM52" s="314">
        <v>339032</v>
      </c>
      <c r="AN52" s="315">
        <v>42742</v>
      </c>
      <c r="AO52" s="316">
        <v>33.799999999999997</v>
      </c>
      <c r="AP52" s="317">
        <v>68516</v>
      </c>
      <c r="AQ52" s="318">
        <v>-18.2</v>
      </c>
      <c r="AR52" s="319">
        <v>52</v>
      </c>
    </row>
    <row r="53" spans="1:44" x14ac:dyDescent="0.15">
      <c r="A53" s="239"/>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c r="AE53" s="235"/>
      <c r="AF53" s="235"/>
      <c r="AG53" s="235"/>
      <c r="AH53" s="235"/>
      <c r="AI53" s="235"/>
      <c r="AJ53" s="235"/>
      <c r="AK53" s="297" t="s">
        <v>520</v>
      </c>
      <c r="AL53" s="298"/>
      <c r="AM53" s="306">
        <v>1156521</v>
      </c>
      <c r="AN53" s="307">
        <v>147685</v>
      </c>
      <c r="AO53" s="308">
        <v>27.5</v>
      </c>
      <c r="AP53" s="309">
        <v>122054</v>
      </c>
      <c r="AQ53" s="310">
        <v>-2.7</v>
      </c>
      <c r="AR53" s="311">
        <v>30.2</v>
      </c>
    </row>
    <row r="54" spans="1:44" x14ac:dyDescent="0.15">
      <c r="A54" s="239"/>
      <c r="B54" s="235"/>
      <c r="C54" s="235"/>
      <c r="D54" s="235"/>
      <c r="E54" s="235"/>
      <c r="F54" s="235"/>
      <c r="G54" s="235"/>
      <c r="H54" s="235"/>
      <c r="I54" s="235"/>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312"/>
      <c r="AL54" s="313" t="s">
        <v>519</v>
      </c>
      <c r="AM54" s="314">
        <v>509529</v>
      </c>
      <c r="AN54" s="315">
        <v>65066</v>
      </c>
      <c r="AO54" s="316">
        <v>52.2</v>
      </c>
      <c r="AP54" s="317">
        <v>68298</v>
      </c>
      <c r="AQ54" s="318">
        <v>-0.3</v>
      </c>
      <c r="AR54" s="319">
        <v>52.5</v>
      </c>
    </row>
    <row r="55" spans="1:44" x14ac:dyDescent="0.15">
      <c r="A55" s="239"/>
      <c r="B55" s="235"/>
      <c r="C55" s="235"/>
      <c r="D55" s="235"/>
      <c r="E55" s="235"/>
      <c r="F55" s="235"/>
      <c r="G55" s="235"/>
      <c r="H55" s="235"/>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97" t="s">
        <v>521</v>
      </c>
      <c r="AL55" s="298"/>
      <c r="AM55" s="306">
        <v>526217</v>
      </c>
      <c r="AN55" s="307">
        <v>68092</v>
      </c>
      <c r="AO55" s="308">
        <v>-53.9</v>
      </c>
      <c r="AP55" s="309">
        <v>111644</v>
      </c>
      <c r="AQ55" s="310">
        <v>-8.5</v>
      </c>
      <c r="AR55" s="311">
        <v>-45.4</v>
      </c>
    </row>
    <row r="56" spans="1:44" x14ac:dyDescent="0.15">
      <c r="A56" s="239"/>
      <c r="B56" s="235"/>
      <c r="C56" s="235"/>
      <c r="D56" s="235"/>
      <c r="E56" s="235"/>
      <c r="F56" s="235"/>
      <c r="G56" s="235"/>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312"/>
      <c r="AL56" s="313" t="s">
        <v>519</v>
      </c>
      <c r="AM56" s="314">
        <v>133298</v>
      </c>
      <c r="AN56" s="315">
        <v>17249</v>
      </c>
      <c r="AO56" s="316">
        <v>-73.5</v>
      </c>
      <c r="AP56" s="317">
        <v>66606</v>
      </c>
      <c r="AQ56" s="318">
        <v>-2.5</v>
      </c>
      <c r="AR56" s="319">
        <v>-71</v>
      </c>
    </row>
    <row r="57" spans="1:44" x14ac:dyDescent="0.15">
      <c r="A57" s="239"/>
      <c r="B57" s="235"/>
      <c r="C57" s="23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97" t="s">
        <v>522</v>
      </c>
      <c r="AL57" s="298"/>
      <c r="AM57" s="306">
        <v>970385</v>
      </c>
      <c r="AN57" s="307">
        <v>127952</v>
      </c>
      <c r="AO57" s="308">
        <v>87.9</v>
      </c>
      <c r="AP57" s="309">
        <v>127917</v>
      </c>
      <c r="AQ57" s="310">
        <v>14.6</v>
      </c>
      <c r="AR57" s="311">
        <v>73.3</v>
      </c>
    </row>
    <row r="58" spans="1:44" x14ac:dyDescent="0.15">
      <c r="A58" s="239"/>
      <c r="B58" s="235"/>
      <c r="C58" s="235"/>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312"/>
      <c r="AL58" s="313" t="s">
        <v>519</v>
      </c>
      <c r="AM58" s="314">
        <v>288463</v>
      </c>
      <c r="AN58" s="315">
        <v>38036</v>
      </c>
      <c r="AO58" s="316">
        <v>120.5</v>
      </c>
      <c r="AP58" s="317">
        <v>69746</v>
      </c>
      <c r="AQ58" s="318">
        <v>4.7</v>
      </c>
      <c r="AR58" s="319">
        <v>115.8</v>
      </c>
    </row>
    <row r="59" spans="1:44" x14ac:dyDescent="0.15">
      <c r="A59" s="239"/>
      <c r="B59" s="235"/>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35"/>
      <c r="AB59" s="235"/>
      <c r="AC59" s="235"/>
      <c r="AD59" s="235"/>
      <c r="AE59" s="235"/>
      <c r="AF59" s="235"/>
      <c r="AG59" s="235"/>
      <c r="AH59" s="235"/>
      <c r="AI59" s="235"/>
      <c r="AJ59" s="235"/>
      <c r="AK59" s="297" t="s">
        <v>523</v>
      </c>
      <c r="AL59" s="298"/>
      <c r="AM59" s="306">
        <v>1089451</v>
      </c>
      <c r="AN59" s="307">
        <v>145649</v>
      </c>
      <c r="AO59" s="308">
        <v>13.8</v>
      </c>
      <c r="AP59" s="309">
        <v>135931</v>
      </c>
      <c r="AQ59" s="310">
        <v>6.3</v>
      </c>
      <c r="AR59" s="311">
        <v>7.5</v>
      </c>
    </row>
    <row r="60" spans="1:44" x14ac:dyDescent="0.15">
      <c r="A60" s="239"/>
      <c r="B60" s="235"/>
      <c r="C60" s="235"/>
      <c r="D60" s="235"/>
      <c r="E60" s="235"/>
      <c r="F60" s="235"/>
      <c r="G60" s="235"/>
      <c r="H60" s="235"/>
      <c r="I60" s="235"/>
      <c r="J60" s="235"/>
      <c r="K60" s="235"/>
      <c r="L60" s="235"/>
      <c r="M60" s="235"/>
      <c r="N60" s="235"/>
      <c r="O60" s="235"/>
      <c r="P60" s="235"/>
      <c r="Q60" s="235"/>
      <c r="R60" s="235"/>
      <c r="S60" s="235"/>
      <c r="T60" s="235"/>
      <c r="U60" s="235"/>
      <c r="V60" s="235"/>
      <c r="W60" s="235"/>
      <c r="X60" s="235"/>
      <c r="Y60" s="235"/>
      <c r="Z60" s="235"/>
      <c r="AA60" s="235"/>
      <c r="AB60" s="235"/>
      <c r="AC60" s="235"/>
      <c r="AD60" s="235"/>
      <c r="AE60" s="235"/>
      <c r="AF60" s="235"/>
      <c r="AG60" s="235"/>
      <c r="AH60" s="235"/>
      <c r="AI60" s="235"/>
      <c r="AJ60" s="235"/>
      <c r="AK60" s="312"/>
      <c r="AL60" s="313" t="s">
        <v>519</v>
      </c>
      <c r="AM60" s="314">
        <v>143104</v>
      </c>
      <c r="AN60" s="315">
        <v>19132</v>
      </c>
      <c r="AO60" s="316">
        <v>-49.7</v>
      </c>
      <c r="AP60" s="317">
        <v>75320</v>
      </c>
      <c r="AQ60" s="318">
        <v>8</v>
      </c>
      <c r="AR60" s="319">
        <v>-57.7</v>
      </c>
    </row>
    <row r="61" spans="1:44" x14ac:dyDescent="0.15">
      <c r="A61" s="239"/>
      <c r="B61" s="235"/>
      <c r="C61" s="235"/>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5"/>
      <c r="AC61" s="235"/>
      <c r="AD61" s="235"/>
      <c r="AE61" s="235"/>
      <c r="AF61" s="235"/>
      <c r="AG61" s="235"/>
      <c r="AH61" s="235"/>
      <c r="AI61" s="235"/>
      <c r="AJ61" s="235"/>
      <c r="AK61" s="297" t="s">
        <v>524</v>
      </c>
      <c r="AL61" s="320"/>
      <c r="AM61" s="321">
        <v>932224</v>
      </c>
      <c r="AN61" s="322">
        <v>121036</v>
      </c>
      <c r="AO61" s="323">
        <v>26.1</v>
      </c>
      <c r="AP61" s="324">
        <v>124587</v>
      </c>
      <c r="AQ61" s="325">
        <v>-0.8</v>
      </c>
      <c r="AR61" s="311">
        <v>26.9</v>
      </c>
    </row>
    <row r="62" spans="1:44" x14ac:dyDescent="0.15">
      <c r="A62" s="239"/>
      <c r="B62" s="235"/>
      <c r="C62" s="235"/>
      <c r="D62" s="235"/>
      <c r="E62" s="235"/>
      <c r="F62" s="235"/>
      <c r="G62" s="235"/>
      <c r="H62" s="235"/>
      <c r="I62" s="235"/>
      <c r="J62" s="235"/>
      <c r="K62" s="235"/>
      <c r="L62" s="235"/>
      <c r="M62" s="235"/>
      <c r="N62" s="235"/>
      <c r="O62" s="235"/>
      <c r="P62" s="235"/>
      <c r="Q62" s="235"/>
      <c r="R62" s="235"/>
      <c r="S62" s="235"/>
      <c r="T62" s="235"/>
      <c r="U62" s="235"/>
      <c r="V62" s="235"/>
      <c r="W62" s="235"/>
      <c r="X62" s="235"/>
      <c r="Y62" s="235"/>
      <c r="Z62" s="235"/>
      <c r="AA62" s="235"/>
      <c r="AB62" s="235"/>
      <c r="AC62" s="235"/>
      <c r="AD62" s="235"/>
      <c r="AE62" s="235"/>
      <c r="AF62" s="235"/>
      <c r="AG62" s="235"/>
      <c r="AH62" s="235"/>
      <c r="AI62" s="235"/>
      <c r="AJ62" s="235"/>
      <c r="AK62" s="312"/>
      <c r="AL62" s="313" t="s">
        <v>519</v>
      </c>
      <c r="AM62" s="314">
        <v>282685</v>
      </c>
      <c r="AN62" s="315">
        <v>36445</v>
      </c>
      <c r="AO62" s="316">
        <v>16.7</v>
      </c>
      <c r="AP62" s="317">
        <v>69697</v>
      </c>
      <c r="AQ62" s="318">
        <v>-1.7</v>
      </c>
      <c r="AR62" s="319">
        <v>18.399999999999999</v>
      </c>
    </row>
    <row r="63" spans="1:44" x14ac:dyDescent="0.15">
      <c r="A63" s="239"/>
      <c r="B63" s="235"/>
      <c r="C63" s="235"/>
      <c r="D63" s="235"/>
      <c r="E63" s="235"/>
      <c r="F63" s="235"/>
      <c r="G63" s="235"/>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row>
    <row r="64" spans="1:44" x14ac:dyDescent="0.15">
      <c r="A64" s="239"/>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row>
    <row r="65" spans="1:46" x14ac:dyDescent="0.15">
      <c r="A65" s="239"/>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row>
    <row r="66" spans="1:46" x14ac:dyDescent="0.15">
      <c r="A66" s="326"/>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293"/>
      <c r="AF66" s="293"/>
      <c r="AG66" s="293"/>
      <c r="AH66" s="293"/>
      <c r="AI66" s="293"/>
      <c r="AJ66" s="293"/>
      <c r="AK66" s="293"/>
      <c r="AL66" s="293"/>
      <c r="AM66" s="293"/>
      <c r="AN66" s="293"/>
      <c r="AO66" s="293"/>
      <c r="AP66" s="293"/>
      <c r="AQ66" s="293"/>
      <c r="AR66" s="293"/>
      <c r="AS66" s="327"/>
    </row>
    <row r="67" spans="1:46" ht="13.5" hidden="1" customHeight="1" x14ac:dyDescent="0.15">
      <c r="AK67" s="235"/>
      <c r="AL67" s="235"/>
      <c r="AM67" s="235"/>
      <c r="AN67" s="235"/>
      <c r="AO67" s="235"/>
      <c r="AP67" s="235"/>
      <c r="AQ67" s="235"/>
      <c r="AR67" s="235"/>
      <c r="AS67" s="235"/>
      <c r="AT67" s="235"/>
    </row>
    <row r="68" spans="1:46" ht="13.5" hidden="1" customHeight="1" x14ac:dyDescent="0.15">
      <c r="AK68" s="235"/>
      <c r="AL68" s="235"/>
      <c r="AM68" s="235"/>
      <c r="AN68" s="235"/>
      <c r="AO68" s="235"/>
      <c r="AP68" s="235"/>
      <c r="AQ68" s="235"/>
      <c r="AR68" s="235"/>
    </row>
    <row r="69" spans="1:46" ht="13.5" hidden="1" customHeight="1" x14ac:dyDescent="0.15">
      <c r="AK69" s="235"/>
      <c r="AL69" s="235"/>
      <c r="AM69" s="235"/>
      <c r="AN69" s="235"/>
      <c r="AO69" s="235"/>
      <c r="AP69" s="235"/>
      <c r="AQ69" s="235"/>
      <c r="AR69" s="235"/>
    </row>
    <row r="70" spans="1:46" hidden="1" x14ac:dyDescent="0.15">
      <c r="AK70" s="235"/>
      <c r="AL70" s="235"/>
      <c r="AM70" s="235"/>
      <c r="AN70" s="235"/>
      <c r="AO70" s="235"/>
      <c r="AP70" s="235"/>
      <c r="AQ70" s="235"/>
      <c r="AR70" s="235"/>
    </row>
    <row r="71" spans="1:46" hidden="1" x14ac:dyDescent="0.15">
      <c r="AK71" s="235"/>
      <c r="AL71" s="235"/>
      <c r="AM71" s="235"/>
      <c r="AN71" s="235"/>
      <c r="AO71" s="235"/>
      <c r="AP71" s="235"/>
      <c r="AQ71" s="235"/>
      <c r="AR71" s="235"/>
    </row>
    <row r="72" spans="1:46" hidden="1" x14ac:dyDescent="0.15">
      <c r="AK72" s="235"/>
      <c r="AL72" s="235"/>
      <c r="AM72" s="235"/>
      <c r="AN72" s="235"/>
      <c r="AO72" s="235"/>
      <c r="AP72" s="235"/>
      <c r="AQ72" s="235"/>
      <c r="AR72" s="235"/>
    </row>
    <row r="73" spans="1:46" hidden="1" x14ac:dyDescent="0.15">
      <c r="AK73" s="235"/>
      <c r="AL73" s="235"/>
      <c r="AM73" s="235"/>
      <c r="AN73" s="235"/>
      <c r="AO73" s="235"/>
      <c r="AP73" s="235"/>
      <c r="AQ73" s="235"/>
      <c r="AR73" s="235"/>
    </row>
  </sheetData>
  <sheetProtection algorithmName="SHA-512" hashValue="Cf6CbcTT6fQ1LPZklFEgibEPQ9EbEfGTLuMGJe/BuA+B5kpOyJf+Ob7uwcOYFp6TvhuDwUw12a4bhnyhi1+QhA==" saltValue="YDsq4xAwwMv+/FIPdqO8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3" customWidth="1"/>
    <col min="126" max="16384" width="9" style="232" hidden="1"/>
  </cols>
  <sheetData>
    <row r="1" spans="2:125"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2:125" x14ac:dyDescent="0.15">
      <c r="B2" s="232"/>
      <c r="DG2" s="232"/>
    </row>
    <row r="3" spans="2:125" x14ac:dyDescent="0.15">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H3" s="232"/>
      <c r="DI3" s="232"/>
      <c r="DJ3" s="232"/>
      <c r="DK3" s="232"/>
      <c r="DL3" s="232"/>
      <c r="DM3" s="232"/>
      <c r="DN3" s="232"/>
      <c r="DO3" s="232"/>
      <c r="DP3" s="232"/>
      <c r="DQ3" s="232"/>
      <c r="DR3" s="232"/>
      <c r="DS3" s="232"/>
      <c r="DT3" s="232"/>
      <c r="DU3" s="232"/>
    </row>
    <row r="4" spans="2:125" x14ac:dyDescent="0.15"/>
    <row r="5" spans="2:125" x14ac:dyDescent="0.15"/>
    <row r="6" spans="2:125" x14ac:dyDescent="0.15"/>
    <row r="7" spans="2:125" x14ac:dyDescent="0.15"/>
    <row r="8" spans="2:125" x14ac:dyDescent="0.15"/>
    <row r="9" spans="2:125" x14ac:dyDescent="0.15">
      <c r="DU9" s="23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2"/>
    </row>
    <row r="18" spans="125:125" x14ac:dyDescent="0.15"/>
    <row r="19" spans="125:125" x14ac:dyDescent="0.15"/>
    <row r="20" spans="125:125" x14ac:dyDescent="0.15">
      <c r="DU20" s="232"/>
    </row>
    <row r="21" spans="125:125" x14ac:dyDescent="0.15">
      <c r="DU21" s="23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2"/>
    </row>
    <row r="29" spans="125:125" x14ac:dyDescent="0.15"/>
    <row r="30" spans="125:125" x14ac:dyDescent="0.15"/>
    <row r="31" spans="125:125" x14ac:dyDescent="0.15"/>
    <row r="32" spans="125:125" x14ac:dyDescent="0.15"/>
    <row r="33" spans="2:125" x14ac:dyDescent="0.15">
      <c r="B33" s="232"/>
      <c r="G33" s="232"/>
      <c r="I33" s="232"/>
    </row>
    <row r="34" spans="2:125" x14ac:dyDescent="0.15">
      <c r="C34" s="232"/>
      <c r="P34" s="232"/>
      <c r="DE34" s="232"/>
      <c r="DH34" s="232"/>
    </row>
    <row r="35" spans="2:125" x14ac:dyDescent="0.15">
      <c r="D35" s="232"/>
      <c r="E35" s="232"/>
      <c r="DG35" s="232"/>
      <c r="DJ35" s="232"/>
      <c r="DP35" s="232"/>
      <c r="DQ35" s="232"/>
      <c r="DR35" s="232"/>
      <c r="DS35" s="232"/>
      <c r="DT35" s="232"/>
      <c r="DU35" s="232"/>
    </row>
    <row r="36" spans="2:125" x14ac:dyDescent="0.15">
      <c r="F36" s="232"/>
      <c r="H36" s="232"/>
      <c r="J36" s="232"/>
      <c r="K36" s="232"/>
      <c r="L36" s="232"/>
      <c r="M36" s="232"/>
      <c r="N36" s="232"/>
      <c r="O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F36" s="232"/>
      <c r="DI36" s="232"/>
      <c r="DK36" s="232"/>
      <c r="DL36" s="232"/>
      <c r="DM36" s="232"/>
      <c r="DN36" s="232"/>
      <c r="DO36" s="232"/>
      <c r="DP36" s="232"/>
      <c r="DQ36" s="232"/>
      <c r="DR36" s="232"/>
      <c r="DS36" s="232"/>
      <c r="DT36" s="232"/>
      <c r="DU36" s="232"/>
    </row>
    <row r="37" spans="2:125" x14ac:dyDescent="0.15">
      <c r="DU37" s="232"/>
    </row>
    <row r="38" spans="2:125" x14ac:dyDescent="0.15">
      <c r="DT38" s="232"/>
      <c r="DU38" s="232"/>
    </row>
    <row r="39" spans="2:125" x14ac:dyDescent="0.15"/>
    <row r="40" spans="2:125" x14ac:dyDescent="0.15">
      <c r="DH40" s="232"/>
    </row>
    <row r="41" spans="2:125" x14ac:dyDescent="0.15">
      <c r="DE41" s="232"/>
    </row>
    <row r="42" spans="2:125" x14ac:dyDescent="0.15">
      <c r="DG42" s="232"/>
      <c r="DJ42" s="232"/>
    </row>
    <row r="43" spans="2:125" x14ac:dyDescent="0.15">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F43" s="232"/>
      <c r="DI43" s="232"/>
      <c r="DK43" s="232"/>
      <c r="DL43" s="232"/>
      <c r="DM43" s="232"/>
      <c r="DN43" s="232"/>
      <c r="DO43" s="232"/>
      <c r="DP43" s="232"/>
      <c r="DQ43" s="232"/>
      <c r="DR43" s="232"/>
      <c r="DS43" s="232"/>
      <c r="DT43" s="232"/>
      <c r="DU43" s="232"/>
    </row>
    <row r="44" spans="2:125" x14ac:dyDescent="0.15">
      <c r="DU44" s="232"/>
    </row>
    <row r="45" spans="2:125" x14ac:dyDescent="0.15"/>
    <row r="46" spans="2:125" x14ac:dyDescent="0.15"/>
    <row r="47" spans="2:125" x14ac:dyDescent="0.15"/>
    <row r="48" spans="2:125" x14ac:dyDescent="0.15">
      <c r="DT48" s="232"/>
      <c r="DU48" s="232"/>
    </row>
    <row r="49" spans="120:125" x14ac:dyDescent="0.15">
      <c r="DU49" s="232"/>
    </row>
    <row r="50" spans="120:125" x14ac:dyDescent="0.15">
      <c r="DU50" s="232"/>
    </row>
    <row r="51" spans="120:125" x14ac:dyDescent="0.15">
      <c r="DP51" s="232"/>
      <c r="DQ51" s="232"/>
      <c r="DR51" s="232"/>
      <c r="DS51" s="232"/>
      <c r="DT51" s="232"/>
      <c r="DU51" s="232"/>
    </row>
    <row r="52" spans="120:125" x14ac:dyDescent="0.15"/>
    <row r="53" spans="120:125" x14ac:dyDescent="0.15"/>
    <row r="54" spans="120:125" x14ac:dyDescent="0.15">
      <c r="DU54" s="232"/>
    </row>
    <row r="55" spans="120:125" x14ac:dyDescent="0.15"/>
    <row r="56" spans="120:125" x14ac:dyDescent="0.15"/>
    <row r="57" spans="120:125" x14ac:dyDescent="0.15"/>
    <row r="58" spans="120:125" x14ac:dyDescent="0.15">
      <c r="DU58" s="232"/>
    </row>
    <row r="59" spans="120:125" x14ac:dyDescent="0.15"/>
    <row r="60" spans="120:125" x14ac:dyDescent="0.15"/>
    <row r="61" spans="120:125" x14ac:dyDescent="0.15"/>
    <row r="62" spans="120:125" x14ac:dyDescent="0.15"/>
    <row r="63" spans="120:125" x14ac:dyDescent="0.15">
      <c r="DU63" s="232"/>
    </row>
    <row r="64" spans="120:125" x14ac:dyDescent="0.15">
      <c r="DT64" s="232"/>
      <c r="DU64" s="232"/>
    </row>
    <row r="65" spans="123:125" x14ac:dyDescent="0.15"/>
    <row r="66" spans="123:125" x14ac:dyDescent="0.15"/>
    <row r="67" spans="123:125" x14ac:dyDescent="0.15"/>
    <row r="68" spans="123:125" x14ac:dyDescent="0.15"/>
    <row r="69" spans="123:125" x14ac:dyDescent="0.15">
      <c r="DS69" s="232"/>
      <c r="DT69" s="232"/>
      <c r="DU69" s="23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2"/>
    </row>
    <row r="83" spans="116:125" x14ac:dyDescent="0.15">
      <c r="DM83" s="232"/>
      <c r="DN83" s="232"/>
      <c r="DO83" s="232"/>
      <c r="DP83" s="232"/>
      <c r="DQ83" s="232"/>
      <c r="DR83" s="232"/>
      <c r="DS83" s="232"/>
      <c r="DT83" s="232"/>
      <c r="DU83" s="232"/>
    </row>
    <row r="84" spans="116:125" x14ac:dyDescent="0.15"/>
    <row r="85" spans="116:125" x14ac:dyDescent="0.15"/>
    <row r="86" spans="116:125" x14ac:dyDescent="0.15"/>
    <row r="87" spans="116:125" x14ac:dyDescent="0.15"/>
    <row r="88" spans="116:125" x14ac:dyDescent="0.15">
      <c r="DU88" s="23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2"/>
      <c r="DT94" s="232"/>
      <c r="DU94" s="232"/>
    </row>
    <row r="95" spans="116:125" ht="13.5" customHeight="1" x14ac:dyDescent="0.15">
      <c r="DU95" s="23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2"/>
    </row>
    <row r="102" spans="124:125" ht="13.5" customHeight="1" x14ac:dyDescent="0.15"/>
    <row r="103" spans="124:125" ht="13.5" customHeight="1" x14ac:dyDescent="0.15"/>
    <row r="104" spans="124:125" ht="13.5" customHeight="1" x14ac:dyDescent="0.15">
      <c r="DT104" s="232"/>
      <c r="DU104" s="23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2" t="s">
        <v>476</v>
      </c>
    </row>
    <row r="121" spans="125:125" ht="13.5" hidden="1" customHeight="1" x14ac:dyDescent="0.15">
      <c r="DU121" s="232"/>
    </row>
  </sheetData>
  <sheetProtection algorithmName="SHA-512" hashValue="dMM1hDnNu61LSOohbFmpAtEeOYoK2FeN8yu+C2A36LFW3xW+eCTqMckKqbBMjw2Dyth09Om7aU24Q2xu24gGFA==" saltValue="P0xBcrmuamiKSrRK3AE9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33" customWidth="1"/>
    <col min="126" max="142" width="0" style="232" hidden="1" customWidth="1"/>
    <col min="143" max="16384" width="9" style="232" hidden="1"/>
  </cols>
  <sheetData>
    <row r="1" spans="1:125" ht="13.5" customHeight="1"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1:125" x14ac:dyDescent="0.15">
      <c r="B2" s="232"/>
      <c r="T2" s="232"/>
    </row>
    <row r="3" spans="1:125"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2"/>
      <c r="G33" s="232"/>
      <c r="I33" s="232"/>
    </row>
    <row r="34" spans="2:125" x14ac:dyDescent="0.15">
      <c r="C34" s="232"/>
      <c r="P34" s="232"/>
      <c r="R34" s="232"/>
      <c r="U34" s="232"/>
    </row>
    <row r="35" spans="2:125" x14ac:dyDescent="0.15">
      <c r="D35" s="232"/>
      <c r="E35" s="232"/>
      <c r="T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row>
    <row r="36" spans="2:125" x14ac:dyDescent="0.15">
      <c r="F36" s="232"/>
      <c r="H36" s="232"/>
      <c r="J36" s="232"/>
      <c r="K36" s="232"/>
      <c r="L36" s="232"/>
      <c r="M36" s="232"/>
      <c r="N36" s="232"/>
      <c r="O36" s="232"/>
      <c r="Q36" s="232"/>
      <c r="S36" s="232"/>
      <c r="V36" s="232"/>
    </row>
    <row r="37" spans="2:125" x14ac:dyDescent="0.15"/>
    <row r="38" spans="2:125" x14ac:dyDescent="0.15"/>
    <row r="39" spans="2:125" x14ac:dyDescent="0.15"/>
    <row r="40" spans="2:125" x14ac:dyDescent="0.15">
      <c r="U40" s="232"/>
    </row>
    <row r="41" spans="2:125" x14ac:dyDescent="0.15">
      <c r="R41" s="232"/>
    </row>
    <row r="42" spans="2:125" x14ac:dyDescent="0.15">
      <c r="T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row>
    <row r="43" spans="2:125" x14ac:dyDescent="0.15">
      <c r="Q43" s="232"/>
      <c r="S43" s="232"/>
      <c r="V43" s="23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3" t="s">
        <v>476</v>
      </c>
    </row>
  </sheetData>
  <sheetProtection algorithmName="SHA-512" hashValue="LKLt2rfTmHDP8HOL7oDX67gAXvkIF7jdE3YwsAbbBmTPrOeNGJzuLqR0j/OqQlatYhx6BzyOqPnIXn3QfnyG4g==" saltValue="aRAKUSHQ9vZfRtFubkaC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30.66</v>
      </c>
      <c r="G47" s="12">
        <v>30.87</v>
      </c>
      <c r="H47" s="12">
        <v>31.17</v>
      </c>
      <c r="I47" s="12">
        <v>27.18</v>
      </c>
      <c r="J47" s="13">
        <v>28.25</v>
      </c>
    </row>
    <row r="48" spans="2:10" ht="57.75" customHeight="1" x14ac:dyDescent="0.15">
      <c r="B48" s="14"/>
      <c r="C48" s="1141" t="s">
        <v>4</v>
      </c>
      <c r="D48" s="1141"/>
      <c r="E48" s="1142"/>
      <c r="F48" s="15">
        <v>14.22</v>
      </c>
      <c r="G48" s="16">
        <v>16.489999999999998</v>
      </c>
      <c r="H48" s="16">
        <v>16.61</v>
      </c>
      <c r="I48" s="16">
        <v>15.44</v>
      </c>
      <c r="J48" s="17">
        <v>12</v>
      </c>
    </row>
    <row r="49" spans="2:10" ht="57.75" customHeight="1" thickBot="1" x14ac:dyDescent="0.2">
      <c r="B49" s="18"/>
      <c r="C49" s="1143" t="s">
        <v>5</v>
      </c>
      <c r="D49" s="1143"/>
      <c r="E49" s="1144"/>
      <c r="F49" s="19" t="s">
        <v>531</v>
      </c>
      <c r="G49" s="20" t="s">
        <v>532</v>
      </c>
      <c r="H49" s="20" t="s">
        <v>533</v>
      </c>
      <c r="I49" s="20" t="s">
        <v>534</v>
      </c>
      <c r="J49" s="21" t="s">
        <v>535</v>
      </c>
    </row>
    <row r="50" spans="2:10" x14ac:dyDescent="0.15"/>
  </sheetData>
  <sheetProtection algorithmName="SHA-512" hashValue="gIOr6r87vLg052c/mOh5g+NEjK21p3bfkfzXPSxIpJIt1F2xzRo/n6qt0s8M8DcO4RwPfA447UZ1mzJ8aXgsGA==" saltValue="i741BJarE5yHbDeiFMT7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祐輔</cp:lastModifiedBy>
  <cp:lastPrinted>2026-03-17T07:24:15Z</cp:lastPrinted>
  <dcterms:created xsi:type="dcterms:W3CDTF">2026-02-26T09:22:49Z</dcterms:created>
  <dcterms:modified xsi:type="dcterms:W3CDTF">2026-03-18T05:20:15Z</dcterms:modified>
  <cp:category/>
</cp:coreProperties>
</file>