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27大和町○▲\03_打ち返し\02_回答\"/>
    </mc:Choice>
  </mc:AlternateContent>
  <xr:revisionPtr revIDLastSave="0" documentId="13_ncr:1_{4A2A02F0-EC22-406B-98E6-7D0145F63D03}" xr6:coauthVersionLast="47" xr6:coauthVersionMax="47" xr10:uidLastSave="{00000000-0000-0000-0000-000000000000}"/>
  <bookViews>
    <workbookView xWindow="20370" yWindow="240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W34" i="10"/>
  <c r="BW35" i="10" s="1"/>
  <c r="C34" i="10"/>
  <c r="BW36" i="10" l="1"/>
  <c r="BW37" i="10" s="1"/>
  <c r="BW38" i="10" s="1"/>
  <c r="BW39" i="10" s="1"/>
  <c r="BW40" i="10" s="1"/>
  <c r="BW41" i="10" s="1"/>
  <c r="BW42" i="10" s="1"/>
  <c r="BW43"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BE34" i="10"/>
  <c r="AM34" i="10"/>
  <c r="AM35" i="10" s="1"/>
</calcChain>
</file>

<file path=xl/sharedStrings.xml><?xml version="1.0" encoding="utf-8"?>
<sst xmlns="http://schemas.openxmlformats.org/spreadsheetml/2006/main" count="1133" uniqueCount="569">
  <si>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</si>
  <si>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</si>
  <si>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</si>
  <si>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</si>
  <si>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</si>
  <si>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</si>
  <si>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</si>
  <si>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</si>
  <si>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</si>
  <si>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</si>
  <si>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</si>
  <si>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</si>
  <si>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</si>
  <si>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</si>
  <si>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</si>
  <si>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</si>
  <si>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</si>
  <si>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</si>
  <si>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</si>
  <si>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</si>
  <si>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</si>
  <si>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</si>
  <si>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</si>
  <si>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</si>
  <si>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</si>
  <si>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</si>
  <si>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</si>
  <si>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</si>
  <si>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</si>
  <si>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</si>
  <si>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</si>
  <si>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</si>
  <si>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</si>
  <si>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</si>
  <si>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</si>
  <si>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</si>
  <si>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</si>
  <si>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</si>
  <si>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</si>
  <si>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</si>
  <si>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</si>
  <si>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</si>
  <si>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</si>
  <si>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</si>
  <si>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</si>
  <si>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</si>
  <si>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</si>
  <si>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</si>
  <si>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</si>
  <si>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</si>
  <si>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</si>
  <si>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</si>
  <si>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</si>
  <si>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</si>
  <si>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</si>
  <si>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</si>
  <si>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</si>
  <si>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</si>
  <si>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</si>
  <si>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</si>
  <si>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</si>
  <si>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</si>
  <si>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</si>
  <si>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</si>
  <si>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</si>
  <si>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</si>
  <si>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</si>
  <si>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</si>
  <si>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</si>
  <si>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</si>
  <si>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</si>
  <si>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</si>
  <si>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</si>
  <si>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</si>
  <si>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</si>
  <si>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</si>
  <si>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</si>
  <si>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</si>
  <si>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</si>
  <si>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</si>
  <si>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</si>
  <si>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</si>
  <si>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</si>
  <si>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</si>
  <si>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</si>
  <si>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</si>
  <si>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</si>
  <si>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</si>
  <si>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</si>
  <si>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</si>
  <si>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</si>
  <si>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</si>
  <si>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</si>
  <si>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</si>
  <si>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</si>
  <si>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</si>
  <si>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</si>
  <si>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</si>
  <si>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</si>
  <si>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</si>
  <si>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</si>
  <si>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</si>
  <si>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</si>
  <si>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</si>
  <si>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</si>
  <si>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</si>
  <si>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</si>
  <si>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</si>
  <si>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</si>
  <si>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</si>
  <si>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</si>
  <si>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</si>
  <si>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</si>
  <si>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</si>
  <si>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</si>
  <si>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</si>
  <si>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</si>
  <si>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</si>
  <si>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</si>
  <si>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</si>
  <si>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</si>
  <si>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</si>
  <si>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</si>
  <si>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</si>
  <si>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</si>
  <si>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</si>
  <si>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</si>
  <si>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</si>
  <si>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</si>
  <si>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</si>
  <si>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</si>
  <si>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</si>
  <si>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</si>
  <si>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</si>
  <si>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</si>
  <si>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</si>
  <si>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</si>
  <si>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</si>
  <si>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</si>
  <si>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</si>
  <si>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</si>
  <si>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</si>
  <si>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</si>
  <si>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</si>
  <si>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</si>
  <si>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</si>
  <si>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</si>
  <si>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</si>
  <si>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</si>
  <si>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</si>
  <si>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</si>
  <si>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</si>
  <si>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</si>
  <si>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</si>
  <si>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</si>
  <si>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</si>
  <si>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</si>
  <si>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</si>
  <si>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</si>
  <si>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</si>
  <si>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</si>
  <si>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</si>
  <si>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</si>
  <si>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</si>
  <si>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</si>
  <si>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</si>
  <si>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</si>
  <si>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</si>
  <si>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</si>
  <si>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</si>
  <si>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</si>
  <si>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</si>
  <si>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</si>
  <si>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</si>
  <si>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</si>
  <si>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</si>
  <si>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</si>
  <si>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</si>
  <si>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</si>
  <si>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</si>
  <si>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</si>
  <si>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</si>
  <si>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</si>
  <si>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</si>
  <si>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</si>
  <si>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</si>
  <si>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</si>
  <si>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</si>
  <si>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</si>
  <si>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</si>
  <si>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</si>
  <si>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</si>
  <si>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</si>
  <si>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</si>
  <si>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</si>
  <si>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</si>
  <si>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</si>
  <si>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</si>
  <si>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</si>
  <si>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</si>
  <si>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</si>
  <si>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</si>
  <si>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</si>
  <si>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</si>
  <si>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宮城県大和町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</si>
  <si>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</si>
  <si>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</si>
  <si>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</si>
  <si>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</si>
  <si>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</si>
  <si>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</si>
  <si>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</si>
  <si>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</si>
  <si>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</si>
  <si>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</si>
  <si>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</si>
  <si>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</si>
  <si>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</si>
  <si>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</si>
  <si>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</si>
  <si>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</si>
  <si>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</si>
  <si>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</si>
  <si>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</si>
  <si>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</si>
  <si>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</si>
  <si>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</si>
  <si>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</si>
  <si>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</si>
  <si>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</si>
  <si>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</si>
  <si>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</si>
  <si>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</si>
  <si>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</si>
  <si>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</si>
  <si>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</si>
  <si>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</si>
  <si>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</si>
  <si>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</si>
  <si>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</si>
  <si>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</si>
  <si>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</si>
  <si>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</si>
  <si>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</si>
  <si>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</si>
  <si>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</si>
  <si>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</si>
  <si>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</si>
  <si>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</si>
  <si>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</si>
  <si>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</si>
  <si>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</si>
  <si>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</si>
  <si>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</si>
  <si>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</si>
  <si>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</si>
  <si>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</si>
  <si>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</si>
  <si>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</si>
  <si>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</si>
  <si>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</si>
  <si>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</si>
  <si>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</si>
  <si>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</si>
  <si>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</si>
  <si>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</si>
  <si>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</si>
  <si>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</si>
  <si>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</si>
  <si>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</si>
  <si>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</si>
  <si>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</si>
  <si>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</si>
  <si>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</si>
  <si>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</si>
  <si>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</si>
  <si>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</si>
  <si>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</si>
  <si>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</si>
  <si>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</si>
  <si>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</si>
  <si>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</si>
  <si>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</si>
  <si>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</si>
  <si>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</si>
  <si>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</si>
  <si>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</si>
  <si>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</si>
  <si>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</si>
  <si>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</si>
  <si>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</si>
  <si>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</si>
  <si>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</si>
  <si>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</si>
  <si>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</si>
  <si>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</si>
  <si>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</si>
  <si>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</si>
  <si>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</si>
  <si>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</si>
  <si>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</si>
  <si>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</si>
  <si>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</si>
  <si>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</si>
  <si>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</si>
  <si>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</si>
  <si>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</si>
  <si>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</si>
  <si>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</si>
  <si>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</si>
  <si>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</si>
  <si>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</si>
  <si>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</si>
  <si>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</si>
  <si>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</si>
  <si>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</si>
  <si>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</si>
  <si>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</si>
  <si>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</si>
  <si>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</si>
  <si>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</si>
  <si>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</si>
  <si>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</si>
  <si>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</si>
  <si>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</si>
  <si>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</si>
  <si>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</si>
  <si>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</si>
  <si>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</si>
  <si>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</si>
  <si>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</si>
  <si>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</si>
  <si>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</si>
  <si>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</si>
  <si>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</si>
  <si>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</si>
  <si>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</si>
  <si>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</si>
  <si>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</si>
  <si>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</si>
  <si>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</si>
  <si>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</si>
  <si>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</si>
  <si>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</si>
  <si>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</si>
  <si>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</si>
  <si>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</si>
  <si>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</si>
  <si>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</si>
  <si>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</si>
  <si>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</si>
  <si>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</si>
  <si>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</si>
  <si>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</si>
  <si>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</si>
  <si>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宮城県大和町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</si>
  <si>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</si>
  <si>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</si>
  <si>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</si>
  <si>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</si>
  <si>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</si>
  <si>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</si>
  <si>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</si>
  <si>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</si>
  <si>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</si>
  <si>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</si>
  <si>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</si>
  <si>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</si>
  <si>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</si>
  <si>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</si>
  <si>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</si>
  <si>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</si>
  <si>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</si>
  <si>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</si>
  <si>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</si>
  <si>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大和町一般会計</t>
    <phoneticPr fontId="5"/>
  </si>
  <si>
    <t>大和町奨学事業特別会計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</si>
  <si>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</si>
  <si>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</si>
  <si>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</si>
  <si>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</si>
  <si>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</si>
  <si>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</si>
  <si>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</si>
  <si>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</si>
  <si>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</si>
  <si>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</si>
  <si>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</si>
  <si>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</si>
  <si>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</si>
  <si>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大和町国民健康保険事業勘定特別会計</t>
    <phoneticPr fontId="5"/>
  </si>
  <si>
    <t>大和町介護保険事業勘定特別会計</t>
    <phoneticPr fontId="5"/>
  </si>
  <si>
    <t>大和町後期高齢者医療特別会計</t>
    <phoneticPr fontId="5"/>
  </si>
  <si>
    <t>大和町水道事業会計</t>
    <phoneticPr fontId="5"/>
  </si>
  <si>
    <t>法適用企業</t>
    <phoneticPr fontId="5"/>
  </si>
  <si>
    <t>大和町下水道事業会計</t>
    <phoneticPr fontId="5"/>
  </si>
  <si>
    <t>大和町吉岡西部土地区画整理事業特別会計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</si>
  <si>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</si>
  <si>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</si>
  <si>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</si>
  <si>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</si>
  <si>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</si>
  <si>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</si>
  <si>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</si>
  <si>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</si>
  <si>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</si>
  <si>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</si>
  <si>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</si>
  <si>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</si>
  <si>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</si>
  <si>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</si>
  <si>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</si>
  <si>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</si>
  <si>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</si>
  <si>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</si>
  <si>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</si>
  <si>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</si>
  <si>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</si>
  <si>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</si>
  <si>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</si>
  <si>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</si>
  <si>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</si>
  <si>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</si>
  <si>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</si>
  <si>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</si>
  <si>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</si>
  <si>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</si>
  <si>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</si>
  <si>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</si>
  <si>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</si>
  <si>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</si>
  <si>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</si>
  <si>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</si>
  <si>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</si>
  <si>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</si>
  <si>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</si>
  <si>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</si>
  <si>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</si>
  <si>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</si>
  <si>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</si>
  <si>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</si>
  <si>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</si>
  <si>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</si>
  <si>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</si>
  <si>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</si>
  <si>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</si>
  <si>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</si>
  <si>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</si>
  <si>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</si>
  <si>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</si>
  <si>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</si>
  <si>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</si>
  <si>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</si>
  <si>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</si>
  <si>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</si>
  <si>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</si>
  <si>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</si>
  <si>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</si>
  <si>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</si>
  <si>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</si>
  <si>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</si>
  <si>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</si>
  <si>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</si>
  <si>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</si>
  <si>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</si>
  <si>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</si>
  <si>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</si>
  <si>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</si>
  <si>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</si>
  <si>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</si>
  <si>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</si>
  <si>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</si>
  <si>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</si>
  <si>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</si>
  <si>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</si>
  <si>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</si>
  <si>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</si>
  <si>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</si>
  <si>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</si>
  <si>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</si>
  <si>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</si>
  <si>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</si>
  <si>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</si>
  <si>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</si>
  <si>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</si>
  <si>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</si>
  <si>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</si>
  <si>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</si>
  <si>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</si>
  <si>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</si>
  <si>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</si>
  <si>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</si>
  <si>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</si>
  <si>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</si>
  <si>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</si>
  <si>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</si>
  <si>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</si>
  <si>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</si>
  <si>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</si>
  <si>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</si>
  <si>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</si>
  <si>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</si>
  <si>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</si>
  <si>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</si>
  <si>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</si>
  <si>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</si>
  <si>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</si>
  <si>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</si>
  <si>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</si>
  <si>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</si>
  <si>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</si>
  <si>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</si>
  <si>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</si>
  <si>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</si>
  <si>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</si>
  <si>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</si>
  <si>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</si>
  <si>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</si>
  <si>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</si>
  <si>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</si>
  <si>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</si>
  <si>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</si>
  <si>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</si>
  <si>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</si>
  <si>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</si>
  <si>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</si>
  <si>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</si>
  <si>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</si>
  <si>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</si>
  <si>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</si>
  <si>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</si>
  <si>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</si>
  <si>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</si>
  <si>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5.83</t>
  </si>
  <si>
    <t>▲ 9.77</t>
  </si>
  <si>
    <t>▲ 14.14</t>
  </si>
  <si>
    <t>大和町水道事業会計</t>
  </si>
  <si>
    <t>大和町下水道事業会計</t>
  </si>
  <si>
    <t>大和町一般会計</t>
  </si>
  <si>
    <t>大和町介護保険事業勘定特別会計</t>
  </si>
  <si>
    <t>大和町国民健康保険事業勘定特別会計</t>
  </si>
  <si>
    <t>大和町後期高齢者医療特別会計</t>
  </si>
  <si>
    <t>大和町奨学事業特別会計</t>
  </si>
  <si>
    <t>大和町吉岡西部土地区画整理事業特別会計</t>
  </si>
  <si>
    <t>その他会計（赤字）</t>
  </si>
  <si>
    <t>その他会計（黒字）</t>
  </si>
  <si>
    <t>R02</t>
    <phoneticPr fontId="5"/>
  </si>
  <si>
    <t>R03</t>
    <phoneticPr fontId="5"/>
  </si>
  <si>
    <t>R04</t>
    <phoneticPr fontId="5"/>
  </si>
  <si>
    <t>R05</t>
    <phoneticPr fontId="5"/>
  </si>
  <si>
    <t>R06</t>
    <phoneticPr fontId="5"/>
  </si>
  <si>
    <t>大和町まちづくり基金</t>
    <rPh sb="0" eb="3">
      <t>タイワチョウ</t>
    </rPh>
    <rPh sb="8" eb="10">
      <t>キキン</t>
    </rPh>
    <phoneticPr fontId="5"/>
  </si>
  <si>
    <t>大和町学校教育施設整備基金</t>
    <rPh sb="0" eb="3">
      <t>タイワチョウ</t>
    </rPh>
    <rPh sb="3" eb="5">
      <t>ガッコウ</t>
    </rPh>
    <rPh sb="5" eb="9">
      <t>キョウイクシセツ</t>
    </rPh>
    <rPh sb="9" eb="13">
      <t>セイビキキン</t>
    </rPh>
    <phoneticPr fontId="5"/>
  </si>
  <si>
    <t>大和町ふるさと応援基金</t>
    <rPh sb="0" eb="3">
      <t>タイワチョウ</t>
    </rPh>
    <rPh sb="7" eb="11">
      <t>オウエンキキン</t>
    </rPh>
    <phoneticPr fontId="5"/>
  </si>
  <si>
    <t>大和町特定防衛施設周辺整備調整交付金事業基金</t>
    <phoneticPr fontId="5"/>
  </si>
  <si>
    <t>大和町庁舎建設整備基金</t>
    <rPh sb="3" eb="5">
      <t>チョウシャ</t>
    </rPh>
    <rPh sb="5" eb="7">
      <t>ケンセツ</t>
    </rPh>
    <rPh sb="7" eb="11">
      <t>セイビキキン</t>
    </rPh>
    <phoneticPr fontId="5"/>
  </si>
  <si>
    <t>-</t>
    <phoneticPr fontId="2"/>
  </si>
  <si>
    <t>㈱大和町地域振興公社</t>
    <phoneticPr fontId="2"/>
  </si>
  <si>
    <t>黒川地域行政事務組合(普通会計)</t>
    <rPh sb="11" eb="13">
      <t>フツウ</t>
    </rPh>
    <rPh sb="13" eb="15">
      <t>カイケイ</t>
    </rPh>
    <phoneticPr fontId="2"/>
  </si>
  <si>
    <t>黒川地域行政事務組合：病院事業会計</t>
    <phoneticPr fontId="2"/>
  </si>
  <si>
    <t>黒川地域行政事務組合：介護事業会計</t>
    <phoneticPr fontId="2"/>
  </si>
  <si>
    <t>宮城県市町村職員退職手当組合</t>
    <phoneticPr fontId="2"/>
  </si>
  <si>
    <t>宮城県市町村非常勤消防団員補償報償組合</t>
    <phoneticPr fontId="2"/>
  </si>
  <si>
    <t>宮城県市町村自治振興センター</t>
    <phoneticPr fontId="2"/>
  </si>
  <si>
    <t>宮城県後期高齢者医療広域連合</t>
    <phoneticPr fontId="2"/>
  </si>
  <si>
    <t>宮城県後期高齢者医療事業会計</t>
    <phoneticPr fontId="38"/>
  </si>
  <si>
    <t>吉田川流域溜池大和町外３市３ヶ町村組合</t>
    <phoneticPr fontId="2"/>
  </si>
  <si>
    <t>大衡村外一町牛野ダム管理組合</t>
    <phoneticPr fontId="2"/>
  </si>
  <si>
    <t>▲0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</si>
</sst>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3DA-46AC-8374-6B9BD0F577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54296</c:v>
                </c:pt>
                <c:pt idx="1">
                  <c:v>57753</c:v>
                </c:pt>
                <c:pt idx="2">
                  <c:v>43449</c:v>
                </c:pt>
                <c:pt idx="3">
                  <c:v>85016</c:v>
                </c:pt>
                <c:pt idx="4">
                  <c:v>173305</c:v>
                </c:pt>
              </c:numCache>
            </c:numRef>
          </c:val>
          <c:smooth val="0"/>
          <c:extLst>
            <c:ext xmlns:c16="http://schemas.microsoft.com/office/drawing/2014/chart" uri="{C3380CC4-5D6E-409C-BE32-E72D297353CC}">
              <c16:uniqueId val="{00000001-D3DA-46AC-8374-6B9BD0F577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10.35</c:v>
                </c:pt>
                <c:pt idx="1">
                  <c:v>4.47</c:v>
                </c:pt>
                <c:pt idx="2">
                  <c:v>6.91</c:v>
                </c:pt>
                <c:pt idx="3">
                  <c:v>7.58</c:v>
                </c:pt>
                <c:pt idx="4">
                  <c:v>4.0599999999999996</c:v>
                </c:pt>
              </c:numCache>
            </c:numRef>
          </c:val>
          <c:extLst>
            <c:ext xmlns:c16="http://schemas.microsoft.com/office/drawing/2014/chart" uri="{C3380CC4-5D6E-409C-BE32-E72D297353CC}">
              <c16:uniqueId val="{00000000-DBFC-45ED-BAFE-A2B9A7DC6D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35.18</c:v>
                </c:pt>
                <c:pt idx="1">
                  <c:v>34.24</c:v>
                </c:pt>
                <c:pt idx="2">
                  <c:v>35.81</c:v>
                </c:pt>
                <c:pt idx="3">
                  <c:v>35.19</c:v>
                </c:pt>
                <c:pt idx="4">
                  <c:v>34.32</c:v>
                </c:pt>
              </c:numCache>
            </c:numRef>
          </c:val>
          <c:extLst>
            <c:ext xmlns:c16="http://schemas.microsoft.com/office/drawing/2014/chart" uri="{C3380CC4-5D6E-409C-BE32-E72D297353CC}">
              <c16:uniqueId val="{00000001-DBFC-45ED-BAFE-A2B9A7DC6D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-5.83</c:v>
                </c:pt>
                <c:pt idx="1">
                  <c:v>-9.77</c:v>
                </c:pt>
                <c:pt idx="2">
                  <c:v>1.1299999999999999</c:v>
                </c:pt>
                <c:pt idx="3">
                  <c:v>4.34</c:v>
                </c:pt>
                <c:pt idx="4">
                  <c:v>-14.14</c:v>
                </c:pt>
              </c:numCache>
            </c:numRef>
          </c:val>
          <c:smooth val="0"/>
          <c:extLst>
            <c:ext xmlns:c16="http://schemas.microsoft.com/office/drawing/2014/chart" uri="{C3380CC4-5D6E-409C-BE32-E72D297353CC}">
              <c16:uniqueId val="{00000002-DBFC-45ED-BAFE-A2B9A7DC6D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0.25</c:v>
                </c:pt>
                <c:pt idx="4">
                  <c:v>0</c:v>
                </c:pt>
                <c:pt idx="5">
                  <c:v>0</c:v>
                </c:pt>
                <c:pt idx="6">
                  <c:v>0</c:v>
                </c:pt>
                <c:pt idx="7">
                  <c:v>0</c:v>
                </c:pt>
                <c:pt idx="8">
                  <c:v>0</c:v>
                </c:pt>
                <c:pt idx="9">
                  <c:v>0</c:v>
                </c:pt>
              </c:numCache>
            </c:numRef>
          </c:val>
          <c:extLst>
            <c:ext xmlns:c16="http://schemas.microsoft.com/office/drawing/2014/chart" uri="{C3380CC4-5D6E-409C-BE32-E72D297353CC}">
              <c16:uniqueId val="{00000000-230B-4F36-A2D9-C81A1046BA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0B-4F36-A2D9-C81A1046BAC1}"/>
            </c:ext>
          </c:extLst>
        </c:ser>
        <c:ser>
          <c:idx val="2"/>
          <c:order val="2"/>
          <c:tx>
            <c:strRef>
              <c:f>データシート!$A$29</c:f>
              <c:strCache>
                <c:ptCount val="1"/>
                <c:pt idx="0">
                  <c:v>大和町吉岡西部土地区画整理事業特別会計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30B-4F36-A2D9-C81A1046BAC1}"/>
            </c:ext>
          </c:extLst>
        </c:ser>
        <c:ser>
          <c:idx val="3"/>
          <c:order val="3"/>
          <c:tx>
            <c:strRef>
              <c:f>データシート!$A$30</c:f>
              <c:strCache>
                <c:ptCount val="1"/>
                <c:pt idx="0">
                  <c:v>大和町奨学事業特別会計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230B-4F36-A2D9-C81A1046BAC1}"/>
            </c:ext>
          </c:extLst>
        </c:ser>
        <c:ser>
          <c:idx val="4"/>
          <c:order val="4"/>
          <c:tx>
            <c:strRef>
              <c:f>データシート!$A$31</c:f>
              <c:strCache>
                <c:ptCount val="1"/>
                <c:pt idx="0">
                  <c:v>大和町後期高齢者医療特別会計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0.05</c:v>
                </c:pt>
                <c:pt idx="4">
                  <c:v>#N/A</c:v>
                </c:pt>
                <c:pt idx="5">
                  <c:v>0.09</c:v>
                </c:pt>
                <c:pt idx="6">
                  <c:v>#N/A</c:v>
                </c:pt>
                <c:pt idx="7">
                  <c:v>7.0000000000000007E-2</c:v>
                </c:pt>
                <c:pt idx="8">
                  <c:v>#N/A</c:v>
                </c:pt>
                <c:pt idx="9">
                  <c:v>0.05</c:v>
                </c:pt>
              </c:numCache>
            </c:numRef>
          </c:val>
          <c:extLst>
            <c:ext xmlns:c16="http://schemas.microsoft.com/office/drawing/2014/chart" uri="{C3380CC4-5D6E-409C-BE32-E72D297353CC}">
              <c16:uniqueId val="{00000004-230B-4F36-A2D9-C81A1046BAC1}"/>
            </c:ext>
          </c:extLst>
        </c:ser>
        <c:ser>
          <c:idx val="5"/>
          <c:order val="5"/>
          <c:tx>
            <c:strRef>
              <c:f>データシート!$A$32</c:f>
              <c:strCache>
                <c:ptCount val="1"/>
                <c:pt idx="0">
                  <c:v>大和町国民健康保険事業勘定特別会計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0.84</c:v>
                </c:pt>
                <c:pt idx="2">
                  <c:v>#N/A</c:v>
                </c:pt>
                <c:pt idx="3">
                  <c:v>0.88</c:v>
                </c:pt>
                <c:pt idx="4">
                  <c:v>#N/A</c:v>
                </c:pt>
                <c:pt idx="5">
                  <c:v>0.56999999999999995</c:v>
                </c:pt>
                <c:pt idx="6">
                  <c:v>#N/A</c:v>
                </c:pt>
                <c:pt idx="7">
                  <c:v>0.2</c:v>
                </c:pt>
                <c:pt idx="8">
                  <c:v>#N/A</c:v>
                </c:pt>
                <c:pt idx="9">
                  <c:v>0.41</c:v>
                </c:pt>
              </c:numCache>
            </c:numRef>
          </c:val>
          <c:extLst>
            <c:ext xmlns:c16="http://schemas.microsoft.com/office/drawing/2014/chart" uri="{C3380CC4-5D6E-409C-BE32-E72D297353CC}">
              <c16:uniqueId val="{00000005-230B-4F36-A2D9-C81A1046BAC1}"/>
            </c:ext>
          </c:extLst>
        </c:ser>
        <c:ser>
          <c:idx val="6"/>
          <c:order val="6"/>
          <c:tx>
            <c:strRef>
              <c:f>データシート!$A$33</c:f>
              <c:strCache>
                <c:ptCount val="1"/>
                <c:pt idx="0">
                  <c:v>大和町介護保険事業勘定特別会計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0.89</c:v>
                </c:pt>
                <c:pt idx="4">
                  <c:v>#N/A</c:v>
                </c:pt>
                <c:pt idx="5">
                  <c:v>1.38</c:v>
                </c:pt>
                <c:pt idx="6">
                  <c:v>#N/A</c:v>
                </c:pt>
                <c:pt idx="7">
                  <c:v>0.34</c:v>
                </c:pt>
                <c:pt idx="8">
                  <c:v>#N/A</c:v>
                </c:pt>
                <c:pt idx="9">
                  <c:v>0.78</c:v>
                </c:pt>
              </c:numCache>
            </c:numRef>
          </c:val>
          <c:extLst>
            <c:ext xmlns:c16="http://schemas.microsoft.com/office/drawing/2014/chart" uri="{C3380CC4-5D6E-409C-BE32-E72D297353CC}">
              <c16:uniqueId val="{00000006-230B-4F36-A2D9-C81A1046BAC1}"/>
            </c:ext>
          </c:extLst>
        </c:ser>
        <c:ser>
          <c:idx val="7"/>
          <c:order val="7"/>
          <c:tx>
            <c:strRef>
              <c:f>データシート!$A$34</c:f>
              <c:strCache>
                <c:ptCount val="1"/>
                <c:pt idx="0">
                  <c:v>大和町一般会計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10.34</c:v>
                </c:pt>
                <c:pt idx="2">
                  <c:v>#N/A</c:v>
                </c:pt>
                <c:pt idx="3">
                  <c:v>4.45</c:v>
                </c:pt>
                <c:pt idx="4">
                  <c:v>#N/A</c:v>
                </c:pt>
                <c:pt idx="5">
                  <c:v>6.89</c:v>
                </c:pt>
                <c:pt idx="6">
                  <c:v>#N/A</c:v>
                </c:pt>
                <c:pt idx="7">
                  <c:v>7.58</c:v>
                </c:pt>
                <c:pt idx="8">
                  <c:v>#N/A</c:v>
                </c:pt>
                <c:pt idx="9">
                  <c:v>4.04</c:v>
                </c:pt>
              </c:numCache>
            </c:numRef>
          </c:val>
          <c:extLst>
            <c:ext xmlns:c16="http://schemas.microsoft.com/office/drawing/2014/chart" uri="{C3380CC4-5D6E-409C-BE32-E72D297353CC}">
              <c16:uniqueId val="{00000007-230B-4F36-A2D9-C81A1046BAC1}"/>
            </c:ext>
          </c:extLst>
        </c:ser>
        <c:ser>
          <c:idx val="8"/>
          <c:order val="8"/>
          <c:tx>
            <c:strRef>
              <c:f>データシート!$A$35</c:f>
              <c:strCache>
                <c:ptCount val="1"/>
                <c:pt idx="0">
                  <c:v>大和町下水道事業会計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2.64</c:v>
                </c:pt>
                <c:pt idx="6">
                  <c:v>#N/A</c:v>
                </c:pt>
                <c:pt idx="7">
                  <c:v>3.98</c:v>
                </c:pt>
                <c:pt idx="8">
                  <c:v>#N/A</c:v>
                </c:pt>
                <c:pt idx="9">
                  <c:v>5.59</c:v>
                </c:pt>
              </c:numCache>
            </c:numRef>
          </c:val>
          <c:extLst>
            <c:ext xmlns:c16="http://schemas.microsoft.com/office/drawing/2014/chart" uri="{C3380CC4-5D6E-409C-BE32-E72D297353CC}">
              <c16:uniqueId val="{00000008-230B-4F36-A2D9-C81A1046BAC1}"/>
            </c:ext>
          </c:extLst>
        </c:ser>
        <c:ser>
          <c:idx val="9"/>
          <c:order val="9"/>
          <c:tx>
            <c:strRef>
              <c:f>データシート!$A$36</c:f>
              <c:strCache>
                <c:ptCount val="1"/>
                <c:pt idx="0">
                  <c:v>大和町水道事業会計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4.76</c:v>
                </c:pt>
                <c:pt idx="2">
                  <c:v>#N/A</c:v>
                </c:pt>
                <c:pt idx="3">
                  <c:v>4.67</c:v>
                </c:pt>
                <c:pt idx="4">
                  <c:v>#N/A</c:v>
                </c:pt>
                <c:pt idx="5">
                  <c:v>5.26</c:v>
                </c:pt>
                <c:pt idx="6">
                  <c:v>#N/A</c:v>
                </c:pt>
                <c:pt idx="7">
                  <c:v>4.6100000000000003</c:v>
                </c:pt>
                <c:pt idx="8">
                  <c:v>#N/A</c:v>
                </c:pt>
                <c:pt idx="9">
                  <c:v>6.85</c:v>
                </c:pt>
              </c:numCache>
            </c:numRef>
          </c:val>
          <c:extLst>
            <c:ext xmlns:c16="http://schemas.microsoft.com/office/drawing/2014/chart" uri="{C3380CC4-5D6E-409C-BE32-E72D297353CC}">
              <c16:uniqueId val="{00000009-230B-4F36-A2D9-C81A1046BA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877</c:v>
                </c:pt>
                <c:pt idx="5">
                  <c:v>803</c:v>
                </c:pt>
                <c:pt idx="8">
                  <c:v>847</c:v>
                </c:pt>
                <c:pt idx="11">
                  <c:v>860</c:v>
                </c:pt>
                <c:pt idx="14">
                  <c:v>800</c:v>
                </c:pt>
              </c:numCache>
            </c:numRef>
          </c:val>
          <c:extLst>
            <c:ext xmlns:c16="http://schemas.microsoft.com/office/drawing/2014/chart" uri="{C3380CC4-5D6E-409C-BE32-E72D297353CC}">
              <c16:uniqueId val="{00000000-A82A-4262-81B3-DB479CAE7B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2A-4262-81B3-DB479CAE7B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2A-4262-81B3-DB479CAE7B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168</c:v>
                </c:pt>
                <c:pt idx="3">
                  <c:v>152</c:v>
                </c:pt>
                <c:pt idx="6">
                  <c:v>154</c:v>
                </c:pt>
                <c:pt idx="9">
                  <c:v>167</c:v>
                </c:pt>
                <c:pt idx="12">
                  <c:v>173</c:v>
                </c:pt>
              </c:numCache>
            </c:numRef>
          </c:val>
          <c:extLst>
            <c:ext xmlns:c16="http://schemas.microsoft.com/office/drawing/2014/chart" uri="{C3380CC4-5D6E-409C-BE32-E72D297353CC}">
              <c16:uniqueId val="{00000003-A82A-4262-81B3-DB479CAE7B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215</c:v>
                </c:pt>
                <c:pt idx="3">
                  <c:v>181</c:v>
                </c:pt>
                <c:pt idx="6">
                  <c:v>317</c:v>
                </c:pt>
                <c:pt idx="9">
                  <c:v>324</c:v>
                </c:pt>
                <c:pt idx="12">
                  <c:v>248</c:v>
                </c:pt>
              </c:numCache>
            </c:numRef>
          </c:val>
          <c:extLst>
            <c:ext xmlns:c16="http://schemas.microsoft.com/office/drawing/2014/chart" uri="{C3380CC4-5D6E-409C-BE32-E72D297353CC}">
              <c16:uniqueId val="{00000004-A82A-4262-81B3-DB479CAE7B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2A-4262-81B3-DB479CAE7B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2A-4262-81B3-DB479CAE7B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521</c:v>
                </c:pt>
                <c:pt idx="3">
                  <c:v>603</c:v>
                </c:pt>
                <c:pt idx="6">
                  <c:v>619</c:v>
                </c:pt>
                <c:pt idx="9">
                  <c:v>611</c:v>
                </c:pt>
                <c:pt idx="12">
                  <c:v>605</c:v>
                </c:pt>
              </c:numCache>
            </c:numRef>
          </c:val>
          <c:extLst>
            <c:ext xmlns:c16="http://schemas.microsoft.com/office/drawing/2014/chart" uri="{C3380CC4-5D6E-409C-BE32-E72D297353CC}">
              <c16:uniqueId val="{00000007-A82A-4262-81B3-DB479CAE7B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c:v>
                </c:pt>
                <c:pt idx="2">
                  <c:v>#N/A</c:v>
                </c:pt>
                <c:pt idx="3">
                  <c:v>#N/A</c:v>
                </c:pt>
                <c:pt idx="4">
                  <c:v>133</c:v>
                </c:pt>
                <c:pt idx="5">
                  <c:v>#N/A</c:v>
                </c:pt>
                <c:pt idx="6">
                  <c:v>#N/A</c:v>
                </c:pt>
                <c:pt idx="7">
                  <c:v>243</c:v>
                </c:pt>
                <c:pt idx="8">
                  <c:v>#N/A</c:v>
                </c:pt>
                <c:pt idx="9">
                  <c:v>#N/A</c:v>
                </c:pt>
                <c:pt idx="10">
                  <c:v>242</c:v>
                </c:pt>
                <c:pt idx="11">
                  <c:v>#N/A</c:v>
                </c:pt>
                <c:pt idx="12">
                  <c:v>#N/A</c:v>
                </c:pt>
                <c:pt idx="13">
                  <c:v>226</c:v>
                </c:pt>
                <c:pt idx="14">
                  <c:v>#N/A</c:v>
                </c:pt>
              </c:numCache>
            </c:numRef>
          </c:val>
          <c:smooth val="0"/>
          <c:extLst>
            <c:ext xmlns:c16="http://schemas.microsoft.com/office/drawing/2014/chart" uri="{C3380CC4-5D6E-409C-BE32-E72D297353CC}">
              <c16:uniqueId val="{00000008-A82A-4262-81B3-DB479CAE7B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7495</c:v>
                </c:pt>
                <c:pt idx="5">
                  <c:v>7023</c:v>
                </c:pt>
                <c:pt idx="8">
                  <c:v>6563</c:v>
                </c:pt>
                <c:pt idx="11">
                  <c:v>7300</c:v>
                </c:pt>
                <c:pt idx="14">
                  <c:v>7945</c:v>
                </c:pt>
              </c:numCache>
            </c:numRef>
          </c:val>
          <c:extLst>
            <c:ext xmlns:c16="http://schemas.microsoft.com/office/drawing/2014/chart" uri="{C3380CC4-5D6E-409C-BE32-E72D297353CC}">
              <c16:uniqueId val="{00000000-8319-4A5B-B13F-58DD7B5283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1122</c:v>
                </c:pt>
                <c:pt idx="5">
                  <c:v>952</c:v>
                </c:pt>
                <c:pt idx="8">
                  <c:v>1121</c:v>
                </c:pt>
                <c:pt idx="11">
                  <c:v>823</c:v>
                </c:pt>
                <c:pt idx="14">
                  <c:v>1215</c:v>
                </c:pt>
              </c:numCache>
            </c:numRef>
          </c:val>
          <c:extLst>
            <c:ext xmlns:c16="http://schemas.microsoft.com/office/drawing/2014/chart" uri="{C3380CC4-5D6E-409C-BE32-E72D297353CC}">
              <c16:uniqueId val="{00000001-8319-4A5B-B13F-58DD7B5283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5853</c:v>
                </c:pt>
                <c:pt idx="5">
                  <c:v>6675</c:v>
                </c:pt>
                <c:pt idx="8">
                  <c:v>6631</c:v>
                </c:pt>
                <c:pt idx="11">
                  <c:v>6512</c:v>
                </c:pt>
                <c:pt idx="14">
                  <c:v>5957</c:v>
                </c:pt>
              </c:numCache>
            </c:numRef>
          </c:val>
          <c:extLst>
            <c:ext xmlns:c16="http://schemas.microsoft.com/office/drawing/2014/chart" uri="{C3380CC4-5D6E-409C-BE32-E72D297353CC}">
              <c16:uniqueId val="{00000002-8319-4A5B-B13F-58DD7B5283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19-4A5B-B13F-58DD7B5283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19-4A5B-B13F-58DD7B5283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19-4A5B-B13F-58DD7B5283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808</c:v>
                </c:pt>
                <c:pt idx="3">
                  <c:v>774</c:v>
                </c:pt>
                <c:pt idx="6">
                  <c:v>695</c:v>
                </c:pt>
                <c:pt idx="9">
                  <c:v>685</c:v>
                </c:pt>
                <c:pt idx="12">
                  <c:v>673</c:v>
                </c:pt>
              </c:numCache>
            </c:numRef>
          </c:val>
          <c:extLst>
            <c:ext xmlns:c16="http://schemas.microsoft.com/office/drawing/2014/chart" uri="{C3380CC4-5D6E-409C-BE32-E72D297353CC}">
              <c16:uniqueId val="{00000006-8319-4A5B-B13F-58DD7B5283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1440</c:v>
                </c:pt>
                <c:pt idx="3">
                  <c:v>1443</c:v>
                </c:pt>
                <c:pt idx="6">
                  <c:v>1323</c:v>
                </c:pt>
                <c:pt idx="9">
                  <c:v>1134</c:v>
                </c:pt>
                <c:pt idx="12">
                  <c:v>1144</c:v>
                </c:pt>
              </c:numCache>
            </c:numRef>
          </c:val>
          <c:extLst>
            <c:ext xmlns:c16="http://schemas.microsoft.com/office/drawing/2014/chart" uri="{C3380CC4-5D6E-409C-BE32-E72D297353CC}">
              <c16:uniqueId val="{00000007-8319-4A5B-B13F-58DD7B5283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2606</c:v>
                </c:pt>
                <c:pt idx="3">
                  <c:v>2258</c:v>
                </c:pt>
                <c:pt idx="6">
                  <c:v>2503</c:v>
                </c:pt>
                <c:pt idx="9">
                  <c:v>3213</c:v>
                </c:pt>
                <c:pt idx="12">
                  <c:v>2966</c:v>
                </c:pt>
              </c:numCache>
            </c:numRef>
          </c:val>
          <c:extLst>
            <c:ext xmlns:c16="http://schemas.microsoft.com/office/drawing/2014/chart" uri="{C3380CC4-5D6E-409C-BE32-E72D297353CC}">
              <c16:uniqueId val="{00000008-8319-4A5B-B13F-58DD7B5283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19-4A5B-B13F-58DD7B5283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5407</c:v>
                </c:pt>
                <c:pt idx="3">
                  <c:v>5153</c:v>
                </c:pt>
                <c:pt idx="6">
                  <c:v>4827</c:v>
                </c:pt>
                <c:pt idx="9">
                  <c:v>6447</c:v>
                </c:pt>
                <c:pt idx="12">
                  <c:v>8242</c:v>
                </c:pt>
              </c:numCache>
            </c:numRef>
          </c:val>
          <c:extLst>
            <c:ext xmlns:c16="http://schemas.microsoft.com/office/drawing/2014/chart" uri="{C3380CC4-5D6E-409C-BE32-E72D297353CC}">
              <c16:uniqueId val="{0000000A-8319-4A5B-B13F-58DD7B5283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19-4A5B-B13F-58DD7B5283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2822</c:v>
                </c:pt>
                <c:pt idx="1">
                  <c:v>3339</c:v>
                </c:pt>
                <c:pt idx="2">
                  <c:v>2881</c:v>
                </c:pt>
              </c:numCache>
            </c:numRef>
          </c:val>
          <c:extLst>
            <c:ext xmlns:c16="http://schemas.microsoft.com/office/drawing/2014/chart" uri="{C3380CC4-5D6E-409C-BE32-E72D297353CC}">
              <c16:uniqueId val="{00000000-B266-4A4F-86F9-2F32DF1B1D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c:v>
                </c:pt>
                <c:pt idx="1">
                  <c:v>41</c:v>
                </c:pt>
                <c:pt idx="2">
                  <c:v>41</c:v>
                </c:pt>
              </c:numCache>
            </c:numRef>
          </c:val>
          <c:extLst>
            <c:ext xmlns:c16="http://schemas.microsoft.com/office/drawing/2014/chart" uri="{C3380CC4-5D6E-409C-BE32-E72D297353CC}">
              <c16:uniqueId val="{00000001-B266-4A4F-86F9-2F32DF1B1D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3432</c:v>
                </c:pt>
                <c:pt idx="1">
                  <c:v>2708</c:v>
                </c:pt>
                <c:pt idx="2">
                  <c:v>2606</c:v>
                </c:pt>
              </c:numCache>
            </c:numRef>
          </c:val>
          <c:extLst>
            <c:ext xmlns:c16="http://schemas.microsoft.com/office/drawing/2014/chart" uri="{C3380CC4-5D6E-409C-BE32-E72D297353CC}">
              <c16:uniqueId val="{00000002-B266-4A4F-86F9-2F32DF1B1D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分子構造について，年々減少していた元利償還金が令和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年度以降増加に転じたが，令和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以降再び減少に転じている（前年度比△</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。しかし、令和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年度以前と比べると金額が大きくなっており，これは普通交付税の不交付であった令和元年度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に町税の減収を理由として借り入れた減収補てん債（</a:t>
          </a:r>
          <a:r>
            <a:rPr kumimoji="1" lang="ja-JP" altLang="en-US" sz="1100">
              <a:solidFill>
                <a:schemeClr val="dk1"/>
              </a:solidFill>
              <a:effectLst/>
              <a:latin typeface="+mn-lt"/>
              <a:ea typeface="+mn-ea"/>
              <a:cs typeface="+mn-cs"/>
            </a:rPr>
            <a:t>計</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千万円）の元金償還が始まったことが要因である。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年度にも約</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千万円の減収補てん債借り入れを行っているため，今後ますますの元利償還金増加が見込まれているため，</a:t>
          </a:r>
          <a:r>
            <a:rPr kumimoji="1" lang="ja-JP" altLang="ja-JP" sz="1100">
              <a:solidFill>
                <a:schemeClr val="dk1"/>
              </a:solidFill>
              <a:effectLst/>
              <a:latin typeface="+mn-lt"/>
              <a:ea typeface="+mn-ea"/>
              <a:cs typeface="+mn-cs"/>
            </a:rPr>
            <a:t>引き続き，地方債の適正な発行と財政健全化に努めていく。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地方債の発行抑制に努めていたこともあり，元利償還金額は年々減少してきたが，</a:t>
          </a:r>
          <a:r>
            <a:rPr kumimoji="1" lang="ja-JP" altLang="en-US" sz="1100">
              <a:solidFill>
                <a:schemeClr val="dk1"/>
              </a:solidFill>
              <a:effectLst/>
              <a:latin typeface="+mn-lt"/>
              <a:ea typeface="+mn-ea"/>
              <a:cs typeface="+mn-cs"/>
            </a:rPr>
            <a:t>減収補てん債の借り入れや吉岡小学校改築事業に伴う起債により，令和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年度以降の一般会計等に係る地方債の現在高は増加に転じている。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減収補てん債の借り入れ等やむを得ないものもあるが，</a:t>
          </a:r>
          <a:r>
            <a:rPr kumimoji="1" lang="ja-JP" altLang="ja-JP" sz="1100">
              <a:solidFill>
                <a:schemeClr val="dk1"/>
              </a:solidFill>
              <a:effectLst/>
              <a:latin typeface="+mn-lt"/>
              <a:ea typeface="+mn-ea"/>
              <a:cs typeface="+mn-cs"/>
            </a:rPr>
            <a:t>今後も地方債の適正な発行と財政健全化に努めていくこととする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普通交付税の算定にあたり不確定要素の多い法人町民税が算定基準となっていることから，今後も不交付（または少額交付）に伴う減収補てん債の借入を余儀なくされる可能性があるため，地方債現在高のみならず，基金の運用についてもしっかり管理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宮城県大和町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財政調整基金について</a:t>
          </a:r>
          <a:r>
            <a:rPr kumimoji="1" lang="ja-JP" altLang="ja-JP" sz="1100">
              <a:solidFill>
                <a:schemeClr val="dk1"/>
              </a:solidFill>
              <a:effectLst/>
              <a:latin typeface="+mn-lt"/>
              <a:ea typeface="+mn-ea"/>
              <a:cs typeface="+mn-cs"/>
            </a:rPr>
            <a:t>当該年度の財源不足を補うため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千万円の取り崩しを行ったほか、</a:t>
          </a:r>
          <a:r>
            <a:rPr kumimoji="1" lang="ja-JP" altLang="ja-JP" sz="1100">
              <a:solidFill>
                <a:schemeClr val="dk1"/>
              </a:solidFill>
              <a:effectLst/>
              <a:latin typeface="+mn-lt"/>
              <a:ea typeface="+mn-ea"/>
              <a:cs typeface="+mn-cs"/>
            </a:rPr>
            <a:t>あんしん子育て医療費助成事業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吉岡小学校改築事業</a:t>
          </a:r>
          <a:r>
            <a:rPr kumimoji="1" lang="ja-JP" altLang="en-US" sz="1100">
              <a:solidFill>
                <a:schemeClr val="dk1"/>
              </a:solidFill>
              <a:effectLst/>
              <a:latin typeface="+mn-lt"/>
              <a:ea typeface="+mn-ea"/>
              <a:cs typeface="+mn-cs"/>
            </a:rPr>
            <a:t>に充てるため，基金の取り崩しを行ったため，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年度では前年度比</a:t>
          </a:r>
          <a:r>
            <a:rPr kumimoji="1" lang="en-US" altLang="ja-JP" sz="1100">
              <a:solidFill>
                <a:schemeClr val="dk1"/>
              </a:solidFill>
              <a:effectLst/>
              <a:latin typeface="+mn-lt"/>
              <a:ea typeface="+mn-ea"/>
              <a:cs typeface="+mn-cs"/>
            </a:rPr>
            <a:t>560</a:t>
          </a:r>
          <a:r>
            <a:rPr kumimoji="1" lang="ja-JP" altLang="ja-JP" sz="1100">
              <a:solidFill>
                <a:schemeClr val="dk1"/>
              </a:solidFill>
              <a:effectLst/>
              <a:latin typeface="+mn-lt"/>
              <a:ea typeface="+mn-ea"/>
              <a:cs typeface="+mn-cs"/>
            </a:rPr>
            <a:t>百万円減額となった。</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年度から普通交付税の不交付団体（または少額交付団体）であり，今後もその傾向が予想されることから，年度間の財源調整の命綱である財政調整基金については標準財政規模の</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程度を確保することとし，地方税の増収が見込まれる年度では今後見込まれる公共施設等の維持・修繕及び長寿命化等に対応するために目的基金への積立てをするとともに，地方債の発行と調整しつつ，適正な基金管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年度は主に次の基金について事業を行っている。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）大和町学校教育施設整備基金・・・・・・吉岡小学校改築事業（</a:t>
          </a:r>
          <a:r>
            <a:rPr kumimoji="1" lang="en-US" altLang="ja-JP" sz="1100">
              <a:solidFill>
                <a:schemeClr val="dk1"/>
              </a:solidFill>
              <a:effectLst/>
              <a:latin typeface="+mn-lt"/>
              <a:ea typeface="+mn-ea"/>
              <a:cs typeface="+mn-cs"/>
            </a:rPr>
            <a:t>18,000</a:t>
          </a:r>
          <a:r>
            <a:rPr kumimoji="1" lang="ja-JP" altLang="ja-JP" sz="1100">
              <a:solidFill>
                <a:schemeClr val="dk1"/>
              </a:solidFill>
              <a:effectLst/>
              <a:latin typeface="+mn-lt"/>
              <a:ea typeface="+mn-ea"/>
              <a:cs typeface="+mn-cs"/>
            </a:rPr>
            <a:t>千円）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）大和町まちづくり基金・・・・・・・・・大和町土地開発基金への組み替え（</a:t>
          </a:r>
          <a:r>
            <a:rPr kumimoji="1" lang="en-US" altLang="ja-JP" sz="1100">
              <a:solidFill>
                <a:schemeClr val="dk1"/>
              </a:solidFill>
              <a:effectLst/>
              <a:latin typeface="+mn-lt"/>
              <a:ea typeface="+mn-ea"/>
              <a:cs typeface="+mn-cs"/>
            </a:rPr>
            <a:t>70,000</a:t>
          </a:r>
          <a:r>
            <a:rPr kumimoji="1" lang="ja-JP" altLang="en-US" sz="1100">
              <a:solidFill>
                <a:schemeClr val="dk1"/>
              </a:solidFill>
              <a:effectLst/>
              <a:latin typeface="+mn-lt"/>
              <a:ea typeface="+mn-ea"/>
              <a:cs typeface="+mn-cs"/>
            </a:rPr>
            <a:t>千円）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）大和町ふるさと応援基金・・・小中学校図書購入事業，中学校吹奏楽部楽器更新事業，防犯灯具交換，グリーンベルト施行　他（</a:t>
          </a:r>
          <a:r>
            <a:rPr kumimoji="1" lang="en-US" altLang="ja-JP" sz="1100">
              <a:solidFill>
                <a:schemeClr val="dk1"/>
              </a:solidFill>
              <a:effectLst/>
              <a:latin typeface="+mn-lt"/>
              <a:ea typeface="+mn-ea"/>
              <a:cs typeface="+mn-cs"/>
            </a:rPr>
            <a:t>23,463</a:t>
          </a:r>
          <a:r>
            <a:rPr kumimoji="1" lang="ja-JP" altLang="ja-JP" sz="1100">
              <a:solidFill>
                <a:schemeClr val="dk1"/>
              </a:solidFill>
              <a:effectLst/>
              <a:latin typeface="+mn-lt"/>
              <a:ea typeface="+mn-ea"/>
              <a:cs typeface="+mn-cs"/>
            </a:rPr>
            <a:t>千円）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大和町特定防衛施設周辺整備調整交付金事業基金・・・あんしん子育て医療費助成事業（</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千円），学校</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環境整備事業（</a:t>
          </a:r>
          <a:r>
            <a:rPr kumimoji="1" lang="en-US" altLang="ja-JP" sz="1100">
              <a:solidFill>
                <a:schemeClr val="dk1"/>
              </a:solidFill>
              <a:effectLst/>
              <a:latin typeface="+mn-lt"/>
              <a:ea typeface="+mn-ea"/>
              <a:cs typeface="+mn-cs"/>
            </a:rPr>
            <a:t>3,900</a:t>
          </a:r>
          <a:r>
            <a:rPr kumimoji="1" lang="ja-JP" altLang="ja-JP" sz="1100">
              <a:solidFill>
                <a:schemeClr val="dk1"/>
              </a:solidFill>
              <a:effectLst/>
              <a:latin typeface="+mn-lt"/>
              <a:ea typeface="+mn-ea"/>
              <a:cs typeface="+mn-cs"/>
            </a:rPr>
            <a:t>千円）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大和町庁舎建設基金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2,606</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減額の主な要因は，</a:t>
          </a:r>
          <a:r>
            <a:rPr kumimoji="1" lang="ja-JP" altLang="en-US" sz="1100">
              <a:solidFill>
                <a:schemeClr val="dk1"/>
              </a:solidFill>
              <a:effectLst/>
              <a:latin typeface="+mn-lt"/>
              <a:ea typeface="+mn-ea"/>
              <a:cs typeface="+mn-cs"/>
            </a:rPr>
            <a:t>あんしん子育て医療費助成のため</a:t>
          </a:r>
          <a:r>
            <a:rPr kumimoji="1" lang="ja-JP" altLang="ja-JP" sz="1100">
              <a:solidFill>
                <a:schemeClr val="dk1"/>
              </a:solidFill>
              <a:effectLst/>
              <a:latin typeface="+mn-lt"/>
              <a:ea typeface="+mn-ea"/>
              <a:cs typeface="+mn-cs"/>
            </a:rPr>
            <a:t>大和町特定防衛施設周辺整備調整交付金事業基金</a:t>
          </a:r>
          <a:r>
            <a:rPr kumimoji="1" lang="ja-JP" altLang="en-US" sz="1100">
              <a:solidFill>
                <a:schemeClr val="dk1"/>
              </a:solidFill>
              <a:effectLst/>
              <a:latin typeface="+mn-lt"/>
              <a:ea typeface="+mn-ea"/>
              <a:cs typeface="+mn-cs"/>
            </a:rPr>
            <a:t>の取り崩しや</a:t>
          </a:r>
          <a:r>
            <a:rPr kumimoji="1" lang="ja-JP" altLang="ja-JP" sz="1100">
              <a:solidFill>
                <a:schemeClr val="dk1"/>
              </a:solidFill>
              <a:effectLst/>
              <a:latin typeface="+mn-lt"/>
              <a:ea typeface="+mn-ea"/>
              <a:cs typeface="+mn-cs"/>
            </a:rPr>
            <a:t>吉岡小学校改築事業に伴い大和町学校教育施設整備基金の取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崩しを行なったことによるもの。</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動向に注視しながら，施設の長寿命化等に伴う普通建設事業が控えていることから，目的基金への積立てを行うことにより財源の平準化に努める。また，基金の目的が類似するものについては，廃止・統合を行い，より弾力的な運用が図られるよう進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当該年度の財源不足を補うために取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a:t>
          </a:r>
          <a:r>
            <a:rPr kumimoji="1" lang="ja-JP" altLang="en-US" sz="1100">
              <a:solidFill>
                <a:schemeClr val="dk1"/>
              </a:solidFill>
              <a:effectLst/>
              <a:latin typeface="+mn-lt"/>
              <a:ea typeface="+mn-ea"/>
              <a:cs typeface="+mn-cs"/>
            </a:rPr>
            <a:t>を行い，</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458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2,881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に対する割合としては，</a:t>
          </a:r>
          <a:r>
            <a:rPr kumimoji="1" lang="en-US" altLang="ja-JP" sz="1100">
              <a:solidFill>
                <a:schemeClr val="dk1"/>
              </a:solidFill>
              <a:effectLst/>
              <a:latin typeface="+mn-lt"/>
              <a:ea typeface="+mn-ea"/>
              <a:cs typeface="+mn-cs"/>
            </a:rPr>
            <a:t>34.3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年度から普通交付税の不交付団体（または少額交付団体）であり，今後もその傾向が予想されることから，年度間の財源調整の命綱である財政調整基金については標準財政規模の</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％程度を確保することに努める。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財政調整基金の動向を注視しながら，財政健全化に努める。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財政力指数は前年度から</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a:t>
          </a:r>
          <a:r>
            <a:rPr kumimoji="1" lang="ja-JP" altLang="ja-JP" sz="1000" baseline="0">
              <a:solidFill>
                <a:schemeClr val="dk1"/>
              </a:solidFill>
              <a:effectLst/>
              <a:latin typeface="+mn-lt"/>
              <a:ea typeface="+mn-ea"/>
              <a:cs typeface="+mn-cs"/>
            </a:rPr>
            <a:t>増加し</a:t>
          </a:r>
          <a:r>
            <a:rPr kumimoji="1" lang="en-US" altLang="ja-JP" sz="1000" baseline="0">
              <a:solidFill>
                <a:schemeClr val="dk1"/>
              </a:solidFill>
              <a:effectLst/>
              <a:latin typeface="+mn-lt"/>
              <a:ea typeface="+mn-ea"/>
              <a:cs typeface="+mn-cs"/>
            </a:rPr>
            <a:t>1.06</a:t>
          </a:r>
          <a:r>
            <a:rPr kumimoji="1" lang="ja-JP" altLang="ja-JP" sz="1000" baseline="0">
              <a:solidFill>
                <a:schemeClr val="dk1"/>
              </a:solidFill>
              <a:effectLst/>
              <a:latin typeface="+mn-lt"/>
              <a:ea typeface="+mn-ea"/>
              <a:cs typeface="+mn-cs"/>
            </a:rPr>
            <a:t>となり，類似の</a:t>
          </a:r>
          <a:r>
            <a:rPr kumimoji="1" lang="en-US" altLang="ja-JP" sz="1000" baseline="0">
              <a:solidFill>
                <a:schemeClr val="dk1"/>
              </a:solidFill>
              <a:effectLst/>
              <a:latin typeface="+mn-lt"/>
              <a:ea typeface="+mn-ea"/>
              <a:cs typeface="+mn-cs"/>
            </a:rPr>
            <a:t>99</a:t>
          </a:r>
          <a:r>
            <a:rPr kumimoji="1" lang="ja-JP" altLang="ja-JP" sz="1000" baseline="0">
              <a:solidFill>
                <a:schemeClr val="dk1"/>
              </a:solidFill>
              <a:effectLst/>
              <a:latin typeface="+mn-lt"/>
              <a:ea typeface="+mn-ea"/>
              <a:cs typeface="+mn-cs"/>
            </a:rPr>
            <a:t>団体中</a:t>
          </a:r>
          <a:r>
            <a:rPr kumimoji="1" lang="en-US" altLang="ja-JP" sz="1000" baseline="0">
              <a:solidFill>
                <a:schemeClr val="dk1"/>
              </a:solidFill>
              <a:effectLst/>
              <a:latin typeface="+mn-lt"/>
              <a:ea typeface="+mn-ea"/>
              <a:cs typeface="+mn-cs"/>
            </a:rPr>
            <a:t>6</a:t>
          </a:r>
          <a:r>
            <a:rPr kumimoji="1" lang="ja-JP" altLang="ja-JP" sz="1000" baseline="0">
              <a:solidFill>
                <a:schemeClr val="dk1"/>
              </a:solidFill>
              <a:effectLst/>
              <a:latin typeface="+mn-lt"/>
              <a:ea typeface="+mn-ea"/>
              <a:cs typeface="+mn-cs"/>
            </a:rPr>
            <a:t>位となって</a:t>
          </a:r>
          <a:r>
            <a:rPr kumimoji="1" lang="ja-JP" altLang="ja-JP" sz="1000">
              <a:solidFill>
                <a:schemeClr val="dk1"/>
              </a:solidFill>
              <a:effectLst/>
              <a:latin typeface="+mn-lt"/>
              <a:ea typeface="+mn-ea"/>
              <a:cs typeface="+mn-cs"/>
            </a:rPr>
            <a:t>いる。平成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年度から令和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年度までは普通交付税の不交付団体であったが，令和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年度は交付団体，令和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年度は年度当初は不交付と算定されていたが，年度中に臨時経済対策費の追加加算があり，交付団体となった。令和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及び令和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再び不交付団体となっているが，財政力指数の上昇は町税，とりわけ法人町民税の増収が主な要因であり，単年度決算でみると法人町民税は経済情勢に大きく左右されるため，歳入については現年度税収等のみならず，基金と起債などのバランスを意識して，中長期的な視点で財政運営を図っていく必要が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83961</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705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83961</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33161</xdr:rowOff>
    </xdr:from>
    <xdr:to>
      <xdr:col>7</xdr:col>
      <xdr:colOff>31750</xdr:colOff>
      <xdr:row>39</xdr:row>
      <xdr:rowOff>134761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144938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経常収支比率は前年度より</a:t>
          </a:r>
          <a:r>
            <a:rPr kumimoji="1" lang="en-US" altLang="ja-JP" sz="1000">
              <a:solidFill>
                <a:schemeClr val="dk1"/>
              </a:solidFill>
              <a:effectLst/>
              <a:latin typeface="+mn-lt"/>
              <a:ea typeface="+mn-ea"/>
              <a:cs typeface="+mn-cs"/>
            </a:rPr>
            <a:t>10.3</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101.0</a:t>
          </a:r>
          <a:r>
            <a:rPr kumimoji="1" lang="ja-JP" altLang="ja-JP" sz="1000">
              <a:solidFill>
                <a:schemeClr val="dk1"/>
              </a:solidFill>
              <a:effectLst/>
              <a:latin typeface="+mn-lt"/>
              <a:ea typeface="+mn-ea"/>
              <a:cs typeface="+mn-cs"/>
            </a:rPr>
            <a:t>ポイントとなり，類似の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経常収支比率は，経常経費充当一般財源（分子）を経常的一般財源（分母）で除して算出されるが，令和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年度では，</a:t>
          </a:r>
          <a:r>
            <a:rPr kumimoji="1" lang="ja-JP" altLang="en-US" sz="1000">
              <a:solidFill>
                <a:schemeClr val="dk1"/>
              </a:solidFill>
              <a:effectLst/>
              <a:latin typeface="+mn-lt"/>
              <a:ea typeface="+mn-ea"/>
              <a:cs typeface="+mn-cs"/>
            </a:rPr>
            <a:t>人件費・補助費等の増（約</a:t>
          </a:r>
          <a:r>
            <a:rPr kumimoji="1" lang="en-US" altLang="ja-JP" sz="1000">
              <a:solidFill>
                <a:schemeClr val="dk1"/>
              </a:solidFill>
              <a:effectLst/>
              <a:latin typeface="+mn-lt"/>
              <a:ea typeface="+mn-ea"/>
              <a:cs typeface="+mn-cs"/>
            </a:rPr>
            <a:t>300</a:t>
          </a:r>
          <a:r>
            <a:rPr kumimoji="1" lang="ja-JP" altLang="en-US" sz="10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が影響している。</a:t>
          </a:r>
          <a:endParaRPr lang="ja-JP" altLang="ja-JP" sz="1000">
            <a:effectLst/>
          </a:endParaRPr>
        </a:p>
        <a:p>
          <a:r>
            <a:rPr kumimoji="1" lang="ja-JP" altLang="ja-JP" sz="1000" b="0" i="0" baseline="0">
              <a:solidFill>
                <a:schemeClr val="dk1"/>
              </a:solidFill>
              <a:effectLst/>
              <a:latin typeface="+mn-lt"/>
              <a:ea typeface="+mn-ea"/>
              <a:cs typeface="+mn-cs"/>
            </a:rPr>
            <a:t>　</a:t>
          </a:r>
          <a:r>
            <a:rPr kumimoji="1" lang="en-US" altLang="ja-JP" sz="1000" b="0" i="0" baseline="0">
              <a:solidFill>
                <a:schemeClr val="dk1"/>
              </a:solidFill>
              <a:effectLst/>
              <a:latin typeface="+mn-lt"/>
              <a:ea typeface="+mn-ea"/>
              <a:cs typeface="+mn-cs"/>
            </a:rPr>
            <a:t>100</a:t>
          </a:r>
          <a:r>
            <a:rPr kumimoji="1" lang="ja-JP" altLang="en-US" sz="1000" b="0" i="0" baseline="0">
              <a:solidFill>
                <a:schemeClr val="dk1"/>
              </a:solidFill>
              <a:effectLst/>
              <a:latin typeface="+mn-lt"/>
              <a:ea typeface="+mn-ea"/>
              <a:cs typeface="+mn-cs"/>
            </a:rPr>
            <a:t>％を超える現状は，財政の硬直化により財政運営上厳しい状況であるため，</a:t>
          </a:r>
          <a:r>
            <a:rPr kumimoji="1" lang="ja-JP" altLang="ja-JP" sz="1000" b="0" i="0" baseline="0">
              <a:solidFill>
                <a:schemeClr val="dk1"/>
              </a:solidFill>
              <a:effectLst/>
              <a:latin typeface="+mn-lt"/>
              <a:ea typeface="+mn-ea"/>
              <a:cs typeface="+mn-cs"/>
            </a:rPr>
            <a:t>経常収支比率の中で大きな割合を占める公債費については引き続き抑制していく必要があり，総合計画に沿って優先順位付けを行い，プライマリーバランスを考慮し過大な負担とならないように慎重な起債発行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35878</xdr:rowOff>
    </xdr:from>
    <xdr:to>
      <xdr:col>23</xdr:col>
      <xdr:colOff>133350</xdr:colOff>
      <xdr:row>66</xdr:row>
      <xdr:rowOff>142875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37228"/>
          <a:ext cx="838200" cy="62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53022</xdr:rowOff>
    </xdr:from>
    <xdr:to>
      <xdr:col>19</xdr:col>
      <xdr:colOff>133350</xdr:colOff>
      <xdr:row>63</xdr:row>
      <xdr:rowOff>35878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11472"/>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11472"/>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53975</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553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92075</xdr:rowOff>
    </xdr:from>
    <xdr:to>
      <xdr:col>23</xdr:col>
      <xdr:colOff>184150</xdr:colOff>
      <xdr:row>67</xdr:row>
      <xdr:rowOff>22225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159402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156528</xdr:rowOff>
    </xdr:from>
    <xdr:to>
      <xdr:col>19</xdr:col>
      <xdr:colOff>184150</xdr:colOff>
      <xdr:row>63</xdr:row>
      <xdr:rowOff>86678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2222</xdr:rowOff>
    </xdr:from>
    <xdr:to>
      <xdr:col>15</xdr:col>
      <xdr:colOff>133350</xdr:colOff>
      <xdr:row>61</xdr:row>
      <xdr:rowOff>103822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3175</xdr:rowOff>
    </xdr:from>
    <xdr:to>
      <xdr:col>11</xdr:col>
      <xdr:colOff>82550</xdr:colOff>
      <xdr:row>63</xdr:row>
      <xdr:rowOff>104775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人当たり人件費・物件費等決算額は前年度より</a:t>
          </a:r>
          <a:r>
            <a:rPr kumimoji="1" lang="en-US" altLang="ja-JP" sz="1000">
              <a:solidFill>
                <a:schemeClr val="dk1"/>
              </a:solidFill>
              <a:effectLst/>
              <a:latin typeface="+mn-lt"/>
              <a:ea typeface="+mn-ea"/>
              <a:cs typeface="+mn-cs"/>
            </a:rPr>
            <a:t>16,283</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175,258</a:t>
          </a:r>
          <a:r>
            <a:rPr kumimoji="1" lang="ja-JP" altLang="ja-JP" sz="1000">
              <a:solidFill>
                <a:schemeClr val="dk1"/>
              </a:solidFill>
              <a:effectLst/>
              <a:latin typeface="+mn-lt"/>
              <a:ea typeface="+mn-ea"/>
              <a:cs typeface="+mn-cs"/>
            </a:rPr>
            <a:t>円となり，類似の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82</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人件費については，どの団体も増加傾向であると思われるが，</a:t>
          </a:r>
          <a:r>
            <a:rPr kumimoji="1" lang="ja-JP" altLang="ja-JP" sz="1000">
              <a:solidFill>
                <a:schemeClr val="dk1"/>
              </a:solidFill>
              <a:effectLst/>
              <a:latin typeface="+mn-lt"/>
              <a:ea typeface="+mn-ea"/>
              <a:cs typeface="+mn-cs"/>
            </a:rPr>
            <a:t>類似団体より増加している要因として，物件費において，吉岡小学校改築事業に伴う仮設校舎等賃貸借や一般廃棄物収集運搬業務に係る経費，公共施設の維持管理費用が大きいことが主な要因である。</a:t>
          </a:r>
          <a:endParaRPr lang="ja-JP" altLang="ja-JP" sz="1000">
            <a:effectLst/>
          </a:endParaRPr>
        </a:p>
        <a:p>
          <a:r>
            <a:rPr kumimoji="1" lang="ja-JP" altLang="ja-JP" sz="1000">
              <a:solidFill>
                <a:schemeClr val="dk1"/>
              </a:solidFill>
              <a:effectLst/>
              <a:latin typeface="+mn-lt"/>
              <a:ea typeface="+mn-ea"/>
              <a:cs typeface="+mn-cs"/>
            </a:rPr>
            <a:t>　今後も公共施設等総合管理計画に基づき，公共施設の統廃合等の検討を進め，適正な施設管理及び経費の削減に努める。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127167</xdr:rowOff>
    </xdr:from>
    <xdr:to>
      <xdr:col>23</xdr:col>
      <xdr:colOff>133350</xdr:colOff>
      <xdr:row>84</xdr:row>
      <xdr:rowOff>53944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57517"/>
          <a:ext cx="838200" cy="9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127167</xdr:rowOff>
    </xdr:from>
    <xdr:to>
      <xdr:col>19</xdr:col>
      <xdr:colOff>133350</xdr:colOff>
      <xdr:row>84</xdr:row>
      <xdr:rowOff>20149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57517"/>
          <a:ext cx="8890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126552</xdr:rowOff>
    </xdr:from>
    <xdr:to>
      <xdr:col>15</xdr:col>
      <xdr:colOff>82550</xdr:colOff>
      <xdr:row>84</xdr:row>
      <xdr:rowOff>20149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356902"/>
          <a:ext cx="889000" cy="6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118987</xdr:rowOff>
    </xdr:from>
    <xdr:to>
      <xdr:col>11</xdr:col>
      <xdr:colOff>31750</xdr:colOff>
      <xdr:row>83</xdr:row>
      <xdr:rowOff>126552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49337"/>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3144</xdr:rowOff>
    </xdr:from>
    <xdr:to>
      <xdr:col>23</xdr:col>
      <xdr:colOff>184150</xdr:colOff>
      <xdr:row>84</xdr:row>
      <xdr:rowOff>104744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4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146671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7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76367</xdr:rowOff>
    </xdr:from>
    <xdr:to>
      <xdr:col>19</xdr:col>
      <xdr:colOff>184150</xdr:colOff>
      <xdr:row>84</xdr:row>
      <xdr:rowOff>6517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30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162744</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93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140799</xdr:rowOff>
    </xdr:from>
    <xdr:to>
      <xdr:col>15</xdr:col>
      <xdr:colOff>133350</xdr:colOff>
      <xdr:row>84</xdr:row>
      <xdr:rowOff>70949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55726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45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75752</xdr:rowOff>
    </xdr:from>
    <xdr:to>
      <xdr:col>11</xdr:col>
      <xdr:colOff>82550</xdr:colOff>
      <xdr:row>84</xdr:row>
      <xdr:rowOff>5902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162129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39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68187</xdr:rowOff>
    </xdr:from>
    <xdr:to>
      <xdr:col>7</xdr:col>
      <xdr:colOff>31750</xdr:colOff>
      <xdr:row>83</xdr:row>
      <xdr:rowOff>169787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154564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84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となり，全国市平均</a:t>
          </a:r>
          <a:r>
            <a:rPr kumimoji="1" lang="ja-JP" altLang="en-US" sz="1100">
              <a:solidFill>
                <a:schemeClr val="dk1"/>
              </a:solidFill>
              <a:effectLst/>
              <a:latin typeface="+mn-lt"/>
              <a:ea typeface="+mn-ea"/>
              <a:cs typeface="+mn-cs"/>
            </a:rPr>
            <a:t>と比較すると下回っているが，全国</a:t>
          </a:r>
          <a:r>
            <a:rPr kumimoji="1" lang="ja-JP" altLang="ja-JP" sz="1100">
              <a:solidFill>
                <a:schemeClr val="dk1"/>
              </a:solidFill>
              <a:effectLst/>
              <a:latin typeface="+mn-lt"/>
              <a:ea typeface="+mn-ea"/>
              <a:cs typeface="+mn-cs"/>
            </a:rPr>
            <a:t>町村平均</a:t>
          </a:r>
          <a:r>
            <a:rPr kumimoji="1" lang="ja-JP" altLang="en-US" sz="1100">
              <a:solidFill>
                <a:schemeClr val="dk1"/>
              </a:solidFill>
              <a:effectLst/>
              <a:latin typeface="+mn-lt"/>
              <a:ea typeface="+mn-ea"/>
              <a:cs typeface="+mn-cs"/>
            </a:rPr>
            <a:t>では同水準となった。</a:t>
          </a:r>
          <a:endParaRPr lang="ja-JP" altLang="ja-JP" sz="1400">
            <a:effectLst/>
          </a:endParaRPr>
        </a:p>
        <a:p>
          <a:r>
            <a:rPr kumimoji="1" lang="ja-JP" altLang="ja-JP" sz="1100">
              <a:solidFill>
                <a:schemeClr val="dk1"/>
              </a:solidFill>
              <a:effectLst/>
              <a:latin typeface="+mn-lt"/>
              <a:ea typeface="+mn-ea"/>
              <a:cs typeface="+mn-cs"/>
            </a:rPr>
            <a:t>　今後も人事院勧告に準拠し，適正化に努める。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84</xdr:row>
      <xdr:rowOff>99786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11993"/>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116114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119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30843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3464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30843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3119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人当たりの職員数は前年度から</a:t>
          </a:r>
          <a:r>
            <a:rPr kumimoji="1" lang="en-US" altLang="ja-JP" sz="1000">
              <a:solidFill>
                <a:schemeClr val="dk1"/>
              </a:solidFill>
              <a:effectLst/>
              <a:latin typeface="+mn-lt"/>
              <a:ea typeface="+mn-ea"/>
              <a:cs typeface="+mn-cs"/>
            </a:rPr>
            <a:t>0.06</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7.03</a:t>
          </a:r>
          <a:r>
            <a:rPr kumimoji="1" lang="ja-JP" altLang="ja-JP" sz="1000">
              <a:solidFill>
                <a:schemeClr val="dk1"/>
              </a:solidFill>
              <a:effectLst/>
              <a:latin typeface="+mn-lt"/>
              <a:ea typeface="+mn-ea"/>
              <a:cs typeface="+mn-cs"/>
            </a:rPr>
            <a:t>人となり，類似</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65</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人当たりの職員数は全国平均及び宮城県平均を下回った状態が続いているが，退職職員の増加等に対応するため職員採用を進めていることが増加傾向の要因となっている。</a:t>
          </a:r>
          <a:endParaRPr lang="ja-JP" altLang="ja-JP" sz="1000">
            <a:effectLst/>
          </a:endParaRPr>
        </a:p>
        <a:p>
          <a:r>
            <a:rPr kumimoji="1" lang="ja-JP" altLang="ja-JP" sz="1000">
              <a:solidFill>
                <a:schemeClr val="dk1"/>
              </a:solidFill>
              <a:effectLst/>
              <a:latin typeface="+mn-lt"/>
              <a:ea typeface="+mn-ea"/>
              <a:cs typeface="+mn-cs"/>
            </a:rPr>
            <a:t>　今後も職員平均年齢の推移や将来の人口動向を考慮したうえで，</a:t>
          </a:r>
          <a:r>
            <a:rPr lang="ja-JP" altLang="ja-JP" sz="1000" b="0" i="0" baseline="0">
              <a:solidFill>
                <a:schemeClr val="dk1"/>
              </a:solidFill>
              <a:effectLst/>
              <a:latin typeface="+mn-lt"/>
              <a:ea typeface="+mn-ea"/>
              <a:cs typeface="+mn-cs"/>
            </a:rPr>
            <a:t>住民サービスの低下を招くことのないような水準を維持しながら人口規模に見合った職員数の適正化に努めていく。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64417</xdr:rowOff>
    </xdr:from>
    <xdr:to>
      <xdr:col>81</xdr:col>
      <xdr:colOff>44450</xdr:colOff>
      <xdr:row>61</xdr:row>
      <xdr:rowOff>72461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22867"/>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63077</xdr:rowOff>
    </xdr:from>
    <xdr:to>
      <xdr:col>77</xdr:col>
      <xdr:colOff>44450</xdr:colOff>
      <xdr:row>61</xdr:row>
      <xdr:rowOff>64417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52152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63077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1750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52352</xdr:rowOff>
    </xdr:from>
    <xdr:to>
      <xdr:col>68</xdr:col>
      <xdr:colOff>152400</xdr:colOff>
      <xdr:row>61</xdr:row>
      <xdr:rowOff>59055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10802"/>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21661</xdr:rowOff>
    </xdr:from>
    <xdr:to>
      <xdr:col>81</xdr:col>
      <xdr:colOff>95250</xdr:colOff>
      <xdr:row>61</xdr:row>
      <xdr:rowOff>123261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165188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13617</xdr:rowOff>
    </xdr:from>
    <xdr:to>
      <xdr:col>77</xdr:col>
      <xdr:colOff>95250</xdr:colOff>
      <xdr:row>61</xdr:row>
      <xdr:rowOff>115217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99994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55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12277</xdr:rowOff>
    </xdr:from>
    <xdr:to>
      <xdr:col>73</xdr:col>
      <xdr:colOff>44450</xdr:colOff>
      <xdr:row>61</xdr:row>
      <xdr:rowOff>113877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1552</xdr:rowOff>
    </xdr:from>
    <xdr:to>
      <xdr:col>64</xdr:col>
      <xdr:colOff>152400</xdr:colOff>
      <xdr:row>61</xdr:row>
      <xdr:rowOff>103152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4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87929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54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となったが，全国平均及び宮城県平均を下回っており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これは，算定式の分子となる元利償還金の増によるものである。近年，元利償還金は償還終了により減少してきたが，不交付団体であった令和元年度に歳入不足（町税の減収）を理由に減収補てん債還を借り入れ，その元金償還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年度から始まったことによる増加である。また，公営企業会計において地方債の財源に充てたと認められる繰入金の増加も上昇の要因となっている。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137583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919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105410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276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41063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632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148167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6471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将来負担比率は将来負担額を充当可能財源等が上回り算定されなかった。</a:t>
          </a:r>
          <a:endParaRPr lang="ja-JP" altLang="ja-JP" sz="1400">
            <a:effectLst/>
          </a:endParaRPr>
        </a:p>
        <a:p>
          <a:r>
            <a:rPr kumimoji="1" lang="ja-JP" altLang="ja-JP" sz="1100">
              <a:solidFill>
                <a:schemeClr val="dk1"/>
              </a:solidFill>
              <a:effectLst/>
              <a:latin typeface="+mn-lt"/>
              <a:ea typeface="+mn-ea"/>
              <a:cs typeface="+mn-cs"/>
            </a:rPr>
            <a:t>　各年度の地方税の増減に伴う減収補てん債の発行，公共施設の老朽化に伴う更新及び自然災害の発生等により地方債の発行額が増加傾向にある。</a:t>
          </a:r>
          <a:endParaRPr lang="ja-JP" altLang="ja-JP" sz="1400">
            <a:effectLst/>
          </a:endParaRPr>
        </a:p>
        <a:p>
          <a:r>
            <a:rPr kumimoji="1" lang="ja-JP" altLang="ja-JP" sz="1100">
              <a:solidFill>
                <a:schemeClr val="dk1"/>
              </a:solidFill>
              <a:effectLst/>
              <a:latin typeface="+mn-lt"/>
              <a:ea typeface="+mn-ea"/>
              <a:cs typeface="+mn-cs"/>
            </a:rPr>
            <a:t>　引き続き，地方債の適正な発行と財政健全化に努める。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人件費は前年度から</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％となり，類似の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人件費については，</a:t>
          </a:r>
          <a:r>
            <a:rPr kumimoji="1" lang="ja-JP" altLang="en-US" sz="1100">
              <a:solidFill>
                <a:schemeClr val="dk1"/>
              </a:solidFill>
              <a:effectLst/>
              <a:latin typeface="+mn-lt"/>
              <a:ea typeface="+mn-ea"/>
              <a:cs typeface="+mn-cs"/>
            </a:rPr>
            <a:t>社会人経験者の採用などにより</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比較すると増加と</a:t>
          </a:r>
          <a:r>
            <a:rPr kumimoji="1" lang="ja-JP" altLang="ja-JP" sz="1100">
              <a:solidFill>
                <a:schemeClr val="dk1"/>
              </a:solidFill>
              <a:effectLst/>
              <a:latin typeface="+mn-lt"/>
              <a:ea typeface="+mn-ea"/>
              <a:cs typeface="+mn-cs"/>
            </a:rPr>
            <a:t>なっているが，引き続き会計年度任用職員の採用及び職員の定員管理について，</a:t>
          </a:r>
          <a:r>
            <a:rPr lang="ja-JP" altLang="ja-JP" sz="1100" b="0" i="0" baseline="0">
              <a:solidFill>
                <a:schemeClr val="dk1"/>
              </a:solidFill>
              <a:effectLst/>
              <a:latin typeface="+mn-lt"/>
              <a:ea typeface="+mn-ea"/>
              <a:cs typeface="+mn-cs"/>
            </a:rPr>
            <a:t>住民サービスの低下を招くことのないような水準を維持しながら人口規模に見合った職員数の適正化に努めていく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88138</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8888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843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165862</xdr:rowOff>
    </xdr:from>
    <xdr:to>
      <xdr:col>11</xdr:col>
      <xdr:colOff>9525</xdr:colOff>
      <xdr:row>36</xdr:row>
      <xdr:rowOff>30988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37338</xdr:rowOff>
    </xdr:from>
    <xdr:to>
      <xdr:col>20</xdr:col>
      <xdr:colOff>38100</xdr:colOff>
      <xdr:row>35</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149115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物件費は前年度より</a:t>
          </a:r>
          <a:r>
            <a:rPr kumimoji="1" lang="en-US" altLang="ja-JP" sz="100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31.0</a:t>
          </a:r>
          <a:r>
            <a:rPr kumimoji="1" lang="ja-JP" altLang="ja-JP" sz="1000">
              <a:solidFill>
                <a:schemeClr val="dk1"/>
              </a:solidFill>
              <a:effectLst/>
              <a:latin typeface="+mn-lt"/>
              <a:ea typeface="+mn-ea"/>
              <a:cs typeface="+mn-cs"/>
            </a:rPr>
            <a:t>％となり，類似の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これは吉岡小学校改築事業に伴う仮設校舎等賃貸借や物価高騰による経費の増額もあるが，物件費に対する特定財源の減少も影響しており，これは年度によって変動が生じる</a:t>
          </a:r>
          <a:r>
            <a:rPr kumimoji="1" lang="ja-JP" altLang="en-US" sz="1000">
              <a:solidFill>
                <a:schemeClr val="dk1"/>
              </a:solidFill>
              <a:effectLst/>
              <a:latin typeface="+mn-lt"/>
              <a:ea typeface="+mn-ea"/>
              <a:cs typeface="+mn-cs"/>
            </a:rPr>
            <a:t>。今後，引き続きこのような状況が</a:t>
          </a:r>
          <a:r>
            <a:rPr kumimoji="1" lang="ja-JP" altLang="ja-JP" sz="1000">
              <a:solidFill>
                <a:schemeClr val="dk1"/>
              </a:solidFill>
              <a:effectLst/>
              <a:latin typeface="+mn-lt"/>
              <a:ea typeface="+mn-ea"/>
              <a:cs typeface="+mn-cs"/>
            </a:rPr>
            <a:t>継続するものではないが，全国平均及び宮城県平均を大きく上回り，物件費に係る経常収支比率も上昇傾向であるため，事業見直しと経費削減に努めていく。</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109855</xdr:rowOff>
    </xdr:from>
    <xdr:to>
      <xdr:col>82</xdr:col>
      <xdr:colOff>107950</xdr:colOff>
      <xdr:row>21</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367405"/>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41275</xdr:rowOff>
    </xdr:from>
    <xdr:to>
      <xdr:col>78</xdr:col>
      <xdr:colOff>69850</xdr:colOff>
      <xdr:row>19</xdr:row>
      <xdr:rowOff>109855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12737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41275</xdr:rowOff>
    </xdr:from>
    <xdr:to>
      <xdr:col>73</xdr:col>
      <xdr:colOff>180975</xdr:colOff>
      <xdr:row>18</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312737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86995</xdr:rowOff>
    </xdr:from>
    <xdr:to>
      <xdr:col>69</xdr:col>
      <xdr:colOff>92075</xdr:colOff>
      <xdr:row>18</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300164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133350</xdr:rowOff>
    </xdr:from>
    <xdr:to>
      <xdr:col>82</xdr:col>
      <xdr:colOff>158750</xdr:colOff>
      <xdr:row>21</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41927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59055</xdr:rowOff>
    </xdr:from>
    <xdr:to>
      <xdr:col>78</xdr:col>
      <xdr:colOff>120650</xdr:colOff>
      <xdr:row>19</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3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145432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40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161925</xdr:rowOff>
    </xdr:from>
    <xdr:to>
      <xdr:col>74</xdr:col>
      <xdr:colOff>31750</xdr:colOff>
      <xdr:row>18</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76852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110490</xdr:rowOff>
    </xdr:from>
    <xdr:to>
      <xdr:col>69</xdr:col>
      <xdr:colOff>142875</xdr:colOff>
      <xdr:row>19</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36195</xdr:rowOff>
    </xdr:from>
    <xdr:to>
      <xdr:col>65</xdr:col>
      <xdr:colOff>53975</xdr:colOff>
      <xdr:row>17</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122572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扶助費は前年度より</a:t>
          </a:r>
          <a:r>
            <a:rPr kumimoji="1" lang="en-US" altLang="ja-JP" sz="1000">
              <a:solidFill>
                <a:schemeClr val="dk1"/>
              </a:solidFill>
              <a:effectLst/>
              <a:latin typeface="+mn-lt"/>
              <a:ea typeface="+mn-ea"/>
              <a:cs typeface="+mn-cs"/>
            </a:rPr>
            <a:t>3.8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4.6</a:t>
          </a:r>
          <a:r>
            <a:rPr kumimoji="1" lang="ja-JP" altLang="ja-JP" sz="1000">
              <a:solidFill>
                <a:schemeClr val="dk1"/>
              </a:solidFill>
              <a:effectLst/>
              <a:latin typeface="+mn-lt"/>
              <a:ea typeface="+mn-ea"/>
              <a:cs typeface="+mn-cs"/>
            </a:rPr>
            <a:t>％となり，類似の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非課税世帯等生活支援給付事業等</a:t>
          </a:r>
          <a:r>
            <a:rPr kumimoji="1" lang="ja-JP" altLang="en-US" sz="1000">
              <a:solidFill>
                <a:schemeClr val="dk1"/>
              </a:solidFill>
              <a:effectLst/>
              <a:latin typeface="+mn-lt"/>
              <a:ea typeface="+mn-ea"/>
              <a:cs typeface="+mn-cs"/>
            </a:rPr>
            <a:t>の減少によるもので</a:t>
          </a:r>
          <a:r>
            <a:rPr kumimoji="1" lang="ja-JP" altLang="ja-JP" sz="1000">
              <a:solidFill>
                <a:schemeClr val="dk1"/>
              </a:solidFill>
              <a:effectLst/>
              <a:latin typeface="+mn-lt"/>
              <a:ea typeface="+mn-ea"/>
              <a:cs typeface="+mn-cs"/>
            </a:rPr>
            <a:t>あるが，扶助費における子育て支援，高齢者福祉の占める割合は依然として高い状況である。また，障害福祉については対象者一人当たりの経費が大きいことから，対象者数の増減により年度間の増減差が大きくなる傾向にある。</a:t>
          </a:r>
          <a:endParaRPr lang="ja-JP" altLang="ja-JP" sz="1000">
            <a:effectLst/>
          </a:endParaRPr>
        </a:p>
        <a:p>
          <a:r>
            <a:rPr kumimoji="1" lang="ja-JP" altLang="ja-JP" sz="1000">
              <a:solidFill>
                <a:schemeClr val="dk1"/>
              </a:solidFill>
              <a:effectLst/>
              <a:latin typeface="+mn-lt"/>
              <a:ea typeface="+mn-ea"/>
              <a:cs typeface="+mn-cs"/>
            </a:rPr>
            <a:t>　今後も適正な事業運用に努める。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33274</xdr:rowOff>
    </xdr:from>
    <xdr:to>
      <xdr:col>24</xdr:col>
      <xdr:colOff>25400</xdr:colOff>
      <xdr:row>55</xdr:row>
      <xdr:rowOff>37846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120124"/>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145288</xdr:rowOff>
    </xdr:from>
    <xdr:to>
      <xdr:col>19</xdr:col>
      <xdr:colOff>187325</xdr:colOff>
      <xdr:row>55</xdr:row>
      <xdr:rowOff>37846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035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136144</xdr:rowOff>
    </xdr:from>
    <xdr:to>
      <xdr:col>15</xdr:col>
      <xdr:colOff>98425</xdr:colOff>
      <xdr:row>54</xdr:row>
      <xdr:rowOff>145288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94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136144</xdr:rowOff>
    </xdr:from>
    <xdr:to>
      <xdr:col>11</xdr:col>
      <xdr:colOff>9525</xdr:colOff>
      <xdr:row>57</xdr:row>
      <xdr:rowOff>42418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94444"/>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153924</xdr:rowOff>
    </xdr:from>
    <xdr:to>
      <xdr:col>24</xdr:col>
      <xdr:colOff>76200</xdr:colOff>
      <xdr:row>53</xdr:row>
      <xdr:rowOff>84074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0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62501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897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85344</xdr:rowOff>
    </xdr:from>
    <xdr:to>
      <xdr:col>11</xdr:col>
      <xdr:colOff>60325</xdr:colOff>
      <xdr:row>55</xdr:row>
      <xdr:rowOff>15494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25671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1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163068</xdr:rowOff>
    </xdr:from>
    <xdr:to>
      <xdr:col>6</xdr:col>
      <xdr:colOff>171450</xdr:colOff>
      <xdr:row>57</xdr:row>
      <xdr:rowOff>93218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77995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その他は前年度より</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a:t>
          </a:r>
          <a:r>
            <a:rPr kumimoji="1" lang="en-US" altLang="ja-JP" sz="900">
              <a:solidFill>
                <a:schemeClr val="dk1"/>
              </a:solidFill>
              <a:effectLst/>
              <a:latin typeface="+mn-lt"/>
              <a:ea typeface="+mn-ea"/>
              <a:cs typeface="+mn-cs"/>
            </a:rPr>
            <a:t>14.1</a:t>
          </a:r>
          <a:r>
            <a:rPr kumimoji="1" lang="ja-JP" altLang="ja-JP" sz="900">
              <a:solidFill>
                <a:schemeClr val="dk1"/>
              </a:solidFill>
              <a:effectLst/>
              <a:latin typeface="+mn-lt"/>
              <a:ea typeface="+mn-ea"/>
              <a:cs typeface="+mn-cs"/>
            </a:rPr>
            <a:t>％となり，類似の</a:t>
          </a:r>
          <a:r>
            <a:rPr kumimoji="1" lang="en-US" altLang="ja-JP" sz="900">
              <a:solidFill>
                <a:schemeClr val="dk1"/>
              </a:solidFill>
              <a:effectLst/>
              <a:latin typeface="+mn-lt"/>
              <a:ea typeface="+mn-ea"/>
              <a:cs typeface="+mn-cs"/>
            </a:rPr>
            <a:t>99</a:t>
          </a:r>
          <a:r>
            <a:rPr kumimoji="1" lang="ja-JP" altLang="ja-JP" sz="900">
              <a:solidFill>
                <a:schemeClr val="dk1"/>
              </a:solidFill>
              <a:effectLst/>
              <a:latin typeface="+mn-lt"/>
              <a:ea typeface="+mn-ea"/>
              <a:cs typeface="+mn-cs"/>
            </a:rPr>
            <a:t>団体中</a:t>
          </a:r>
          <a:r>
            <a:rPr kumimoji="1" lang="en-US" altLang="ja-JP" sz="900">
              <a:solidFill>
                <a:schemeClr val="dk1"/>
              </a:solidFill>
              <a:effectLst/>
              <a:latin typeface="+mn-lt"/>
              <a:ea typeface="+mn-ea"/>
              <a:cs typeface="+mn-cs"/>
            </a:rPr>
            <a:t>78</a:t>
          </a:r>
          <a:r>
            <a:rPr kumimoji="1" lang="ja-JP" altLang="ja-JP" sz="900">
              <a:solidFill>
                <a:schemeClr val="dk1"/>
              </a:solidFill>
              <a:effectLst/>
              <a:latin typeface="+mn-lt"/>
              <a:ea typeface="+mn-ea"/>
              <a:cs typeface="+mn-cs"/>
            </a:rPr>
            <a:t>位となっている。</a:t>
          </a:r>
          <a:endParaRPr lang="ja-JP" altLang="ja-JP" sz="900">
            <a:effectLst/>
          </a:endParaRPr>
        </a:p>
        <a:p>
          <a:r>
            <a:rPr kumimoji="1" lang="ja-JP" altLang="ja-JP" sz="900">
              <a:solidFill>
                <a:schemeClr val="dk1"/>
              </a:solidFill>
              <a:effectLst/>
              <a:latin typeface="+mn-lt"/>
              <a:ea typeface="+mn-ea"/>
              <a:cs typeface="+mn-cs"/>
            </a:rPr>
            <a:t>　要因としては，その他の内訳である維持補修費（主に除排雪）に係る経常経費充当一般財源が前年度から</a:t>
          </a:r>
          <a:r>
            <a:rPr kumimoji="1" lang="en-US" altLang="ja-JP" sz="900">
              <a:solidFill>
                <a:schemeClr val="dk1"/>
              </a:solidFill>
              <a:effectLst/>
              <a:latin typeface="+mn-lt"/>
              <a:ea typeface="+mn-ea"/>
              <a:cs typeface="+mn-cs"/>
            </a:rPr>
            <a:t>106</a:t>
          </a:r>
          <a:r>
            <a:rPr kumimoji="1" lang="ja-JP" altLang="en-US" sz="900">
              <a:solidFill>
                <a:schemeClr val="dk1"/>
              </a:solidFill>
              <a:effectLst/>
              <a:latin typeface="+mn-lt"/>
              <a:ea typeface="+mn-ea"/>
              <a:cs typeface="+mn-cs"/>
            </a:rPr>
            <a:t>百万</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（対前年度比</a:t>
          </a:r>
          <a:r>
            <a:rPr kumimoji="1" lang="en-US" altLang="ja-JP" sz="900">
              <a:solidFill>
                <a:schemeClr val="dk1"/>
              </a:solidFill>
              <a:effectLst/>
              <a:latin typeface="+mn-lt"/>
              <a:ea typeface="+mn-ea"/>
              <a:cs typeface="+mn-cs"/>
            </a:rPr>
            <a:t>143.3</a:t>
          </a:r>
          <a:r>
            <a:rPr kumimoji="1" lang="ja-JP" altLang="ja-JP" sz="900">
              <a:solidFill>
                <a:schemeClr val="dk1"/>
              </a:solidFill>
              <a:effectLst/>
              <a:latin typeface="+mn-lt"/>
              <a:ea typeface="+mn-ea"/>
              <a:cs typeface="+mn-cs"/>
            </a:rPr>
            <a:t>％）したことによるものである。</a:t>
          </a:r>
          <a:endParaRPr lang="ja-JP" altLang="ja-JP" sz="900">
            <a:effectLst/>
          </a:endParaRPr>
        </a:p>
        <a:p>
          <a:r>
            <a:rPr kumimoji="1" lang="ja-JP" altLang="ja-JP" sz="900">
              <a:solidFill>
                <a:schemeClr val="dk1"/>
              </a:solidFill>
              <a:effectLst/>
              <a:latin typeface="+mn-lt"/>
              <a:ea typeface="+mn-ea"/>
              <a:cs typeface="+mn-cs"/>
            </a:rPr>
            <a:t>　除排雪については，天候に左右されることもあることから事業の適正化を図るとともに，その他の維持補修費として分類される施設の維持管理も適切に行い，維持補修費の抑制に努める。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58</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663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60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044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60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10096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補助費等は前年度より</a:t>
          </a:r>
          <a:r>
            <a:rPr kumimoji="1" lang="en-US" altLang="ja-JP" sz="1000">
              <a:solidFill>
                <a:schemeClr val="dk1"/>
              </a:solidFill>
              <a:effectLst/>
              <a:latin typeface="+mn-lt"/>
              <a:ea typeface="+mn-ea"/>
              <a:cs typeface="+mn-cs"/>
            </a:rPr>
            <a:t>3.5</a:t>
          </a:r>
          <a:r>
            <a:rPr kumimoji="1" lang="ja-JP" altLang="ja-JP" sz="1000">
              <a:solidFill>
                <a:schemeClr val="dk1"/>
              </a:solidFill>
              <a:effectLst/>
              <a:latin typeface="+mn-lt"/>
              <a:ea typeface="+mn-ea"/>
              <a:cs typeface="+mn-cs"/>
            </a:rPr>
            <a:t>ポイント増加し</a:t>
          </a:r>
          <a:r>
            <a:rPr kumimoji="1" lang="en-US" altLang="ja-JP" sz="1000">
              <a:solidFill>
                <a:schemeClr val="dk1"/>
              </a:solidFill>
              <a:effectLst/>
              <a:latin typeface="+mn-lt"/>
              <a:ea typeface="+mn-ea"/>
              <a:cs typeface="+mn-cs"/>
            </a:rPr>
            <a:t>22.2</a:t>
          </a:r>
          <a:r>
            <a:rPr kumimoji="1" lang="ja-JP" altLang="ja-JP" sz="1000">
              <a:solidFill>
                <a:schemeClr val="dk1"/>
              </a:solidFill>
              <a:effectLst/>
              <a:latin typeface="+mn-lt"/>
              <a:ea typeface="+mn-ea"/>
              <a:cs typeface="+mn-cs"/>
            </a:rPr>
            <a:t>％となり，類似の</a:t>
          </a:r>
          <a:r>
            <a:rPr kumimoji="1" lang="en-US" altLang="ja-JP" sz="1000">
              <a:solidFill>
                <a:schemeClr val="dk1"/>
              </a:solidFill>
              <a:effectLst/>
              <a:latin typeface="+mn-lt"/>
              <a:ea typeface="+mn-ea"/>
              <a:cs typeface="+mn-cs"/>
            </a:rPr>
            <a:t>99</a:t>
          </a:r>
          <a:r>
            <a:rPr kumimoji="1" lang="ja-JP" altLang="ja-JP" sz="1000">
              <a:solidFill>
                <a:schemeClr val="dk1"/>
              </a:solidFill>
              <a:effectLst/>
              <a:latin typeface="+mn-lt"/>
              <a:ea typeface="+mn-ea"/>
              <a:cs typeface="+mn-cs"/>
            </a:rPr>
            <a:t>団体中</a:t>
          </a:r>
          <a:r>
            <a:rPr kumimoji="1" lang="en-US" altLang="ja-JP" sz="1000">
              <a:solidFill>
                <a:schemeClr val="dk1"/>
              </a:solidFill>
              <a:effectLst/>
              <a:latin typeface="+mn-lt"/>
              <a:ea typeface="+mn-ea"/>
              <a:cs typeface="+mn-cs"/>
            </a:rPr>
            <a:t>97</a:t>
          </a:r>
          <a:r>
            <a:rPr kumimoji="1" lang="ja-JP" altLang="ja-JP" sz="1000">
              <a:solidFill>
                <a:schemeClr val="dk1"/>
              </a:solidFill>
              <a:effectLst/>
              <a:latin typeface="+mn-lt"/>
              <a:ea typeface="+mn-ea"/>
              <a:cs typeface="+mn-cs"/>
            </a:rPr>
            <a:t>位となっている。</a:t>
          </a:r>
          <a:endParaRPr lang="ja-JP" altLang="ja-JP" sz="1000">
            <a:effectLst/>
          </a:endParaRPr>
        </a:p>
        <a:p>
          <a:r>
            <a:rPr kumimoji="1" lang="ja-JP" altLang="ja-JP" sz="1000">
              <a:solidFill>
                <a:schemeClr val="dk1"/>
              </a:solidFill>
              <a:effectLst/>
              <a:latin typeface="+mn-lt"/>
              <a:ea typeface="+mn-ea"/>
              <a:cs typeface="+mn-cs"/>
            </a:rPr>
            <a:t>　要因としては，黒川地域行政事務組合への負担金の増加のほか，補助費等に係る経常経費充当一般財源が前年度から</a:t>
          </a:r>
          <a:r>
            <a:rPr kumimoji="1" lang="en-US" altLang="ja-JP" sz="1000">
              <a:solidFill>
                <a:schemeClr val="dk1"/>
              </a:solidFill>
              <a:effectLst/>
              <a:latin typeface="+mn-lt"/>
              <a:ea typeface="+mn-ea"/>
              <a:cs typeface="+mn-cs"/>
            </a:rPr>
            <a:t>155</a:t>
          </a:r>
          <a:r>
            <a:rPr kumimoji="1" lang="ja-JP" altLang="en-US" sz="1000">
              <a:solidFill>
                <a:schemeClr val="dk1"/>
              </a:solidFill>
              <a:effectLst/>
              <a:latin typeface="+mn-lt"/>
              <a:ea typeface="+mn-ea"/>
              <a:cs typeface="+mn-cs"/>
            </a:rPr>
            <a:t>百万</a:t>
          </a:r>
          <a:r>
            <a:rPr kumimoji="1" lang="ja-JP" altLang="ja-JP" sz="1000">
              <a:solidFill>
                <a:schemeClr val="dk1"/>
              </a:solidFill>
              <a:effectLst/>
              <a:latin typeface="+mn-lt"/>
              <a:ea typeface="+mn-ea"/>
              <a:cs typeface="+mn-cs"/>
            </a:rPr>
            <a:t>円増加（対前年度比</a:t>
          </a:r>
          <a:r>
            <a:rPr kumimoji="1" lang="en-US" altLang="ja-JP" sz="1000">
              <a:solidFill>
                <a:schemeClr val="dk1"/>
              </a:solidFill>
              <a:effectLst/>
              <a:latin typeface="+mn-lt"/>
              <a:ea typeface="+mn-ea"/>
              <a:cs typeface="+mn-cs"/>
            </a:rPr>
            <a:t>110.3</a:t>
          </a:r>
          <a:r>
            <a:rPr kumimoji="1" lang="ja-JP" altLang="ja-JP" sz="1000">
              <a:solidFill>
                <a:schemeClr val="dk1"/>
              </a:solidFill>
              <a:effectLst/>
              <a:latin typeface="+mn-lt"/>
              <a:ea typeface="+mn-ea"/>
              <a:cs typeface="+mn-cs"/>
            </a:rPr>
            <a:t>％）していることが挙げられる。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全国平均及び宮城県平均を上回り，補助費等に係る経常収支比率も上昇傾向であるため，事業見直しと経費削減に努めていく。</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8890</xdr:rowOff>
    </xdr:from>
    <xdr:to>
      <xdr:col>82</xdr:col>
      <xdr:colOff>107950</xdr:colOff>
      <xdr:row>40</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9544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42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38</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7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38</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77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53340</xdr:rowOff>
    </xdr:from>
    <xdr:to>
      <xdr:col>82</xdr:col>
      <xdr:colOff>158750</xdr:colOff>
      <xdr:row>40</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25417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129540</xdr:rowOff>
    </xdr:from>
    <xdr:to>
      <xdr:col>78</xdr:col>
      <xdr:colOff>120650</xdr:colOff>
      <xdr:row>39</xdr:row>
      <xdr:rowOff>59690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44467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22860</xdr:rowOff>
    </xdr:from>
    <xdr:to>
      <xdr:col>65</xdr:col>
      <xdr:colOff>53975</xdr:colOff>
      <xdr:row>38</xdr:row>
      <xdr:rowOff>124460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109237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％となり，類似の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全国平均及び宮城県平均と比べても低水準となっているが，吉岡小学校改築事業やその他公共施設の長寿命化事業により今後増額が見込まれており，引き続き</a:t>
          </a:r>
          <a:r>
            <a:rPr lang="ja-JP" altLang="ja-JP" sz="1100" b="0" i="0" baseline="0">
              <a:solidFill>
                <a:schemeClr val="dk1"/>
              </a:solidFill>
              <a:effectLst/>
              <a:latin typeface="+mn-lt"/>
              <a:ea typeface="+mn-ea"/>
              <a:cs typeface="+mn-cs"/>
            </a:rPr>
            <a:t>新規発行についてはプライマリーバランスを考慮しながら慎重な地方債発行に努め</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74422</xdr:rowOff>
    </xdr:from>
    <xdr:to>
      <xdr:col>24</xdr:col>
      <xdr:colOff>25400</xdr:colOff>
      <xdr:row>75</xdr:row>
      <xdr:rowOff>97282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29331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74422</xdr:rowOff>
    </xdr:from>
    <xdr:to>
      <xdr:col>19</xdr:col>
      <xdr:colOff>187325</xdr:colOff>
      <xdr:row>75</xdr:row>
      <xdr:rowOff>74422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933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106426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33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65278</xdr:rowOff>
    </xdr:from>
    <xdr:to>
      <xdr:col>11</xdr:col>
      <xdr:colOff>9525</xdr:colOff>
      <xdr:row>75</xdr:row>
      <xdr:rowOff>106426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240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46482</xdr:rowOff>
    </xdr:from>
    <xdr:to>
      <xdr:col>24</xdr:col>
      <xdr:colOff>76200</xdr:colOff>
      <xdr:row>75</xdr:row>
      <xdr:rowOff>148081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63009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23622</xdr:rowOff>
    </xdr:from>
    <xdr:to>
      <xdr:col>20</xdr:col>
      <xdr:colOff>38100</xdr:colOff>
      <xdr:row>75</xdr:row>
      <xdr:rowOff>125222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135399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23622</xdr:rowOff>
    </xdr:from>
    <xdr:to>
      <xdr:col>15</xdr:col>
      <xdr:colOff>149225</xdr:colOff>
      <xdr:row>75</xdr:row>
      <xdr:rowOff>125222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135399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55626</xdr:rowOff>
    </xdr:from>
    <xdr:to>
      <xdr:col>11</xdr:col>
      <xdr:colOff>60325</xdr:colOff>
      <xdr:row>75</xdr:row>
      <xdr:rowOff>157226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167403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xdr:rowOff>
    </xdr:from>
    <xdr:to>
      <xdr:col>6</xdr:col>
      <xdr:colOff>171450</xdr:colOff>
      <xdr:row>75</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126255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公債費以外は前年度より</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92.9</a:t>
          </a:r>
          <a:r>
            <a:rPr kumimoji="1" lang="ja-JP" altLang="ja-JP" sz="1100">
              <a:solidFill>
                <a:schemeClr val="dk1"/>
              </a:solidFill>
              <a:effectLst/>
              <a:latin typeface="+mn-lt"/>
              <a:ea typeface="+mn-ea"/>
              <a:cs typeface="+mn-cs"/>
            </a:rPr>
            <a:t>％となり，類似の</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団体中</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位となっている。</a:t>
          </a:r>
          <a:endParaRPr lang="ja-JP" altLang="ja-JP" sz="1400">
            <a:effectLst/>
          </a:endParaRPr>
        </a:p>
        <a:p>
          <a:r>
            <a:rPr kumimoji="1" lang="ja-JP" altLang="ja-JP" sz="1100">
              <a:solidFill>
                <a:schemeClr val="dk1"/>
              </a:solidFill>
              <a:effectLst/>
              <a:latin typeface="+mn-lt"/>
              <a:ea typeface="+mn-ea"/>
              <a:cs typeface="+mn-cs"/>
            </a:rPr>
            <a:t>　物価高騰等による影響は引き続き継続する見込みであるので，今後は実施事業や事務体制を見直し、人件費や物件費の節減に努める。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80</xdr:row>
      <xdr:rowOff>46989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89611"/>
          <a:ext cx="838200" cy="37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78</xdr:row>
      <xdr:rowOff>16511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838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78</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1838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78</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374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139716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36847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23266</xdr:rowOff>
    </xdr:from>
    <xdr:to>
      <xdr:col>29</xdr:col>
      <xdr:colOff>127000</xdr:colOff>
      <xdr:row>19</xdr:row>
      <xdr:rowOff>105982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8441"/>
          <a:ext cx="647700" cy="8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105982</xdr:rowOff>
    </xdr:from>
    <xdr:to>
      <xdr:col>26</xdr:col>
      <xdr:colOff>50800</xdr:colOff>
      <xdr:row>19</xdr:row>
      <xdr:rowOff>129032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1157"/>
          <a:ext cx="698500" cy="23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126670</xdr:rowOff>
    </xdr:from>
    <xdr:to>
      <xdr:col>22</xdr:col>
      <xdr:colOff>114300</xdr:colOff>
      <xdr:row>19</xdr:row>
      <xdr:rowOff>129032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31845"/>
          <a:ext cx="698500" cy="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126670</xdr:rowOff>
    </xdr:from>
    <xdr:to>
      <xdr:col>18</xdr:col>
      <xdr:colOff>177800</xdr:colOff>
      <xdr:row>19</xdr:row>
      <xdr:rowOff>132524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1845"/>
          <a:ext cx="698500" cy="5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143916</xdr:rowOff>
    </xdr:from>
    <xdr:to>
      <xdr:col>29</xdr:col>
      <xdr:colOff>177800</xdr:colOff>
      <xdr:row>19</xdr:row>
      <xdr:rowOff>74066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115993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4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55182</xdr:rowOff>
    </xdr:from>
    <xdr:to>
      <xdr:col>26</xdr:col>
      <xdr:colOff>101600</xdr:colOff>
      <xdr:row>19</xdr:row>
      <xdr:rowOff>156782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141559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78232</xdr:rowOff>
    </xdr:from>
    <xdr:to>
      <xdr:col>22</xdr:col>
      <xdr:colOff>165100</xdr:colOff>
      <xdr:row>20</xdr:row>
      <xdr:rowOff>8382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164609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75870</xdr:rowOff>
    </xdr:from>
    <xdr:to>
      <xdr:col>19</xdr:col>
      <xdr:colOff>38100</xdr:colOff>
      <xdr:row>20</xdr:row>
      <xdr:rowOff>6020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162247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81724</xdr:rowOff>
    </xdr:from>
    <xdr:to>
      <xdr:col>15</xdr:col>
      <xdr:colOff>101600</xdr:colOff>
      <xdr:row>20</xdr:row>
      <xdr:rowOff>11874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168101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214874</xdr:rowOff>
    </xdr:from>
    <xdr:to>
      <xdr:col>29</xdr:col>
      <xdr:colOff>127000</xdr:colOff>
      <xdr:row>35</xdr:row>
      <xdr:rowOff>227218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5224"/>
          <a:ext cx="6477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214874</xdr:rowOff>
    </xdr:from>
    <xdr:to>
      <xdr:col>26</xdr:col>
      <xdr:colOff>50800</xdr:colOff>
      <xdr:row>35</xdr:row>
      <xdr:rowOff>215971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25224"/>
          <a:ext cx="698500" cy="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215971</xdr:rowOff>
    </xdr:from>
    <xdr:to>
      <xdr:col>22</xdr:col>
      <xdr:colOff>114300</xdr:colOff>
      <xdr:row>35</xdr:row>
      <xdr:rowOff>304897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26321"/>
          <a:ext cx="698500" cy="8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304897</xdr:rowOff>
    </xdr:from>
    <xdr:to>
      <xdr:col>18</xdr:col>
      <xdr:colOff>177800</xdr:colOff>
      <xdr:row>36</xdr:row>
      <xdr:rowOff>47676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15247"/>
          <a:ext cx="698500" cy="85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176418</xdr:rowOff>
    </xdr:from>
    <xdr:to>
      <xdr:col>29</xdr:col>
      <xdr:colOff>177800</xdr:colOff>
      <xdr:row>35</xdr:row>
      <xdr:rowOff>278018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148495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5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164074</xdr:rowOff>
    </xdr:from>
    <xdr:to>
      <xdr:col>26</xdr:col>
      <xdr:colOff>101600</xdr:colOff>
      <xdr:row>35</xdr:row>
      <xdr:rowOff>265674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250451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6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165171</xdr:rowOff>
    </xdr:from>
    <xdr:to>
      <xdr:col>22</xdr:col>
      <xdr:colOff>165100</xdr:colOff>
      <xdr:row>35</xdr:row>
      <xdr:rowOff>266771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5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251548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254097</xdr:rowOff>
    </xdr:from>
    <xdr:to>
      <xdr:col>19</xdr:col>
      <xdr:colOff>38100</xdr:colOff>
      <xdr:row>36</xdr:row>
      <xdr:rowOff>12797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6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340474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5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339776</xdr:rowOff>
    </xdr:from>
    <xdr:to>
      <xdr:col>15</xdr:col>
      <xdr:colOff>101600</xdr:colOff>
      <xdr:row>36</xdr:row>
      <xdr:rowOff>98476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100332</xdr:rowOff>
    </xdr:from>
    <xdr:to>
      <xdr:col>24</xdr:col>
      <xdr:colOff>63500</xdr:colOff>
      <xdr:row>38</xdr:row>
      <xdr:rowOff>16958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3982"/>
          <a:ext cx="838200" cy="8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16958</xdr:rowOff>
    </xdr:from>
    <xdr:to>
      <xdr:col>19</xdr:col>
      <xdr:colOff>177800</xdr:colOff>
      <xdr:row>38</xdr:row>
      <xdr:rowOff>24485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2058"/>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24485</xdr:rowOff>
    </xdr:from>
    <xdr:to>
      <xdr:col>15</xdr:col>
      <xdr:colOff>50800</xdr:colOff>
      <xdr:row>38</xdr:row>
      <xdr:rowOff>28617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39585"/>
          <a:ext cx="8890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28617</xdr:rowOff>
    </xdr:from>
    <xdr:to>
      <xdr:col>10</xdr:col>
      <xdr:colOff>114300</xdr:colOff>
      <xdr:row>38</xdr:row>
      <xdr:rowOff>41190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371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49532</xdr:rowOff>
    </xdr:from>
    <xdr:to>
      <xdr:col>24</xdr:col>
      <xdr:colOff>114300</xdr:colOff>
      <xdr:row>37</xdr:row>
      <xdr:rowOff>151132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27959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137608</xdr:rowOff>
    </xdr:from>
    <xdr:to>
      <xdr:col>20</xdr:col>
      <xdr:colOff>38100</xdr:colOff>
      <xdr:row>38</xdr:row>
      <xdr:rowOff>67759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1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58885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145136</xdr:rowOff>
    </xdr:from>
    <xdr:to>
      <xdr:col>15</xdr:col>
      <xdr:colOff>101600</xdr:colOff>
      <xdr:row>38</xdr:row>
      <xdr:rowOff>75285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66412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149267</xdr:rowOff>
    </xdr:from>
    <xdr:to>
      <xdr:col>10</xdr:col>
      <xdr:colOff>165100</xdr:colOff>
      <xdr:row>38</xdr:row>
      <xdr:rowOff>79417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70544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161840</xdr:rowOff>
    </xdr:from>
    <xdr:to>
      <xdr:col>6</xdr:col>
      <xdr:colOff>38100</xdr:colOff>
      <xdr:row>38</xdr:row>
      <xdr:rowOff>91990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83117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157083</xdr:rowOff>
    </xdr:from>
    <xdr:to>
      <xdr:col>24</xdr:col>
      <xdr:colOff>63500</xdr:colOff>
      <xdr:row>56</xdr:row>
      <xdr:rowOff>54625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6833"/>
          <a:ext cx="838200" cy="6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142398</xdr:rowOff>
    </xdr:from>
    <xdr:to>
      <xdr:col>19</xdr:col>
      <xdr:colOff>177800</xdr:colOff>
      <xdr:row>56</xdr:row>
      <xdr:rowOff>54625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72148"/>
          <a:ext cx="889000" cy="8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142398</xdr:rowOff>
    </xdr:from>
    <xdr:to>
      <xdr:col>15</xdr:col>
      <xdr:colOff>50800</xdr:colOff>
      <xdr:row>56</xdr:row>
      <xdr:rowOff>119976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72148"/>
          <a:ext cx="889000" cy="1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89646</xdr:rowOff>
    </xdr:from>
    <xdr:to>
      <xdr:col>10</xdr:col>
      <xdr:colOff>114300</xdr:colOff>
      <xdr:row>56</xdr:row>
      <xdr:rowOff>119976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90846"/>
          <a:ext cx="889000" cy="3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106283</xdr:rowOff>
    </xdr:from>
    <xdr:to>
      <xdr:col>24</xdr:col>
      <xdr:colOff>114300</xdr:colOff>
      <xdr:row>56</xdr:row>
      <xdr:rowOff>36433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129160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8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3825</xdr:rowOff>
    </xdr:from>
    <xdr:to>
      <xdr:col>20</xdr:col>
      <xdr:colOff>38100</xdr:colOff>
      <xdr:row>56</xdr:row>
      <xdr:rowOff>105425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121952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91598</xdr:rowOff>
    </xdr:from>
    <xdr:to>
      <xdr:col>15</xdr:col>
      <xdr:colOff>101600</xdr:colOff>
      <xdr:row>56</xdr:row>
      <xdr:rowOff>21748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38275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9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69176</xdr:rowOff>
    </xdr:from>
    <xdr:to>
      <xdr:col>10</xdr:col>
      <xdr:colOff>165100</xdr:colOff>
      <xdr:row>56</xdr:row>
      <xdr:rowOff>170776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15853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38846</xdr:rowOff>
    </xdr:from>
    <xdr:to>
      <xdr:col>6</xdr:col>
      <xdr:colOff>38100</xdr:colOff>
      <xdr:row>56</xdr:row>
      <xdr:rowOff>140446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156973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1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41448</xdr:rowOff>
    </xdr:from>
    <xdr:to>
      <xdr:col>24</xdr:col>
      <xdr:colOff>63500</xdr:colOff>
      <xdr:row>76</xdr:row>
      <xdr:rowOff>59827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00198"/>
          <a:ext cx="838200" cy="18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109844</xdr:rowOff>
    </xdr:from>
    <xdr:to>
      <xdr:col>19</xdr:col>
      <xdr:colOff>177800</xdr:colOff>
      <xdr:row>76</xdr:row>
      <xdr:rowOff>59827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68594"/>
          <a:ext cx="889000" cy="1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38019</xdr:rowOff>
    </xdr:from>
    <xdr:to>
      <xdr:col>15</xdr:col>
      <xdr:colOff>50800</xdr:colOff>
      <xdr:row>75</xdr:row>
      <xdr:rowOff>109844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725319"/>
          <a:ext cx="889000" cy="24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38019</xdr:rowOff>
    </xdr:from>
    <xdr:to>
      <xdr:col>10</xdr:col>
      <xdr:colOff>114300</xdr:colOff>
      <xdr:row>75</xdr:row>
      <xdr:rowOff>30795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725319"/>
          <a:ext cx="889000" cy="1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162098</xdr:rowOff>
    </xdr:from>
    <xdr:to>
      <xdr:col>24</xdr:col>
      <xdr:colOff>114300</xdr:colOff>
      <xdr:row>75</xdr:row>
      <xdr:rowOff>92248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13525</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9027</xdr:rowOff>
    </xdr:from>
    <xdr:to>
      <xdr:col>20</xdr:col>
      <xdr:colOff>38100</xdr:colOff>
      <xdr:row>76</xdr:row>
      <xdr:rowOff>110627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127154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81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59044</xdr:rowOff>
    </xdr:from>
    <xdr:to>
      <xdr:col>15</xdr:col>
      <xdr:colOff>101600</xdr:colOff>
      <xdr:row>75</xdr:row>
      <xdr:rowOff>160644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5721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158669</xdr:rowOff>
    </xdr:from>
    <xdr:to>
      <xdr:col>10</xdr:col>
      <xdr:colOff>165100</xdr:colOff>
      <xdr:row>74</xdr:row>
      <xdr:rowOff>88819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105346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44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151445</xdr:rowOff>
    </xdr:from>
    <xdr:to>
      <xdr:col>6</xdr:col>
      <xdr:colOff>38100</xdr:colOff>
      <xdr:row>75</xdr:row>
      <xdr:rowOff>81595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83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98122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61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94197</xdr:rowOff>
    </xdr:from>
    <xdr:to>
      <xdr:col>24</xdr:col>
      <xdr:colOff>63500</xdr:colOff>
      <xdr:row>96</xdr:row>
      <xdr:rowOff>102133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53397"/>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94197</xdr:rowOff>
    </xdr:from>
    <xdr:to>
      <xdr:col>19</xdr:col>
      <xdr:colOff>177800</xdr:colOff>
      <xdr:row>97</xdr:row>
      <xdr:rowOff>29874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3397"/>
          <a:ext cx="889000" cy="10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139232</xdr:rowOff>
    </xdr:from>
    <xdr:to>
      <xdr:col>15</xdr:col>
      <xdr:colOff>50800</xdr:colOff>
      <xdr:row>97</xdr:row>
      <xdr:rowOff>29874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8432"/>
          <a:ext cx="889000" cy="6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139232</xdr:rowOff>
    </xdr:from>
    <xdr:to>
      <xdr:col>10</xdr:col>
      <xdr:colOff>114300</xdr:colOff>
      <xdr:row>98</xdr:row>
      <xdr:rowOff>69869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8432"/>
          <a:ext cx="889000" cy="27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51333</xdr:rowOff>
    </xdr:from>
    <xdr:to>
      <xdr:col>24</xdr:col>
      <xdr:colOff>114300</xdr:colOff>
      <xdr:row>96</xdr:row>
      <xdr:rowOff>152933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29760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43397</xdr:rowOff>
    </xdr:from>
    <xdr:to>
      <xdr:col>20</xdr:col>
      <xdr:colOff>38100</xdr:colOff>
      <xdr:row>96</xdr:row>
      <xdr:rowOff>144997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161524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150524</xdr:rowOff>
    </xdr:from>
    <xdr:to>
      <xdr:col>15</xdr:col>
      <xdr:colOff>101600</xdr:colOff>
      <xdr:row>97</xdr:row>
      <xdr:rowOff>80674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97201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8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88432</xdr:rowOff>
    </xdr:from>
    <xdr:to>
      <xdr:col>10</xdr:col>
      <xdr:colOff>165100</xdr:colOff>
      <xdr:row>97</xdr:row>
      <xdr:rowOff>18582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35109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2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19069</xdr:rowOff>
    </xdr:from>
    <xdr:to>
      <xdr:col>6</xdr:col>
      <xdr:colOff>38100</xdr:colOff>
      <xdr:row>98</xdr:row>
      <xdr:rowOff>120669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137196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9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36623</xdr:rowOff>
    </xdr:from>
    <xdr:to>
      <xdr:col>55</xdr:col>
      <xdr:colOff>0</xdr:colOff>
      <xdr:row>36</xdr:row>
      <xdr:rowOff>70968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08823"/>
          <a:ext cx="8382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40868</xdr:rowOff>
    </xdr:from>
    <xdr:to>
      <xdr:col>50</xdr:col>
      <xdr:colOff>114300</xdr:colOff>
      <xdr:row>36</xdr:row>
      <xdr:rowOff>70968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13068"/>
          <a:ext cx="889000" cy="3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40868</xdr:rowOff>
    </xdr:from>
    <xdr:to>
      <xdr:col>45</xdr:col>
      <xdr:colOff>177800</xdr:colOff>
      <xdr:row>36</xdr:row>
      <xdr:rowOff>78642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13068"/>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84956</xdr:rowOff>
    </xdr:from>
    <xdr:to>
      <xdr:col>41</xdr:col>
      <xdr:colOff>50800</xdr:colOff>
      <xdr:row>36</xdr:row>
      <xdr:rowOff>78642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28456"/>
          <a:ext cx="889000" cy="10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157273</xdr:rowOff>
    </xdr:from>
    <xdr:to>
      <xdr:col>55</xdr:col>
      <xdr:colOff>50800</xdr:colOff>
      <xdr:row>36</xdr:row>
      <xdr:rowOff>87423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8700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20168</xdr:rowOff>
    </xdr:from>
    <xdr:to>
      <xdr:col>50</xdr:col>
      <xdr:colOff>165100</xdr:colOff>
      <xdr:row>36</xdr:row>
      <xdr:rowOff>121768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138295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161518</xdr:rowOff>
    </xdr:from>
    <xdr:to>
      <xdr:col>46</xdr:col>
      <xdr:colOff>38100</xdr:colOff>
      <xdr:row>36</xdr:row>
      <xdr:rowOff>91668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108195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27842</xdr:rowOff>
    </xdr:from>
    <xdr:to>
      <xdr:col>41</xdr:col>
      <xdr:colOff>101600</xdr:colOff>
      <xdr:row>36</xdr:row>
      <xdr:rowOff>129442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145969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34156</xdr:rowOff>
    </xdr:from>
    <xdr:to>
      <xdr:col>36</xdr:col>
      <xdr:colOff>165100</xdr:colOff>
      <xdr:row>30</xdr:row>
      <xdr:rowOff>135756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7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152283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5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63662</xdr:rowOff>
    </xdr:from>
    <xdr:to>
      <xdr:col>55</xdr:col>
      <xdr:colOff>0</xdr:colOff>
      <xdr:row>55</xdr:row>
      <xdr:rowOff>53884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8979062"/>
          <a:ext cx="838200" cy="5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53884</xdr:rowOff>
    </xdr:from>
    <xdr:to>
      <xdr:col>50</xdr:col>
      <xdr:colOff>114300</xdr:colOff>
      <xdr:row>56</xdr:row>
      <xdr:rowOff>119989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83634"/>
          <a:ext cx="889000" cy="2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38242</xdr:rowOff>
    </xdr:from>
    <xdr:to>
      <xdr:col>45</xdr:col>
      <xdr:colOff>177800</xdr:colOff>
      <xdr:row>56</xdr:row>
      <xdr:rowOff>119989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9442"/>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38242</xdr:rowOff>
    </xdr:from>
    <xdr:to>
      <xdr:col>41</xdr:col>
      <xdr:colOff>50800</xdr:colOff>
      <xdr:row>56</xdr:row>
      <xdr:rowOff>57998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39442"/>
          <a:ext cx="889000"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12862</xdr:rowOff>
    </xdr:from>
    <xdr:to>
      <xdr:col>55</xdr:col>
      <xdr:colOff>50800</xdr:colOff>
      <xdr:row>52</xdr:row>
      <xdr:rowOff>114462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89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35739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877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3084</xdr:rowOff>
    </xdr:from>
    <xdr:to>
      <xdr:col>50</xdr:col>
      <xdr:colOff>165100</xdr:colOff>
      <xdr:row>55</xdr:row>
      <xdr:rowOff>104684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121211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2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69189</xdr:rowOff>
    </xdr:from>
    <xdr:to>
      <xdr:col>46</xdr:col>
      <xdr:colOff>38100</xdr:colOff>
      <xdr:row>56</xdr:row>
      <xdr:rowOff>170789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15866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158892</xdr:rowOff>
    </xdr:from>
    <xdr:to>
      <xdr:col>41</xdr:col>
      <xdr:colOff>101600</xdr:colOff>
      <xdr:row>56</xdr:row>
      <xdr:rowOff>89042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105569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7198</xdr:rowOff>
    </xdr:from>
    <xdr:to>
      <xdr:col>36</xdr:col>
      <xdr:colOff>165100</xdr:colOff>
      <xdr:row>56</xdr:row>
      <xdr:rowOff>108798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0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125325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62357</xdr:rowOff>
    </xdr:from>
    <xdr:to>
      <xdr:col>55</xdr:col>
      <xdr:colOff>0</xdr:colOff>
      <xdr:row>75</xdr:row>
      <xdr:rowOff>89656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21107"/>
          <a:ext cx="8382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89656</xdr:rowOff>
    </xdr:from>
    <xdr:to>
      <xdr:col>50</xdr:col>
      <xdr:colOff>114300</xdr:colOff>
      <xdr:row>77</xdr:row>
      <xdr:rowOff>122326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948406"/>
          <a:ext cx="889000" cy="37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122326</xdr:rowOff>
    </xdr:from>
    <xdr:to>
      <xdr:col>45</xdr:col>
      <xdr:colOff>177800</xdr:colOff>
      <xdr:row>78</xdr:row>
      <xdr:rowOff>38240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23976"/>
          <a:ext cx="8890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5531</xdr:rowOff>
    </xdr:from>
    <xdr:to>
      <xdr:col>41</xdr:col>
      <xdr:colOff>50800</xdr:colOff>
      <xdr:row>78</xdr:row>
      <xdr:rowOff>38240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035731"/>
          <a:ext cx="889000" cy="37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11557</xdr:rowOff>
    </xdr:from>
    <xdr:to>
      <xdr:col>55</xdr:col>
      <xdr:colOff>50800</xdr:colOff>
      <xdr:row>75</xdr:row>
      <xdr:rowOff>113157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8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34434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38856</xdr:rowOff>
    </xdr:from>
    <xdr:to>
      <xdr:col>50</xdr:col>
      <xdr:colOff>165100</xdr:colOff>
      <xdr:row>75</xdr:row>
      <xdr:rowOff>140456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156983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71526</xdr:rowOff>
    </xdr:from>
    <xdr:to>
      <xdr:col>46</xdr:col>
      <xdr:colOff>38100</xdr:colOff>
      <xdr:row>78</xdr:row>
      <xdr:rowOff>1676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158890</xdr:rowOff>
    </xdr:from>
    <xdr:to>
      <xdr:col>41</xdr:col>
      <xdr:colOff>101600</xdr:colOff>
      <xdr:row>78</xdr:row>
      <xdr:rowOff>89040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80167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4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126181</xdr:rowOff>
    </xdr:from>
    <xdr:to>
      <xdr:col>36</xdr:col>
      <xdr:colOff>165100</xdr:colOff>
      <xdr:row>76</xdr:row>
      <xdr:rowOff>56331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72858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28319</xdr:rowOff>
    </xdr:from>
    <xdr:to>
      <xdr:col>55</xdr:col>
      <xdr:colOff>0</xdr:colOff>
      <xdr:row>97</xdr:row>
      <xdr:rowOff>27023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973169"/>
          <a:ext cx="838200" cy="68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27023</xdr:rowOff>
    </xdr:from>
    <xdr:to>
      <xdr:col>50</xdr:col>
      <xdr:colOff>114300</xdr:colOff>
      <xdr:row>98</xdr:row>
      <xdr:rowOff>51544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57673"/>
          <a:ext cx="889000" cy="19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7691</xdr:rowOff>
    </xdr:from>
    <xdr:to>
      <xdr:col>45</xdr:col>
      <xdr:colOff>177800</xdr:colOff>
      <xdr:row>98</xdr:row>
      <xdr:rowOff>51544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09791"/>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7691</xdr:rowOff>
    </xdr:from>
    <xdr:to>
      <xdr:col>41</xdr:col>
      <xdr:colOff>50800</xdr:colOff>
      <xdr:row>98</xdr:row>
      <xdr:rowOff>48481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09791"/>
          <a:ext cx="889000" cy="4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148969</xdr:rowOff>
    </xdr:from>
    <xdr:to>
      <xdr:col>55</xdr:col>
      <xdr:colOff>50800</xdr:colOff>
      <xdr:row>93</xdr:row>
      <xdr:rowOff>79119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2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396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77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147673</xdr:rowOff>
    </xdr:from>
    <xdr:to>
      <xdr:col>50</xdr:col>
      <xdr:colOff>165100</xdr:colOff>
      <xdr:row>97</xdr:row>
      <xdr:rowOff>77823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94350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8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744</xdr:rowOff>
    </xdr:from>
    <xdr:to>
      <xdr:col>46</xdr:col>
      <xdr:colOff>38100</xdr:colOff>
      <xdr:row>98</xdr:row>
      <xdr:rowOff>102344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93471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128341</xdr:rowOff>
    </xdr:from>
    <xdr:to>
      <xdr:col>41</xdr:col>
      <xdr:colOff>101600</xdr:colOff>
      <xdr:row>98</xdr:row>
      <xdr:rowOff>58491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75018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169131</xdr:rowOff>
    </xdr:from>
    <xdr:to>
      <xdr:col>36</xdr:col>
      <xdr:colOff>165100</xdr:colOff>
      <xdr:row>98</xdr:row>
      <xdr:rowOff>99281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90408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92951</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08051"/>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135425</xdr:rowOff>
    </xdr:from>
    <xdr:to>
      <xdr:col>81</xdr:col>
      <xdr:colOff>50800</xdr:colOff>
      <xdr:row>38</xdr:row>
      <xdr:rowOff>92951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479075"/>
          <a:ext cx="889000" cy="12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157304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135425</xdr:rowOff>
    </xdr:from>
    <xdr:to>
      <xdr:col>76</xdr:col>
      <xdr:colOff>114300</xdr:colOff>
      <xdr:row>38</xdr:row>
      <xdr:rowOff>26337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479075"/>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64605</xdr:rowOff>
    </xdr:from>
    <xdr:to>
      <xdr:col>71</xdr:col>
      <xdr:colOff>177800</xdr:colOff>
      <xdr:row>38</xdr:row>
      <xdr:rowOff>26337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065355"/>
          <a:ext cx="889000" cy="4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42151</xdr:rowOff>
    </xdr:from>
    <xdr:to>
      <xdr:col>81</xdr:col>
      <xdr:colOff>101600</xdr:colOff>
      <xdr:row>38</xdr:row>
      <xdr:rowOff>143751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160278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33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84625</xdr:rowOff>
    </xdr:from>
    <xdr:to>
      <xdr:col>76</xdr:col>
      <xdr:colOff>165100</xdr:colOff>
      <xdr:row>38</xdr:row>
      <xdr:rowOff>14775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2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31302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20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146987</xdr:rowOff>
    </xdr:from>
    <xdr:to>
      <xdr:col>72</xdr:col>
      <xdr:colOff>38100</xdr:colOff>
      <xdr:row>38</xdr:row>
      <xdr:rowOff>77137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93664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6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13805</xdr:rowOff>
    </xdr:from>
    <xdr:to>
      <xdr:col>67</xdr:col>
      <xdr:colOff>101600</xdr:colOff>
      <xdr:row>35</xdr:row>
      <xdr:rowOff>115405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01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131932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78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109792</xdr:rowOff>
    </xdr:from>
    <xdr:to>
      <xdr:col>85</xdr:col>
      <xdr:colOff>127000</xdr:colOff>
      <xdr:row>77</xdr:row>
      <xdr:rowOff>111443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1442"/>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108192</xdr:rowOff>
    </xdr:from>
    <xdr:to>
      <xdr:col>81</xdr:col>
      <xdr:colOff>50800</xdr:colOff>
      <xdr:row>77</xdr:row>
      <xdr:rowOff>109792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098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108192</xdr:rowOff>
    </xdr:from>
    <xdr:to>
      <xdr:col>76</xdr:col>
      <xdr:colOff>114300</xdr:colOff>
      <xdr:row>77</xdr:row>
      <xdr:rowOff>115329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9842"/>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115329</xdr:rowOff>
    </xdr:from>
    <xdr:to>
      <xdr:col>71</xdr:col>
      <xdr:colOff>177800</xdr:colOff>
      <xdr:row>77</xdr:row>
      <xdr:rowOff>153949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6979"/>
          <a:ext cx="889000" cy="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60643</xdr:rowOff>
    </xdr:from>
    <xdr:to>
      <xdr:col>85</xdr:col>
      <xdr:colOff>177800</xdr:colOff>
      <xdr:row>77</xdr:row>
      <xdr:rowOff>162243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39070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58992</xdr:rowOff>
    </xdr:from>
    <xdr:to>
      <xdr:col>81</xdr:col>
      <xdr:colOff>101600</xdr:colOff>
      <xdr:row>77</xdr:row>
      <xdr:rowOff>160592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151719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57392</xdr:rowOff>
    </xdr:from>
    <xdr:to>
      <xdr:col>76</xdr:col>
      <xdr:colOff>165100</xdr:colOff>
      <xdr:row>77</xdr:row>
      <xdr:rowOff>158992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150119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64529</xdr:rowOff>
    </xdr:from>
    <xdr:to>
      <xdr:col>72</xdr:col>
      <xdr:colOff>38100</xdr:colOff>
      <xdr:row>77</xdr:row>
      <xdr:rowOff>166129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157256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103149</xdr:rowOff>
    </xdr:from>
    <xdr:to>
      <xdr:col>67</xdr:col>
      <xdr:colOff>101600</xdr:colOff>
      <xdr:row>78</xdr:row>
      <xdr:rowOff>33299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24426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84598</xdr:rowOff>
    </xdr:from>
    <xdr:to>
      <xdr:col>85</xdr:col>
      <xdr:colOff>127000</xdr:colOff>
      <xdr:row>98</xdr:row>
      <xdr:rowOff>118052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86698"/>
          <a:ext cx="838200" cy="3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84598</xdr:rowOff>
    </xdr:from>
    <xdr:to>
      <xdr:col>81</xdr:col>
      <xdr:colOff>50800</xdr:colOff>
      <xdr:row>98</xdr:row>
      <xdr:rowOff>122070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86698"/>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165660</xdr:rowOff>
    </xdr:from>
    <xdr:to>
      <xdr:col>76</xdr:col>
      <xdr:colOff>114300</xdr:colOff>
      <xdr:row>98</xdr:row>
      <xdr:rowOff>122070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96310"/>
          <a:ext cx="8890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165660</xdr:rowOff>
    </xdr:from>
    <xdr:to>
      <xdr:col>71</xdr:col>
      <xdr:colOff>177800</xdr:colOff>
      <xdr:row>98</xdr:row>
      <xdr:rowOff>9759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6310"/>
          <a:ext cx="889000" cy="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67252</xdr:rowOff>
    </xdr:from>
    <xdr:to>
      <xdr:col>85</xdr:col>
      <xdr:colOff>177800</xdr:colOff>
      <xdr:row>98</xdr:row>
      <xdr:rowOff>168852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153629</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33798</xdr:rowOff>
    </xdr:from>
    <xdr:to>
      <xdr:col>81</xdr:col>
      <xdr:colOff>101600</xdr:colOff>
      <xdr:row>98</xdr:row>
      <xdr:rowOff>135398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126525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71270</xdr:rowOff>
    </xdr:from>
    <xdr:to>
      <xdr:col>76</xdr:col>
      <xdr:colOff>165100</xdr:colOff>
      <xdr:row>99</xdr:row>
      <xdr:rowOff>1420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163997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114860</xdr:rowOff>
    </xdr:from>
    <xdr:to>
      <xdr:col>72</xdr:col>
      <xdr:colOff>38100</xdr:colOff>
      <xdr:row>98</xdr:row>
      <xdr:rowOff>45010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61537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130409</xdr:rowOff>
    </xdr:from>
    <xdr:to>
      <xdr:col>67</xdr:col>
      <xdr:colOff>101600</xdr:colOff>
      <xdr:row>98</xdr:row>
      <xdr:rowOff>60559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77086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66182</xdr:rowOff>
    </xdr:from>
    <xdr:to>
      <xdr:col>116</xdr:col>
      <xdr:colOff>63500</xdr:colOff>
      <xdr:row>36</xdr:row>
      <xdr:rowOff>106462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238382"/>
          <a:ext cx="8382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10632</xdr:rowOff>
    </xdr:from>
    <xdr:to>
      <xdr:col>111</xdr:col>
      <xdr:colOff>177800</xdr:colOff>
      <xdr:row>36</xdr:row>
      <xdr:rowOff>66182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182832"/>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10632</xdr:rowOff>
    </xdr:from>
    <xdr:to>
      <xdr:col>107</xdr:col>
      <xdr:colOff>50800</xdr:colOff>
      <xdr:row>36</xdr:row>
      <xdr:rowOff>127447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182832"/>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127447</xdr:rowOff>
    </xdr:from>
    <xdr:to>
      <xdr:col>102</xdr:col>
      <xdr:colOff>114300</xdr:colOff>
      <xdr:row>36</xdr:row>
      <xdr:rowOff>138374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299647"/>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55662</xdr:rowOff>
    </xdr:from>
    <xdr:to>
      <xdr:col>116</xdr:col>
      <xdr:colOff>114300</xdr:colOff>
      <xdr:row>36</xdr:row>
      <xdr:rowOff>157262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78539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7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15382</xdr:rowOff>
    </xdr:from>
    <xdr:to>
      <xdr:col>112</xdr:col>
      <xdr:colOff>38100</xdr:colOff>
      <xdr:row>36</xdr:row>
      <xdr:rowOff>116982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18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133509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9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131282</xdr:rowOff>
    </xdr:from>
    <xdr:to>
      <xdr:col>107</xdr:col>
      <xdr:colOff>101600</xdr:colOff>
      <xdr:row>36</xdr:row>
      <xdr:rowOff>61432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1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77959</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90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76647</xdr:rowOff>
    </xdr:from>
    <xdr:to>
      <xdr:col>102</xdr:col>
      <xdr:colOff>165100</xdr:colOff>
      <xdr:row>37</xdr:row>
      <xdr:rowOff>6797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4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23324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87574</xdr:rowOff>
    </xdr:from>
    <xdr:to>
      <xdr:col>98</xdr:col>
      <xdr:colOff>38100</xdr:colOff>
      <xdr:row>37</xdr:row>
      <xdr:rowOff>17724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34251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3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75235</xdr:rowOff>
    </xdr:from>
    <xdr:to>
      <xdr:col>116</xdr:col>
      <xdr:colOff>63500</xdr:colOff>
      <xdr:row>57</xdr:row>
      <xdr:rowOff>133025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47885"/>
          <a:ext cx="8382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133025</xdr:rowOff>
    </xdr:from>
    <xdr:to>
      <xdr:col>111</xdr:col>
      <xdr:colOff>177800</xdr:colOff>
      <xdr:row>57</xdr:row>
      <xdr:rowOff>160365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05675"/>
          <a:ext cx="8890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160365</xdr:rowOff>
    </xdr:from>
    <xdr:to>
      <xdr:col>107</xdr:col>
      <xdr:colOff>50800</xdr:colOff>
      <xdr:row>58</xdr:row>
      <xdr:rowOff>8118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3015"/>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148753</xdr:rowOff>
    </xdr:from>
    <xdr:to>
      <xdr:col>102</xdr:col>
      <xdr:colOff>114300</xdr:colOff>
      <xdr:row>58</xdr:row>
      <xdr:rowOff>8118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21403"/>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24435</xdr:rowOff>
    </xdr:from>
    <xdr:to>
      <xdr:col>116</xdr:col>
      <xdr:colOff>114300</xdr:colOff>
      <xdr:row>57</xdr:row>
      <xdr:rowOff>126035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47312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4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82225</xdr:rowOff>
    </xdr:from>
    <xdr:to>
      <xdr:col>112</xdr:col>
      <xdr:colOff>38100</xdr:colOff>
      <xdr:row>58</xdr:row>
      <xdr:rowOff>12375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28902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3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109565</xdr:rowOff>
    </xdr:from>
    <xdr:to>
      <xdr:col>107</xdr:col>
      <xdr:colOff>101600</xdr:colOff>
      <xdr:row>58</xdr:row>
      <xdr:rowOff>39715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56242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128768</xdr:rowOff>
    </xdr:from>
    <xdr:to>
      <xdr:col>102</xdr:col>
      <xdr:colOff>165100</xdr:colOff>
      <xdr:row>58</xdr:row>
      <xdr:rowOff>58918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75445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7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97953</xdr:rowOff>
    </xdr:from>
    <xdr:to>
      <xdr:col>98</xdr:col>
      <xdr:colOff>38100</xdr:colOff>
      <xdr:row>58</xdr:row>
      <xdr:rowOff>28103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44630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4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143227</xdr:rowOff>
    </xdr:from>
    <xdr:to>
      <xdr:col>116</xdr:col>
      <xdr:colOff>63500</xdr:colOff>
      <xdr:row>77</xdr:row>
      <xdr:rowOff>97899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73427"/>
          <a:ext cx="838200" cy="12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97899</xdr:rowOff>
    </xdr:from>
    <xdr:to>
      <xdr:col>111</xdr:col>
      <xdr:colOff>177800</xdr:colOff>
      <xdr:row>77</xdr:row>
      <xdr:rowOff>162951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99549"/>
          <a:ext cx="889000" cy="6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78598</xdr:rowOff>
    </xdr:from>
    <xdr:to>
      <xdr:col>107</xdr:col>
      <xdr:colOff>50800</xdr:colOff>
      <xdr:row>77</xdr:row>
      <xdr:rowOff>162951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08798"/>
          <a:ext cx="889000" cy="2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63968</xdr:rowOff>
    </xdr:from>
    <xdr:to>
      <xdr:col>102</xdr:col>
      <xdr:colOff>114300</xdr:colOff>
      <xdr:row>76</xdr:row>
      <xdr:rowOff>78598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941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92427</xdr:rowOff>
    </xdr:from>
    <xdr:to>
      <xdr:col>116</xdr:col>
      <xdr:colOff>114300</xdr:colOff>
      <xdr:row>77</xdr:row>
      <xdr:rowOff>22577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70854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0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47099</xdr:rowOff>
    </xdr:from>
    <xdr:to>
      <xdr:col>112</xdr:col>
      <xdr:colOff>38100</xdr:colOff>
      <xdr:row>77</xdr:row>
      <xdr:rowOff>148699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4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139826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112151</xdr:rowOff>
    </xdr:from>
    <xdr:to>
      <xdr:col>107</xdr:col>
      <xdr:colOff>101600</xdr:colOff>
      <xdr:row>78</xdr:row>
      <xdr:rowOff>42301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33428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27798</xdr:rowOff>
    </xdr:from>
    <xdr:to>
      <xdr:col>102</xdr:col>
      <xdr:colOff>165100</xdr:colOff>
      <xdr:row>76</xdr:row>
      <xdr:rowOff>129398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120525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13168</xdr:rowOff>
    </xdr:from>
    <xdr:to>
      <xdr:col>98</xdr:col>
      <xdr:colOff>38100</xdr:colOff>
      <xdr:row>76</xdr:row>
      <xdr:rowOff>114768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105895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3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歳出決算総額は前年度から</a:t>
          </a:r>
          <a:r>
            <a:rPr kumimoji="1" lang="en-US" altLang="ja-JP" sz="1000">
              <a:solidFill>
                <a:sysClr val="windowText" lastClr="000000"/>
              </a:solidFill>
              <a:effectLst/>
              <a:latin typeface="+mn-lt"/>
              <a:ea typeface="+mn-ea"/>
              <a:cs typeface="+mn-cs"/>
            </a:rPr>
            <a:t>2,787,100</a:t>
          </a:r>
          <a:r>
            <a:rPr kumimoji="1" lang="ja-JP" altLang="ja-JP" sz="1000">
              <a:solidFill>
                <a:sysClr val="windowText" lastClr="000000"/>
              </a:solidFill>
              <a:effectLst/>
              <a:latin typeface="+mn-lt"/>
              <a:ea typeface="+mn-ea"/>
              <a:cs typeface="+mn-cs"/>
            </a:rPr>
            <a:t>千円増加し，</a:t>
          </a:r>
          <a:r>
            <a:rPr kumimoji="1" lang="en-US" altLang="ja-JP" sz="1000">
              <a:solidFill>
                <a:sysClr val="windowText" lastClr="000000"/>
              </a:solidFill>
              <a:effectLst/>
              <a:latin typeface="+mn-lt"/>
              <a:ea typeface="+mn-ea"/>
              <a:cs typeface="+mn-cs"/>
            </a:rPr>
            <a:t>17,093,954</a:t>
          </a:r>
          <a:r>
            <a:rPr kumimoji="1" lang="ja-JP" altLang="ja-JP" sz="1000">
              <a:solidFill>
                <a:sysClr val="windowText" lastClr="000000"/>
              </a:solidFill>
              <a:effectLst/>
              <a:latin typeface="+mn-lt"/>
              <a:ea typeface="+mn-ea"/>
              <a:cs typeface="+mn-cs"/>
            </a:rPr>
            <a:t>千円（対前年度比</a:t>
          </a:r>
          <a:r>
            <a:rPr kumimoji="1" lang="en-US" altLang="ja-JP" sz="1000">
              <a:solidFill>
                <a:sysClr val="windowText" lastClr="000000"/>
              </a:solidFill>
              <a:effectLst/>
              <a:latin typeface="+mn-lt"/>
              <a:ea typeface="+mn-ea"/>
              <a:cs typeface="+mn-cs"/>
            </a:rPr>
            <a:t>119.5%</a:t>
          </a:r>
          <a:r>
            <a:rPr kumimoji="1" lang="ja-JP" altLang="ja-JP" sz="1000">
              <a:solidFill>
                <a:sysClr val="windowText" lastClr="000000"/>
              </a:solidFill>
              <a:effectLst/>
              <a:latin typeface="+mn-lt"/>
              <a:ea typeface="+mn-ea"/>
              <a:cs typeface="+mn-cs"/>
            </a:rPr>
            <a:t>）で，人口は</a:t>
          </a:r>
          <a:r>
            <a:rPr kumimoji="1" lang="en-US" altLang="ja-JP" sz="1000">
              <a:solidFill>
                <a:sysClr val="windowText" lastClr="000000"/>
              </a:solidFill>
              <a:effectLst/>
              <a:latin typeface="+mn-lt"/>
              <a:ea typeface="+mn-ea"/>
              <a:cs typeface="+mn-cs"/>
            </a:rPr>
            <a:t>103</a:t>
          </a:r>
          <a:r>
            <a:rPr kumimoji="1" lang="ja-JP" altLang="ja-JP" sz="1000">
              <a:solidFill>
                <a:sysClr val="windowText" lastClr="000000"/>
              </a:solidFill>
              <a:effectLst/>
              <a:latin typeface="+mn-lt"/>
              <a:ea typeface="+mn-ea"/>
              <a:cs typeface="+mn-cs"/>
            </a:rPr>
            <a:t>人減少し</a:t>
          </a:r>
          <a:r>
            <a:rPr kumimoji="1" lang="en-US" altLang="ja-JP" sz="1000">
              <a:solidFill>
                <a:sysClr val="windowText" lastClr="000000"/>
              </a:solidFill>
              <a:effectLst/>
              <a:latin typeface="+mn-lt"/>
              <a:ea typeface="+mn-ea"/>
              <a:cs typeface="+mn-cs"/>
            </a:rPr>
            <a:t>27,861</a:t>
          </a:r>
          <a:r>
            <a:rPr kumimoji="1" lang="ja-JP" altLang="ja-JP" sz="1000">
              <a:solidFill>
                <a:sysClr val="windowText" lastClr="000000"/>
              </a:solidFill>
              <a:effectLst/>
              <a:latin typeface="+mn-lt"/>
              <a:ea typeface="+mn-ea"/>
              <a:cs typeface="+mn-cs"/>
            </a:rPr>
            <a:t>人となっている。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性質別経費の構成項目のうち，人件費については，</a:t>
          </a:r>
          <a:r>
            <a:rPr kumimoji="1" lang="ja-JP" altLang="en-US" sz="1000">
              <a:solidFill>
                <a:sysClr val="windowText" lastClr="000000"/>
              </a:solidFill>
              <a:effectLst/>
              <a:latin typeface="+mn-lt"/>
              <a:ea typeface="+mn-ea"/>
              <a:cs typeface="+mn-cs"/>
            </a:rPr>
            <a:t>社会人経験者の採用などにより増加してはいるものの，</a:t>
          </a:r>
          <a:r>
            <a:rPr kumimoji="1" lang="ja-JP" altLang="ja-JP" sz="1000">
              <a:solidFill>
                <a:sysClr val="windowText" lastClr="000000"/>
              </a:solidFill>
              <a:effectLst/>
              <a:latin typeface="+mn-lt"/>
              <a:ea typeface="+mn-ea"/>
              <a:cs typeface="+mn-cs"/>
            </a:rPr>
            <a:t>全国平均及び宮城県平均を大きく下回っていることから，引き続き人事院勧告に準拠した財政運営に努める。物件費は，前年度から</a:t>
          </a:r>
          <a:r>
            <a:rPr kumimoji="1" lang="en-US" altLang="ja-JP" sz="1000">
              <a:solidFill>
                <a:sysClr val="windowText" lastClr="000000"/>
              </a:solidFill>
              <a:effectLst/>
              <a:latin typeface="+mn-lt"/>
              <a:ea typeface="+mn-ea"/>
              <a:cs typeface="+mn-cs"/>
            </a:rPr>
            <a:t>7,545</a:t>
          </a:r>
          <a:r>
            <a:rPr kumimoji="1" lang="ja-JP" altLang="ja-JP" sz="1000">
              <a:solidFill>
                <a:sysClr val="windowText" lastClr="000000"/>
              </a:solidFill>
              <a:effectLst/>
              <a:latin typeface="+mn-lt"/>
              <a:ea typeface="+mn-ea"/>
              <a:cs typeface="+mn-cs"/>
            </a:rPr>
            <a:t>円</a:t>
          </a:r>
          <a:r>
            <a:rPr kumimoji="1" lang="ja-JP" altLang="en-US" sz="1000">
              <a:solidFill>
                <a:sysClr val="windowText" lastClr="000000"/>
              </a:solidFill>
              <a:effectLst/>
              <a:latin typeface="+mn-lt"/>
              <a:ea typeface="+mn-ea"/>
              <a:cs typeface="+mn-cs"/>
            </a:rPr>
            <a:t>増加</a:t>
          </a:r>
          <a:r>
            <a:rPr kumimoji="1" lang="ja-JP" altLang="ja-JP" sz="1000">
              <a:solidFill>
                <a:sysClr val="windowText" lastClr="000000"/>
              </a:solidFill>
              <a:effectLst/>
              <a:latin typeface="+mn-lt"/>
              <a:ea typeface="+mn-ea"/>
              <a:cs typeface="+mn-cs"/>
            </a:rPr>
            <a:t>し</a:t>
          </a:r>
          <a:r>
            <a:rPr kumimoji="1" lang="en-US" altLang="ja-JP" sz="1000">
              <a:solidFill>
                <a:sysClr val="windowText" lastClr="000000"/>
              </a:solidFill>
              <a:effectLst/>
              <a:latin typeface="+mn-lt"/>
              <a:ea typeface="+mn-ea"/>
              <a:cs typeface="+mn-cs"/>
            </a:rPr>
            <a:t>104,349</a:t>
          </a:r>
          <a:r>
            <a:rPr kumimoji="1" lang="ja-JP" altLang="ja-JP" sz="1000">
              <a:solidFill>
                <a:sysClr val="windowText" lastClr="000000"/>
              </a:solidFill>
              <a:effectLst/>
              <a:latin typeface="+mn-lt"/>
              <a:ea typeface="+mn-ea"/>
              <a:cs typeface="+mn-cs"/>
            </a:rPr>
            <a:t>円（対前年度比</a:t>
          </a:r>
          <a:r>
            <a:rPr kumimoji="1" lang="ja-JP" altLang="ja-JP" sz="1000" baseline="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107.8</a:t>
          </a:r>
          <a:r>
            <a:rPr kumimoji="1" lang="ja-JP" altLang="ja-JP" sz="1000">
              <a:solidFill>
                <a:sysClr val="windowText" lastClr="000000"/>
              </a:solidFill>
              <a:effectLst/>
              <a:latin typeface="+mn-lt"/>
              <a:ea typeface="+mn-ea"/>
              <a:cs typeface="+mn-cs"/>
            </a:rPr>
            <a:t>％）となって</a:t>
          </a:r>
          <a:r>
            <a:rPr kumimoji="1" lang="ja-JP" altLang="en-US" sz="1000">
              <a:solidFill>
                <a:sysClr val="windowText" lastClr="000000"/>
              </a:solidFill>
              <a:effectLst/>
              <a:latin typeface="+mn-lt"/>
              <a:ea typeface="+mn-ea"/>
              <a:cs typeface="+mn-cs"/>
            </a:rPr>
            <a:t>おり</a:t>
          </a:r>
          <a:r>
            <a:rPr kumimoji="1" lang="ja-JP" altLang="ja-JP" sz="1000">
              <a:solidFill>
                <a:sysClr val="windowText" lastClr="000000"/>
              </a:solidFill>
              <a:effectLst/>
              <a:latin typeface="+mn-lt"/>
              <a:ea typeface="+mn-ea"/>
              <a:cs typeface="+mn-cs"/>
            </a:rPr>
            <a:t>，全国平均及び宮城県平均よりも大きくなっているため，事業の見直しまたは平準化などを念頭に適切な財政運営に努める。維持補修費は，例年，全国平均を上回っている。これは，除排雪経費が降雪によって左右されること，各種施設の老朽化等に伴う維持管理経費が生じていることが挙げられる。今後も施設の長寿命化や統廃合等を考慮しながら適切な財政運営に努めていく。扶助費</a:t>
          </a:r>
          <a:r>
            <a:rPr kumimoji="1" lang="ja-JP" altLang="en-US" sz="1000">
              <a:solidFill>
                <a:sysClr val="windowText" lastClr="000000"/>
              </a:solidFill>
              <a:effectLst/>
              <a:latin typeface="+mn-lt"/>
              <a:ea typeface="+mn-ea"/>
              <a:cs typeface="+mn-cs"/>
            </a:rPr>
            <a:t>及び補助費等については，ほぼ前年度同水準となっている。</a:t>
          </a:r>
          <a:r>
            <a:rPr kumimoji="1" lang="ja-JP" altLang="ja-JP" sz="1000">
              <a:solidFill>
                <a:sysClr val="windowText" lastClr="000000"/>
              </a:solidFill>
              <a:effectLst/>
              <a:latin typeface="+mn-lt"/>
              <a:ea typeface="+mn-ea"/>
              <a:cs typeface="+mn-cs"/>
            </a:rPr>
            <a:t>普通建設事業費（</a:t>
          </a:r>
          <a:r>
            <a:rPr kumimoji="1" lang="ja-JP" altLang="en-US" sz="1000">
              <a:solidFill>
                <a:sysClr val="windowText" lastClr="000000"/>
              </a:solidFill>
              <a:effectLst/>
              <a:latin typeface="+mn-lt"/>
              <a:ea typeface="+mn-ea"/>
              <a:cs typeface="+mn-cs"/>
            </a:rPr>
            <a:t>うち更新</a:t>
          </a:r>
          <a:r>
            <a:rPr kumimoji="1" lang="ja-JP" altLang="ja-JP" sz="1000">
              <a:solidFill>
                <a:sysClr val="windowText" lastClr="000000"/>
              </a:solidFill>
              <a:effectLst/>
              <a:latin typeface="+mn-lt"/>
              <a:ea typeface="+mn-ea"/>
              <a:cs typeface="+mn-cs"/>
            </a:rPr>
            <a:t>整備）は，</a:t>
          </a:r>
          <a:r>
            <a:rPr kumimoji="1" lang="ja-JP" altLang="en-US" sz="1000">
              <a:solidFill>
                <a:sysClr val="windowText" lastClr="000000"/>
              </a:solidFill>
              <a:effectLst/>
              <a:latin typeface="+mn-lt"/>
              <a:ea typeface="+mn-ea"/>
              <a:cs typeface="+mn-cs"/>
            </a:rPr>
            <a:t>まほろばホールの長寿命化計画に係る工事や道路改良工事等により</a:t>
          </a:r>
          <a:r>
            <a:rPr kumimoji="1" lang="ja-JP" altLang="ja-JP" sz="1000">
              <a:solidFill>
                <a:sysClr val="windowText" lastClr="000000"/>
              </a:solidFill>
              <a:effectLst/>
              <a:latin typeface="+mn-lt"/>
              <a:ea typeface="+mn-ea"/>
              <a:cs typeface="+mn-cs"/>
            </a:rPr>
            <a:t>増加している。</a:t>
          </a:r>
          <a:r>
            <a:rPr kumimoji="1" lang="ja-JP" altLang="en-US" sz="1000">
              <a:solidFill>
                <a:sysClr val="windowText" lastClr="000000"/>
              </a:solidFill>
              <a:effectLst/>
              <a:latin typeface="+mn-lt"/>
              <a:ea typeface="+mn-ea"/>
              <a:cs typeface="+mn-cs"/>
            </a:rPr>
            <a:t>吉岡小学校改築工事も実施していることから，</a:t>
          </a:r>
          <a:r>
            <a:rPr kumimoji="1" lang="ja-JP" altLang="ja-JP" sz="1000">
              <a:solidFill>
                <a:sysClr val="windowText" lastClr="000000"/>
              </a:solidFill>
              <a:effectLst/>
              <a:latin typeface="+mn-lt"/>
              <a:ea typeface="+mn-ea"/>
              <a:cs typeface="+mn-cs"/>
            </a:rPr>
            <a:t>普通建設事業全体で</a:t>
          </a:r>
          <a:r>
            <a:rPr kumimoji="1" lang="ja-JP" altLang="en-US" sz="1000">
              <a:solidFill>
                <a:sysClr val="windowText" lastClr="000000"/>
              </a:solidFill>
              <a:effectLst/>
              <a:latin typeface="+mn-lt"/>
              <a:ea typeface="+mn-ea"/>
              <a:cs typeface="+mn-cs"/>
            </a:rPr>
            <a:t>みても全国平均，宮城県平均を上回っており，</a:t>
          </a:r>
          <a:r>
            <a:rPr kumimoji="1" lang="ja-JP" altLang="ja-JP" sz="1000">
              <a:solidFill>
                <a:sysClr val="windowText" lastClr="000000"/>
              </a:solidFill>
              <a:effectLst/>
              <a:latin typeface="+mn-lt"/>
              <a:ea typeface="+mn-ea"/>
              <a:cs typeface="+mn-cs"/>
            </a:rPr>
            <a:t>事業の平準化を図り，財政運営を図って</a:t>
          </a:r>
          <a:r>
            <a:rPr kumimoji="1" lang="ja-JP" altLang="en-US" sz="1000">
              <a:solidFill>
                <a:sysClr val="windowText" lastClr="000000"/>
              </a:solidFill>
              <a:effectLst/>
              <a:latin typeface="+mn-lt"/>
              <a:ea typeface="+mn-ea"/>
              <a:cs typeface="+mn-cs"/>
            </a:rPr>
            <a:t>いく必要がある</a:t>
          </a:r>
          <a:r>
            <a:rPr kumimoji="1" lang="ja-JP" altLang="ja-JP" sz="1000">
              <a:solidFill>
                <a:sysClr val="windowText" lastClr="000000"/>
              </a:solidFill>
              <a:effectLst/>
              <a:latin typeface="+mn-lt"/>
              <a:ea typeface="+mn-ea"/>
              <a:cs typeface="+mn-cs"/>
            </a:rPr>
            <a:t>。</a:t>
          </a:r>
          <a:r>
            <a:rPr kumimoji="1" lang="ja-JP" altLang="ja-JP" sz="1000">
              <a:solidFill>
                <a:schemeClr val="dk1"/>
              </a:solidFill>
              <a:effectLst/>
              <a:latin typeface="+mn-lt"/>
              <a:ea typeface="+mn-ea"/>
              <a:cs typeface="+mn-cs"/>
            </a:rPr>
            <a:t>しかしながら，施設の長寿命化等に伴う普通建設事業が後年度に控えていることから，基金への積立て等により財源の平準化に努める。積立金は，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年度に</a:t>
          </a:r>
          <a:r>
            <a:rPr kumimoji="1" lang="ja-JP" altLang="ja-JP" sz="1000">
              <a:solidFill>
                <a:schemeClr val="dk1"/>
              </a:solidFill>
              <a:effectLst/>
              <a:latin typeface="+mn-lt"/>
              <a:ea typeface="+mn-ea"/>
              <a:cs typeface="+mn-cs"/>
            </a:rPr>
            <a:t>財政調整基金へ</a:t>
          </a:r>
          <a:r>
            <a:rPr kumimoji="1" lang="ja-JP" altLang="en-US"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千万円の</a:t>
          </a:r>
          <a:r>
            <a:rPr kumimoji="1" lang="ja-JP" altLang="ja-JP" sz="1000">
              <a:solidFill>
                <a:schemeClr val="dk1"/>
              </a:solidFill>
              <a:effectLst/>
              <a:latin typeface="+mn-lt"/>
              <a:ea typeface="+mn-ea"/>
              <a:cs typeface="+mn-cs"/>
            </a:rPr>
            <a:t>積立てを行った</a:t>
          </a:r>
          <a:r>
            <a:rPr kumimoji="1" lang="ja-JP" altLang="en-US" sz="1000">
              <a:solidFill>
                <a:schemeClr val="dk1"/>
              </a:solidFill>
              <a:effectLst/>
              <a:latin typeface="+mn-lt"/>
              <a:ea typeface="+mn-ea"/>
              <a:cs typeface="+mn-cs"/>
            </a:rPr>
            <a:t>が、令和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年度においては約</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億</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千万円の積み立てとなったため減少</a:t>
          </a:r>
          <a:r>
            <a:rPr kumimoji="1" lang="ja-JP" altLang="ja-JP" sz="1000">
              <a:solidFill>
                <a:schemeClr val="dk1"/>
              </a:solidFill>
              <a:effectLst/>
              <a:latin typeface="+mn-lt"/>
              <a:ea typeface="+mn-ea"/>
              <a:cs typeface="+mn-cs"/>
            </a:rPr>
            <a:t>している。</a:t>
          </a:r>
          <a:r>
            <a:rPr kumimoji="1" lang="ja-JP" altLang="en-US" sz="1000">
              <a:solidFill>
                <a:schemeClr val="dk1"/>
              </a:solidFill>
              <a:effectLst/>
              <a:latin typeface="+mn-lt"/>
              <a:ea typeface="+mn-ea"/>
              <a:cs typeface="+mn-cs"/>
            </a:rPr>
            <a:t>繰出金については，吉岡小学校改築事業に伴う基金からの繰り出しが大きいことによる増額である。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宮城県大和町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27,861
27,427
225.49
17,767,333
17,093,954
340,854
8,394,897
8,241,692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109601</xdr:rowOff>
    </xdr:from>
    <xdr:to>
      <xdr:col>24</xdr:col>
      <xdr:colOff>63500</xdr:colOff>
      <xdr:row>33</xdr:row>
      <xdr:rowOff>139700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6001"/>
          <a:ext cx="8382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33</xdr:row>
      <xdr:rowOff>139700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0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34</xdr:row>
      <xdr:rowOff>18161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0400"/>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18161</xdr:rowOff>
    </xdr:from>
    <xdr:to>
      <xdr:col>10</xdr:col>
      <xdr:colOff>114300</xdr:colOff>
      <xdr:row>34</xdr:row>
      <xdr:rowOff>61976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4746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58801</xdr:rowOff>
    </xdr:from>
    <xdr:to>
      <xdr:col>24</xdr:col>
      <xdr:colOff>114300</xdr:colOff>
      <xdr:row>32</xdr:row>
      <xdr:rowOff>160401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81678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88900</xdr:rowOff>
    </xdr:from>
    <xdr:to>
      <xdr:col>20</xdr:col>
      <xdr:colOff>38100</xdr:colOff>
      <xdr:row>34</xdr:row>
      <xdr:rowOff>19050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138811</xdr:rowOff>
    </xdr:from>
    <xdr:to>
      <xdr:col>10</xdr:col>
      <xdr:colOff>165100</xdr:colOff>
      <xdr:row>34</xdr:row>
      <xdr:rowOff>68961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9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85488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7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xdr:rowOff>
    </xdr:from>
    <xdr:to>
      <xdr:col>6</xdr:col>
      <xdr:colOff>38100</xdr:colOff>
      <xdr:row>34</xdr:row>
      <xdr:rowOff>112776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129303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1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82078</xdr:rowOff>
    </xdr:from>
    <xdr:to>
      <xdr:col>24</xdr:col>
      <xdr:colOff>63500</xdr:colOff>
      <xdr:row>57</xdr:row>
      <xdr:rowOff>118227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4728"/>
          <a:ext cx="838200" cy="3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118227</xdr:rowOff>
    </xdr:from>
    <xdr:to>
      <xdr:col>19</xdr:col>
      <xdr:colOff>177800</xdr:colOff>
      <xdr:row>58</xdr:row>
      <xdr:rowOff>9341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0877"/>
          <a:ext cx="889000" cy="6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148753</xdr:rowOff>
    </xdr:from>
    <xdr:to>
      <xdr:col>15</xdr:col>
      <xdr:colOff>50800</xdr:colOff>
      <xdr:row>58</xdr:row>
      <xdr:rowOff>9341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1403"/>
          <a:ext cx="889000" cy="3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93869</xdr:rowOff>
    </xdr:from>
    <xdr:to>
      <xdr:col>10</xdr:col>
      <xdr:colOff>114300</xdr:colOff>
      <xdr:row>57</xdr:row>
      <xdr:rowOff>148753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3619"/>
          <a:ext cx="889000" cy="39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31278</xdr:rowOff>
    </xdr:from>
    <xdr:to>
      <xdr:col>24</xdr:col>
      <xdr:colOff>114300</xdr:colOff>
      <xdr:row>57</xdr:row>
      <xdr:rowOff>132878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54155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67427</xdr:rowOff>
    </xdr:from>
    <xdr:to>
      <xdr:col>20</xdr:col>
      <xdr:colOff>38100</xdr:colOff>
      <xdr:row>57</xdr:row>
      <xdr:rowOff>169027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14104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129991</xdr:rowOff>
    </xdr:from>
    <xdr:to>
      <xdr:col>15</xdr:col>
      <xdr:colOff>101600</xdr:colOff>
      <xdr:row>58</xdr:row>
      <xdr:rowOff>60141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51268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97953</xdr:rowOff>
    </xdr:from>
    <xdr:to>
      <xdr:col>10</xdr:col>
      <xdr:colOff>165100</xdr:colOff>
      <xdr:row>58</xdr:row>
      <xdr:rowOff>28103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19230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43069</xdr:rowOff>
    </xdr:from>
    <xdr:to>
      <xdr:col>6</xdr:col>
      <xdr:colOff>38100</xdr:colOff>
      <xdr:row>55</xdr:row>
      <xdr:rowOff>144669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161196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4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12621</xdr:rowOff>
    </xdr:from>
    <xdr:to>
      <xdr:col>24</xdr:col>
      <xdr:colOff>63500</xdr:colOff>
      <xdr:row>76</xdr:row>
      <xdr:rowOff>39573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42821"/>
          <a:ext cx="8382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12621</xdr:rowOff>
    </xdr:from>
    <xdr:to>
      <xdr:col>19</xdr:col>
      <xdr:colOff>177800</xdr:colOff>
      <xdr:row>76</xdr:row>
      <xdr:rowOff>151580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2821"/>
          <a:ext cx="889000" cy="13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122608</xdr:rowOff>
    </xdr:from>
    <xdr:to>
      <xdr:col>15</xdr:col>
      <xdr:colOff>50800</xdr:colOff>
      <xdr:row>76</xdr:row>
      <xdr:rowOff>151580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2808"/>
          <a:ext cx="889000"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122608</xdr:rowOff>
    </xdr:from>
    <xdr:to>
      <xdr:col>10</xdr:col>
      <xdr:colOff>114300</xdr:colOff>
      <xdr:row>77</xdr:row>
      <xdr:rowOff>108503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2808"/>
          <a:ext cx="889000" cy="1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160223</xdr:rowOff>
    </xdr:from>
    <xdr:to>
      <xdr:col>24</xdr:col>
      <xdr:colOff>114300</xdr:colOff>
      <xdr:row>76</xdr:row>
      <xdr:rowOff>90373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138650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133271</xdr:rowOff>
    </xdr:from>
    <xdr:to>
      <xdr:col>20</xdr:col>
      <xdr:colOff>38100</xdr:colOff>
      <xdr:row>76</xdr:row>
      <xdr:rowOff>63421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79948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100780</xdr:rowOff>
    </xdr:from>
    <xdr:to>
      <xdr:col>15</xdr:col>
      <xdr:colOff>101600</xdr:colOff>
      <xdr:row>77</xdr:row>
      <xdr:rowOff>30930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71808</xdr:rowOff>
    </xdr:from>
    <xdr:to>
      <xdr:col>10</xdr:col>
      <xdr:colOff>165100</xdr:colOff>
      <xdr:row>77</xdr:row>
      <xdr:rowOff>1958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164535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57703</xdr:rowOff>
    </xdr:from>
    <xdr:to>
      <xdr:col>6</xdr:col>
      <xdr:colOff>38100</xdr:colOff>
      <xdr:row>77</xdr:row>
      <xdr:rowOff>159303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125710</xdr:rowOff>
    </xdr:from>
    <xdr:to>
      <xdr:col>24</xdr:col>
      <xdr:colOff>63500</xdr:colOff>
      <xdr:row>96</xdr:row>
      <xdr:rowOff>142367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84910"/>
          <a:ext cx="838200" cy="1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84668</xdr:rowOff>
    </xdr:from>
    <xdr:to>
      <xdr:col>19</xdr:col>
      <xdr:colOff>177800</xdr:colOff>
      <xdr:row>96</xdr:row>
      <xdr:rowOff>142367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43868"/>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84668</xdr:rowOff>
    </xdr:from>
    <xdr:to>
      <xdr:col>15</xdr:col>
      <xdr:colOff>50800</xdr:colOff>
      <xdr:row>96</xdr:row>
      <xdr:rowOff>139760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43868"/>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25933</xdr:rowOff>
    </xdr:from>
    <xdr:to>
      <xdr:col>10</xdr:col>
      <xdr:colOff>114300</xdr:colOff>
      <xdr:row>96</xdr:row>
      <xdr:rowOff>139760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85133"/>
          <a:ext cx="889000" cy="1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74910</xdr:rowOff>
    </xdr:from>
    <xdr:to>
      <xdr:col>24</xdr:col>
      <xdr:colOff>114300</xdr:colOff>
      <xdr:row>97</xdr:row>
      <xdr:rowOff>5060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97787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91567</xdr:rowOff>
    </xdr:from>
    <xdr:to>
      <xdr:col>20</xdr:col>
      <xdr:colOff>38100</xdr:colOff>
      <xdr:row>97</xdr:row>
      <xdr:rowOff>21717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38244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33868</xdr:rowOff>
    </xdr:from>
    <xdr:to>
      <xdr:col>15</xdr:col>
      <xdr:colOff>101600</xdr:colOff>
      <xdr:row>96</xdr:row>
      <xdr:rowOff>135468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151995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88960</xdr:rowOff>
    </xdr:from>
    <xdr:to>
      <xdr:col>10</xdr:col>
      <xdr:colOff>165100</xdr:colOff>
      <xdr:row>97</xdr:row>
      <xdr:rowOff>19110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35637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146583</xdr:rowOff>
    </xdr:from>
    <xdr:to>
      <xdr:col>6</xdr:col>
      <xdr:colOff>38100</xdr:colOff>
      <xdr:row>96</xdr:row>
      <xdr:rowOff>76733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93260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5131</xdr:rowOff>
    </xdr:from>
    <xdr:to>
      <xdr:col>55</xdr:col>
      <xdr:colOff>0</xdr:colOff>
      <xdr:row>57</xdr:row>
      <xdr:rowOff>49803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77781"/>
          <a:ext cx="8382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49803</xdr:rowOff>
    </xdr:from>
    <xdr:to>
      <xdr:col>50</xdr:col>
      <xdr:colOff>114300</xdr:colOff>
      <xdr:row>57</xdr:row>
      <xdr:rowOff>72796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22453"/>
          <a:ext cx="889000" cy="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72796</xdr:rowOff>
    </xdr:from>
    <xdr:to>
      <xdr:col>45</xdr:col>
      <xdr:colOff>177800</xdr:colOff>
      <xdr:row>57</xdr:row>
      <xdr:rowOff>92075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5446"/>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92075</xdr:rowOff>
    </xdr:from>
    <xdr:to>
      <xdr:col>41</xdr:col>
      <xdr:colOff>50800</xdr:colOff>
      <xdr:row>57</xdr:row>
      <xdr:rowOff>169666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64725"/>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125781</xdr:rowOff>
    </xdr:from>
    <xdr:to>
      <xdr:col>55</xdr:col>
      <xdr:colOff>50800</xdr:colOff>
      <xdr:row>57</xdr:row>
      <xdr:rowOff>55931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148658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170453</xdr:rowOff>
    </xdr:from>
    <xdr:to>
      <xdr:col>50</xdr:col>
      <xdr:colOff>165100</xdr:colOff>
      <xdr:row>57</xdr:row>
      <xdr:rowOff>100603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117130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4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21996</xdr:rowOff>
    </xdr:from>
    <xdr:to>
      <xdr:col>46</xdr:col>
      <xdr:colOff>38100</xdr:colOff>
      <xdr:row>57</xdr:row>
      <xdr:rowOff>123596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140123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41275</xdr:rowOff>
    </xdr:from>
    <xdr:to>
      <xdr:col>41</xdr:col>
      <xdr:colOff>101600</xdr:colOff>
      <xdr:row>57</xdr:row>
      <xdr:rowOff>142875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159402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118866</xdr:rowOff>
    </xdr:from>
    <xdr:to>
      <xdr:col>36</xdr:col>
      <xdr:colOff>165100</xdr:colOff>
      <xdr:row>58</xdr:row>
      <xdr:rowOff>49016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65543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169532</xdr:rowOff>
    </xdr:from>
    <xdr:to>
      <xdr:col>55</xdr:col>
      <xdr:colOff>0</xdr:colOff>
      <xdr:row>78</xdr:row>
      <xdr:rowOff>48870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71182"/>
          <a:ext cx="8382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30696</xdr:rowOff>
    </xdr:from>
    <xdr:to>
      <xdr:col>50</xdr:col>
      <xdr:colOff>114300</xdr:colOff>
      <xdr:row>78</xdr:row>
      <xdr:rowOff>48870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03796"/>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28866</xdr:rowOff>
    </xdr:from>
    <xdr:to>
      <xdr:col>45</xdr:col>
      <xdr:colOff>177800</xdr:colOff>
      <xdr:row>78</xdr:row>
      <xdr:rowOff>30696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30516"/>
          <a:ext cx="889000" cy="17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28866</xdr:rowOff>
    </xdr:from>
    <xdr:to>
      <xdr:col>41</xdr:col>
      <xdr:colOff>50800</xdr:colOff>
      <xdr:row>77</xdr:row>
      <xdr:rowOff>109944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30516"/>
          <a:ext cx="889000" cy="8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118732</xdr:rowOff>
    </xdr:from>
    <xdr:to>
      <xdr:col>55</xdr:col>
      <xdr:colOff>50800</xdr:colOff>
      <xdr:row>78</xdr:row>
      <xdr:rowOff>48882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141609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169520</xdr:rowOff>
    </xdr:from>
    <xdr:to>
      <xdr:col>50</xdr:col>
      <xdr:colOff>165100</xdr:colOff>
      <xdr:row>78</xdr:row>
      <xdr:rowOff>99670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116197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4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151346</xdr:rowOff>
    </xdr:from>
    <xdr:to>
      <xdr:col>46</xdr:col>
      <xdr:colOff>38100</xdr:colOff>
      <xdr:row>78</xdr:row>
      <xdr:rowOff>81496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98023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2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149516</xdr:rowOff>
    </xdr:from>
    <xdr:to>
      <xdr:col>41</xdr:col>
      <xdr:colOff>101600</xdr:colOff>
      <xdr:row>77</xdr:row>
      <xdr:rowOff>79666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96194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59144</xdr:rowOff>
    </xdr:from>
    <xdr:to>
      <xdr:col>36</xdr:col>
      <xdr:colOff>165100</xdr:colOff>
      <xdr:row>77</xdr:row>
      <xdr:rowOff>160744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5821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18695</xdr:rowOff>
    </xdr:from>
    <xdr:to>
      <xdr:col>55</xdr:col>
      <xdr:colOff>0</xdr:colOff>
      <xdr:row>93</xdr:row>
      <xdr:rowOff>69596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963545"/>
          <a:ext cx="8382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69596</xdr:rowOff>
    </xdr:from>
    <xdr:to>
      <xdr:col>50</xdr:col>
      <xdr:colOff>114300</xdr:colOff>
      <xdr:row>94</xdr:row>
      <xdr:rowOff>115812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14446"/>
          <a:ext cx="889000" cy="2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89788</xdr:rowOff>
    </xdr:from>
    <xdr:to>
      <xdr:col>45</xdr:col>
      <xdr:colOff>177800</xdr:colOff>
      <xdr:row>94</xdr:row>
      <xdr:rowOff>115812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06088"/>
          <a:ext cx="889000" cy="2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89788</xdr:rowOff>
    </xdr:from>
    <xdr:to>
      <xdr:col>41</xdr:col>
      <xdr:colOff>50800</xdr:colOff>
      <xdr:row>94</xdr:row>
      <xdr:rowOff>108941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06088"/>
          <a:ext cx="889000" cy="1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139345</xdr:rowOff>
    </xdr:from>
    <xdr:to>
      <xdr:col>55</xdr:col>
      <xdr:colOff>50800</xdr:colOff>
      <xdr:row>93</xdr:row>
      <xdr:rowOff>69495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1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162222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18796</xdr:rowOff>
    </xdr:from>
    <xdr:to>
      <xdr:col>50</xdr:col>
      <xdr:colOff>165100</xdr:colOff>
      <xdr:row>93</xdr:row>
      <xdr:rowOff>120396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136923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65012</xdr:rowOff>
    </xdr:from>
    <xdr:to>
      <xdr:col>46</xdr:col>
      <xdr:colOff>38100</xdr:colOff>
      <xdr:row>94</xdr:row>
      <xdr:rowOff>166612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11689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38988</xdr:rowOff>
    </xdr:from>
    <xdr:to>
      <xdr:col>41</xdr:col>
      <xdr:colOff>101600</xdr:colOff>
      <xdr:row>94</xdr:row>
      <xdr:rowOff>140588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5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157115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3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58141</xdr:rowOff>
    </xdr:from>
    <xdr:to>
      <xdr:col>36</xdr:col>
      <xdr:colOff>165100</xdr:colOff>
      <xdr:row>94</xdr:row>
      <xdr:rowOff>159741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4818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169842</xdr:rowOff>
    </xdr:from>
    <xdr:to>
      <xdr:col>85</xdr:col>
      <xdr:colOff>127000</xdr:colOff>
      <xdr:row>38</xdr:row>
      <xdr:rowOff>42480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3492"/>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160405</xdr:rowOff>
    </xdr:from>
    <xdr:to>
      <xdr:col>81</xdr:col>
      <xdr:colOff>50800</xdr:colOff>
      <xdr:row>38</xdr:row>
      <xdr:rowOff>42480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04055"/>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160405</xdr:rowOff>
    </xdr:from>
    <xdr:to>
      <xdr:col>76</xdr:col>
      <xdr:colOff>114300</xdr:colOff>
      <xdr:row>38</xdr:row>
      <xdr:rowOff>28470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4055"/>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28470</xdr:rowOff>
    </xdr:from>
    <xdr:to>
      <xdr:col>71</xdr:col>
      <xdr:colOff>177800</xdr:colOff>
      <xdr:row>38</xdr:row>
      <xdr:rowOff>40651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43570"/>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119043</xdr:rowOff>
    </xdr:from>
    <xdr:to>
      <xdr:col>85</xdr:col>
      <xdr:colOff>177800</xdr:colOff>
      <xdr:row>38</xdr:row>
      <xdr:rowOff>49192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2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141920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163130</xdr:rowOff>
    </xdr:from>
    <xdr:to>
      <xdr:col>81</xdr:col>
      <xdr:colOff>101600</xdr:colOff>
      <xdr:row>38</xdr:row>
      <xdr:rowOff>93280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109807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109605</xdr:rowOff>
    </xdr:from>
    <xdr:to>
      <xdr:col>76</xdr:col>
      <xdr:colOff>165100</xdr:colOff>
      <xdr:row>38</xdr:row>
      <xdr:rowOff>39754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3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149120</xdr:rowOff>
    </xdr:from>
    <xdr:to>
      <xdr:col>72</xdr:col>
      <xdr:colOff>38100</xdr:colOff>
      <xdr:row>38</xdr:row>
      <xdr:rowOff>79270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95797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6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161301</xdr:rowOff>
    </xdr:from>
    <xdr:to>
      <xdr:col>67</xdr:col>
      <xdr:colOff>101600</xdr:colOff>
      <xdr:row>38</xdr:row>
      <xdr:rowOff>91451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82578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129162</xdr:rowOff>
    </xdr:from>
    <xdr:to>
      <xdr:col>85</xdr:col>
      <xdr:colOff>127000</xdr:colOff>
      <xdr:row>57</xdr:row>
      <xdr:rowOff>8735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87462"/>
          <a:ext cx="838200" cy="39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8735</xdr:rowOff>
    </xdr:from>
    <xdr:to>
      <xdr:col>81</xdr:col>
      <xdr:colOff>50800</xdr:colOff>
      <xdr:row>57</xdr:row>
      <xdr:rowOff>9179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1385"/>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84132</xdr:rowOff>
    </xdr:from>
    <xdr:to>
      <xdr:col>76</xdr:col>
      <xdr:colOff>114300</xdr:colOff>
      <xdr:row>57</xdr:row>
      <xdr:rowOff>9179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85332"/>
          <a:ext cx="889000" cy="9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84132</xdr:rowOff>
    </xdr:from>
    <xdr:to>
      <xdr:col>71</xdr:col>
      <xdr:colOff>177800</xdr:colOff>
      <xdr:row>57</xdr:row>
      <xdr:rowOff>1690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85332"/>
          <a:ext cx="889000" cy="8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78362</xdr:rowOff>
    </xdr:from>
    <xdr:to>
      <xdr:col>85</xdr:col>
      <xdr:colOff>177800</xdr:colOff>
      <xdr:row>55</xdr:row>
      <xdr:rowOff>8512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101239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8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129385</xdr:rowOff>
    </xdr:from>
    <xdr:to>
      <xdr:col>81</xdr:col>
      <xdr:colOff>101600</xdr:colOff>
      <xdr:row>57</xdr:row>
      <xdr:rowOff>59535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76062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129829</xdr:rowOff>
    </xdr:from>
    <xdr:to>
      <xdr:col>76</xdr:col>
      <xdr:colOff>165100</xdr:colOff>
      <xdr:row>57</xdr:row>
      <xdr:rowOff>59979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3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76506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33332</xdr:rowOff>
    </xdr:from>
    <xdr:to>
      <xdr:col>72</xdr:col>
      <xdr:colOff>38100</xdr:colOff>
      <xdr:row>56</xdr:row>
      <xdr:rowOff>134932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151459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122340</xdr:rowOff>
    </xdr:from>
    <xdr:to>
      <xdr:col>67</xdr:col>
      <xdr:colOff>101600</xdr:colOff>
      <xdr:row>57</xdr:row>
      <xdr:rowOff>52490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69017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92951</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66051"/>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135426</xdr:rowOff>
    </xdr:from>
    <xdr:to>
      <xdr:col>81</xdr:col>
      <xdr:colOff>50800</xdr:colOff>
      <xdr:row>78</xdr:row>
      <xdr:rowOff>92951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37076"/>
          <a:ext cx="889000" cy="1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157304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135426</xdr:rowOff>
    </xdr:from>
    <xdr:to>
      <xdr:col>76</xdr:col>
      <xdr:colOff>114300</xdr:colOff>
      <xdr:row>78</xdr:row>
      <xdr:rowOff>26338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33707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64605</xdr:rowOff>
    </xdr:from>
    <xdr:to>
      <xdr:col>71</xdr:col>
      <xdr:colOff>177800</xdr:colOff>
      <xdr:row>78</xdr:row>
      <xdr:rowOff>26338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923355"/>
          <a:ext cx="889000" cy="47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42151</xdr:rowOff>
    </xdr:from>
    <xdr:to>
      <xdr:col>81</xdr:col>
      <xdr:colOff>101600</xdr:colOff>
      <xdr:row>78</xdr:row>
      <xdr:rowOff>143751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160278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19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84626</xdr:rowOff>
    </xdr:from>
    <xdr:to>
      <xdr:col>76</xdr:col>
      <xdr:colOff>165100</xdr:colOff>
      <xdr:row>78</xdr:row>
      <xdr:rowOff>14776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0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146988</xdr:rowOff>
    </xdr:from>
    <xdr:to>
      <xdr:col>72</xdr:col>
      <xdr:colOff>38100</xdr:colOff>
      <xdr:row>78</xdr:row>
      <xdr:rowOff>77138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93665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12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13805</xdr:rowOff>
    </xdr:from>
    <xdr:to>
      <xdr:col>67</xdr:col>
      <xdr:colOff>101600</xdr:colOff>
      <xdr:row>75</xdr:row>
      <xdr:rowOff>115405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8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131932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6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109792</xdr:rowOff>
    </xdr:from>
    <xdr:to>
      <xdr:col>85</xdr:col>
      <xdr:colOff>127000</xdr:colOff>
      <xdr:row>97</xdr:row>
      <xdr:rowOff>111443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40442"/>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108192</xdr:rowOff>
    </xdr:from>
    <xdr:to>
      <xdr:col>81</xdr:col>
      <xdr:colOff>50800</xdr:colOff>
      <xdr:row>97</xdr:row>
      <xdr:rowOff>109792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73884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108192</xdr:rowOff>
    </xdr:from>
    <xdr:to>
      <xdr:col>76</xdr:col>
      <xdr:colOff>114300</xdr:colOff>
      <xdr:row>97</xdr:row>
      <xdr:rowOff>115329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38842"/>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115329</xdr:rowOff>
    </xdr:from>
    <xdr:to>
      <xdr:col>71</xdr:col>
      <xdr:colOff>177800</xdr:colOff>
      <xdr:row>97</xdr:row>
      <xdr:rowOff>153949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45979"/>
          <a:ext cx="889000" cy="3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60643</xdr:rowOff>
    </xdr:from>
    <xdr:to>
      <xdr:col>85</xdr:col>
      <xdr:colOff>177800</xdr:colOff>
      <xdr:row>97</xdr:row>
      <xdr:rowOff>162243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39070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58992</xdr:rowOff>
    </xdr:from>
    <xdr:to>
      <xdr:col>81</xdr:col>
      <xdr:colOff>101600</xdr:colOff>
      <xdr:row>97</xdr:row>
      <xdr:rowOff>160592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151719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57392</xdr:rowOff>
    </xdr:from>
    <xdr:to>
      <xdr:col>76</xdr:col>
      <xdr:colOff>165100</xdr:colOff>
      <xdr:row>97</xdr:row>
      <xdr:rowOff>158992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150119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64529</xdr:rowOff>
    </xdr:from>
    <xdr:to>
      <xdr:col>72</xdr:col>
      <xdr:colOff>38100</xdr:colOff>
      <xdr:row>97</xdr:row>
      <xdr:rowOff>166129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103149</xdr:rowOff>
    </xdr:from>
    <xdr:to>
      <xdr:col>67</xdr:col>
      <xdr:colOff>101600</xdr:colOff>
      <xdr:row>98</xdr:row>
      <xdr:rowOff>33299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24426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歳出決算総額は前年度から</a:t>
          </a:r>
          <a:r>
            <a:rPr kumimoji="1" lang="en-US" altLang="ja-JP" sz="1100">
              <a:solidFill>
                <a:sysClr val="windowText" lastClr="000000"/>
              </a:solidFill>
              <a:effectLst/>
              <a:latin typeface="+mn-lt"/>
              <a:ea typeface="+mn-ea"/>
              <a:cs typeface="+mn-cs"/>
            </a:rPr>
            <a:t>2,787,100</a:t>
          </a:r>
          <a:r>
            <a:rPr kumimoji="1" lang="ja-JP" altLang="ja-JP" sz="1100">
              <a:solidFill>
                <a:sysClr val="windowText" lastClr="000000"/>
              </a:solidFill>
              <a:effectLst/>
              <a:latin typeface="+mn-lt"/>
              <a:ea typeface="+mn-ea"/>
              <a:cs typeface="+mn-cs"/>
            </a:rPr>
            <a:t>千円増加し，</a:t>
          </a:r>
          <a:r>
            <a:rPr kumimoji="1" lang="en-US" altLang="ja-JP" sz="1100">
              <a:solidFill>
                <a:sysClr val="windowText" lastClr="000000"/>
              </a:solidFill>
              <a:effectLst/>
              <a:latin typeface="+mn-lt"/>
              <a:ea typeface="+mn-ea"/>
              <a:cs typeface="+mn-cs"/>
            </a:rPr>
            <a:t>17,093,954</a:t>
          </a:r>
          <a:r>
            <a:rPr kumimoji="1" lang="ja-JP" altLang="ja-JP" sz="1100">
              <a:solidFill>
                <a:sysClr val="windowText" lastClr="000000"/>
              </a:solidFill>
              <a:effectLst/>
              <a:latin typeface="+mn-lt"/>
              <a:ea typeface="+mn-ea"/>
              <a:cs typeface="+mn-cs"/>
            </a:rPr>
            <a:t>千円（対前年度比</a:t>
          </a:r>
          <a:r>
            <a:rPr kumimoji="1" lang="en-US" altLang="ja-JP" sz="1100">
              <a:solidFill>
                <a:sysClr val="windowText" lastClr="000000"/>
              </a:solidFill>
              <a:effectLst/>
              <a:latin typeface="+mn-lt"/>
              <a:ea typeface="+mn-ea"/>
              <a:cs typeface="+mn-cs"/>
            </a:rPr>
            <a:t>119.5%</a:t>
          </a:r>
          <a:r>
            <a:rPr kumimoji="1" lang="ja-JP" altLang="ja-JP" sz="1100">
              <a:solidFill>
                <a:sysClr val="windowText" lastClr="000000"/>
              </a:solidFill>
              <a:effectLst/>
              <a:latin typeface="+mn-lt"/>
              <a:ea typeface="+mn-ea"/>
              <a:cs typeface="+mn-cs"/>
            </a:rPr>
            <a:t>）で，人口は</a:t>
          </a:r>
          <a:r>
            <a:rPr kumimoji="1" lang="en-US" altLang="ja-JP" sz="1100">
              <a:solidFill>
                <a:sysClr val="windowText" lastClr="000000"/>
              </a:solidFill>
              <a:effectLst/>
              <a:latin typeface="+mn-lt"/>
              <a:ea typeface="+mn-ea"/>
              <a:cs typeface="+mn-cs"/>
            </a:rPr>
            <a:t>103</a:t>
          </a:r>
          <a:r>
            <a:rPr kumimoji="1" lang="ja-JP" altLang="ja-JP" sz="1100">
              <a:solidFill>
                <a:sysClr val="windowText" lastClr="000000"/>
              </a:solidFill>
              <a:effectLst/>
              <a:latin typeface="+mn-lt"/>
              <a:ea typeface="+mn-ea"/>
              <a:cs typeface="+mn-cs"/>
            </a:rPr>
            <a:t>人減少し</a:t>
          </a:r>
          <a:r>
            <a:rPr kumimoji="1" lang="en-US" altLang="ja-JP" sz="1100">
              <a:solidFill>
                <a:sysClr val="windowText" lastClr="000000"/>
              </a:solidFill>
              <a:effectLst/>
              <a:latin typeface="+mn-lt"/>
              <a:ea typeface="+mn-ea"/>
              <a:cs typeface="+mn-cs"/>
            </a:rPr>
            <a:t>27,861</a:t>
          </a:r>
          <a:r>
            <a:rPr kumimoji="1" lang="ja-JP" altLang="ja-JP" sz="1100">
              <a:solidFill>
                <a:sysClr val="windowText" lastClr="000000"/>
              </a:solidFill>
              <a:effectLst/>
              <a:latin typeface="+mn-lt"/>
              <a:ea typeface="+mn-ea"/>
              <a:cs typeface="+mn-cs"/>
            </a:rPr>
            <a:t>人となっている。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議会費は，令和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月より議員報酬の引き上げがあったことにより前年度から</a:t>
          </a:r>
          <a:r>
            <a:rPr kumimoji="1" lang="en-US" altLang="ja-JP" sz="1100">
              <a:solidFill>
                <a:sysClr val="windowText" lastClr="000000"/>
              </a:solidFill>
              <a:effectLst/>
              <a:latin typeface="+mn-lt"/>
              <a:ea typeface="+mn-ea"/>
              <a:cs typeface="+mn-cs"/>
            </a:rPr>
            <a:t>529</a:t>
          </a:r>
          <a:r>
            <a:rPr kumimoji="1" lang="ja-JP" altLang="en-US"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4,979</a:t>
          </a:r>
          <a:r>
            <a:rPr kumimoji="1" lang="ja-JP" altLang="en-US"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111.9</a:t>
          </a:r>
          <a:r>
            <a:rPr kumimoji="1" lang="ja-JP" altLang="en-US" sz="1100">
              <a:solidFill>
                <a:sysClr val="windowText" lastClr="000000"/>
              </a:solidFill>
              <a:effectLst/>
              <a:latin typeface="+mn-lt"/>
              <a:ea typeface="+mn-ea"/>
              <a:cs typeface="+mn-cs"/>
            </a:rPr>
            <a:t>％）となった。</a:t>
          </a:r>
          <a:r>
            <a:rPr kumimoji="1" lang="ja-JP" altLang="ja-JP" sz="1100">
              <a:solidFill>
                <a:sysClr val="windowText" lastClr="000000"/>
              </a:solidFill>
              <a:effectLst/>
              <a:latin typeface="+mn-lt"/>
              <a:ea typeface="+mn-ea"/>
              <a:cs typeface="+mn-cs"/>
            </a:rPr>
            <a:t>総務費は，前年度から</a:t>
          </a:r>
          <a:r>
            <a:rPr kumimoji="1" lang="en-US" altLang="ja-JP" sz="1100">
              <a:solidFill>
                <a:sysClr val="windowText" lastClr="000000"/>
              </a:solidFill>
              <a:effectLst/>
              <a:latin typeface="+mn-lt"/>
              <a:ea typeface="+mn-ea"/>
              <a:cs typeface="+mn-cs"/>
            </a:rPr>
            <a:t>9,488</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80,124</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113.4</a:t>
          </a:r>
          <a:r>
            <a:rPr kumimoji="1" lang="ja-JP" altLang="ja-JP" sz="1100">
              <a:solidFill>
                <a:sysClr val="windowText" lastClr="000000"/>
              </a:solidFill>
              <a:effectLst/>
              <a:latin typeface="+mn-lt"/>
              <a:ea typeface="+mn-ea"/>
              <a:cs typeface="+mn-cs"/>
            </a:rPr>
            <a:t>％）となった。これは，ふるさと納税に対する返礼品費用の増加</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自治体情報システム標準化への対応の増加によるものである。民生費は，前年度から</a:t>
          </a:r>
          <a:r>
            <a:rPr kumimoji="1" lang="en-US" altLang="ja-JP" sz="1100">
              <a:solidFill>
                <a:sysClr val="windowText" lastClr="000000"/>
              </a:solidFill>
              <a:effectLst/>
              <a:latin typeface="+mn-lt"/>
              <a:ea typeface="+mn-ea"/>
              <a:cs typeface="+mn-cs"/>
            </a:rPr>
            <a:t>3,537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168,140</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97.9</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非課税世帯への生活支援事業費等が減少したことに</a:t>
          </a:r>
          <a:r>
            <a:rPr kumimoji="1" lang="ja-JP" altLang="ja-JP" sz="1100">
              <a:solidFill>
                <a:sysClr val="windowText" lastClr="000000"/>
              </a:solidFill>
              <a:effectLst/>
              <a:latin typeface="+mn-lt"/>
              <a:ea typeface="+mn-ea"/>
              <a:cs typeface="+mn-cs"/>
            </a:rPr>
            <a:t>よるものである。</a:t>
          </a:r>
          <a:r>
            <a:rPr kumimoji="1" lang="ja-JP" altLang="en-US" sz="1100">
              <a:solidFill>
                <a:sysClr val="windowText" lastClr="000000"/>
              </a:solidFill>
              <a:effectLst/>
              <a:latin typeface="+mn-lt"/>
              <a:ea typeface="+mn-ea"/>
              <a:cs typeface="+mn-cs"/>
            </a:rPr>
            <a:t>農林水産業</a:t>
          </a:r>
          <a:r>
            <a:rPr kumimoji="1" lang="ja-JP" altLang="ja-JP" sz="1100">
              <a:solidFill>
                <a:sysClr val="windowText" lastClr="000000"/>
              </a:solidFill>
              <a:effectLst/>
              <a:latin typeface="+mn-lt"/>
              <a:ea typeface="+mn-ea"/>
              <a:cs typeface="+mn-cs"/>
            </a:rPr>
            <a:t>費は，前年度から</a:t>
          </a:r>
          <a:r>
            <a:rPr kumimoji="1" lang="en-US" altLang="ja-JP" sz="1100">
              <a:solidFill>
                <a:sysClr val="windowText" lastClr="000000"/>
              </a:solidFill>
              <a:effectLst/>
              <a:latin typeface="+mn-lt"/>
              <a:ea typeface="+mn-ea"/>
              <a:cs typeface="+mn-cs"/>
            </a:rPr>
            <a:t>2,345</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20,064</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113.2</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落合ふるさとセンターの大規模改修を行ったことによるものである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商工</a:t>
          </a:r>
          <a:r>
            <a:rPr kumimoji="1" lang="ja-JP" altLang="ja-JP" sz="1100">
              <a:solidFill>
                <a:sysClr val="windowText" lastClr="000000"/>
              </a:solidFill>
              <a:effectLst/>
              <a:latin typeface="+mn-lt"/>
              <a:ea typeface="+mn-ea"/>
              <a:cs typeface="+mn-cs"/>
            </a:rPr>
            <a:t>費は，前年度から</a:t>
          </a:r>
          <a:r>
            <a:rPr kumimoji="1" lang="en-US" altLang="ja-JP" sz="1100">
              <a:solidFill>
                <a:sysClr val="windowText" lastClr="000000"/>
              </a:solidFill>
              <a:effectLst/>
              <a:latin typeface="+mn-lt"/>
              <a:ea typeface="+mn-ea"/>
              <a:cs typeface="+mn-cs"/>
            </a:rPr>
            <a:t>2,666</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11,434</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130.4</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観光施設の修繕等に費用を要した</a:t>
          </a:r>
          <a:r>
            <a:rPr kumimoji="1" lang="ja-JP" altLang="ja-JP" sz="1100">
              <a:solidFill>
                <a:sysClr val="windowText" lastClr="000000"/>
              </a:solidFill>
              <a:effectLst/>
              <a:latin typeface="+mn-lt"/>
              <a:ea typeface="+mn-ea"/>
              <a:cs typeface="+mn-cs"/>
            </a:rPr>
            <a:t>ことによるものである。土木費は，前年度から</a:t>
          </a:r>
          <a:r>
            <a:rPr kumimoji="1" lang="en-US" altLang="ja-JP" sz="1100">
              <a:solidFill>
                <a:sysClr val="windowText" lastClr="000000"/>
              </a:solidFill>
              <a:effectLst/>
              <a:latin typeface="+mn-lt"/>
              <a:ea typeface="+mn-ea"/>
              <a:cs typeface="+mn-cs"/>
            </a:rPr>
            <a:t>4,008</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83,028</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105.1</a:t>
          </a:r>
          <a:r>
            <a:rPr kumimoji="1" lang="ja-JP" altLang="ja-JP" sz="1100">
              <a:solidFill>
                <a:sysClr val="windowText" lastClr="000000"/>
              </a:solidFill>
              <a:effectLst/>
              <a:latin typeface="+mn-lt"/>
              <a:ea typeface="+mn-ea"/>
              <a:cs typeface="+mn-cs"/>
            </a:rPr>
            <a:t>％）となった。これは，道路新設改良費の増が影響している。消防費は，前年度から</a:t>
          </a:r>
          <a:r>
            <a:rPr kumimoji="1" lang="en-US" altLang="ja-JP" sz="1100">
              <a:solidFill>
                <a:sysClr val="windowText" lastClr="000000"/>
              </a:solidFill>
              <a:effectLst/>
              <a:latin typeface="+mn-lt"/>
              <a:ea typeface="+mn-ea"/>
              <a:cs typeface="+mn-cs"/>
            </a:rPr>
            <a:t>1,350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18,327</a:t>
          </a:r>
          <a:r>
            <a:rPr kumimoji="1" lang="ja-JP" altLang="ja-JP" sz="1100">
              <a:solidFill>
                <a:sysClr val="windowText" lastClr="000000"/>
              </a:solidFill>
              <a:effectLst/>
              <a:latin typeface="+mn-lt"/>
              <a:ea typeface="+mn-ea"/>
              <a:cs typeface="+mn-cs"/>
            </a:rPr>
            <a:t>円（前年度比</a:t>
          </a:r>
          <a:r>
            <a:rPr kumimoji="1" lang="en-US" altLang="ja-JP" sz="1100">
              <a:solidFill>
                <a:sysClr val="windowText" lastClr="000000"/>
              </a:solidFill>
              <a:effectLst/>
              <a:latin typeface="+mn-lt"/>
              <a:ea typeface="+mn-ea"/>
              <a:cs typeface="+mn-cs"/>
            </a:rPr>
            <a:t>108.0</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黒川地域行政事務組合への負担金が増額となったことに</a:t>
          </a:r>
          <a:r>
            <a:rPr kumimoji="1" lang="ja-JP" altLang="ja-JP" sz="1100">
              <a:solidFill>
                <a:sysClr val="windowText" lastClr="000000"/>
              </a:solidFill>
              <a:effectLst/>
              <a:latin typeface="+mn-lt"/>
              <a:ea typeface="+mn-ea"/>
              <a:cs typeface="+mn-cs"/>
            </a:rPr>
            <a:t>よるものである。教育費は，前年度から</a:t>
          </a:r>
          <a:r>
            <a:rPr kumimoji="1" lang="en-US" altLang="ja-JP" sz="1100">
              <a:solidFill>
                <a:sysClr val="windowText" lastClr="000000"/>
              </a:solidFill>
              <a:effectLst/>
              <a:latin typeface="+mn-lt"/>
              <a:ea typeface="+mn-ea"/>
              <a:cs typeface="+mn-cs"/>
            </a:rPr>
            <a:t>86,160</a:t>
          </a:r>
          <a:r>
            <a:rPr kumimoji="1" lang="ja-JP" altLang="ja-JP" sz="1100">
              <a:solidFill>
                <a:sysClr val="windowText" lastClr="000000"/>
              </a:solidFill>
              <a:effectLst/>
              <a:latin typeface="+mn-lt"/>
              <a:ea typeface="+mn-ea"/>
              <a:cs typeface="+mn-cs"/>
            </a:rPr>
            <a:t>円増加し</a:t>
          </a:r>
          <a:r>
            <a:rPr kumimoji="1" lang="en-US" altLang="ja-JP" sz="1100">
              <a:solidFill>
                <a:sysClr val="windowText" lastClr="000000"/>
              </a:solidFill>
              <a:effectLst/>
              <a:latin typeface="+mn-lt"/>
              <a:ea typeface="+mn-ea"/>
              <a:cs typeface="+mn-cs"/>
            </a:rPr>
            <a:t>152,305</a:t>
          </a:r>
          <a:r>
            <a:rPr kumimoji="1" lang="ja-JP" altLang="ja-JP" sz="1100">
              <a:solidFill>
                <a:sysClr val="windowText" lastClr="000000"/>
              </a:solidFill>
              <a:effectLst/>
              <a:latin typeface="+mn-lt"/>
              <a:ea typeface="+mn-ea"/>
              <a:cs typeface="+mn-cs"/>
            </a:rPr>
            <a:t>円（対前年度比</a:t>
          </a:r>
          <a:r>
            <a:rPr kumimoji="1" lang="en-US" altLang="ja-JP" sz="1100">
              <a:solidFill>
                <a:sysClr val="windowText" lastClr="000000"/>
              </a:solidFill>
              <a:effectLst/>
              <a:latin typeface="+mn-lt"/>
              <a:ea typeface="+mn-ea"/>
              <a:cs typeface="+mn-cs"/>
            </a:rPr>
            <a:t>230.3</a:t>
          </a:r>
          <a:r>
            <a:rPr kumimoji="1" lang="ja-JP" altLang="ja-JP" sz="1100">
              <a:solidFill>
                <a:sysClr val="windowText" lastClr="000000"/>
              </a:solidFill>
              <a:effectLst/>
              <a:latin typeface="+mn-lt"/>
              <a:ea typeface="+mn-ea"/>
              <a:cs typeface="+mn-cs"/>
            </a:rPr>
            <a:t>％）となった。これは，令和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年度に引き続き吉岡小学校改築事業を実施しているものである。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普通交付税不交付団体のため，当該年度の財源不足を補うために取崩し額が積立額を上回ったことにより減少傾向となっている。この先，施設の老朽化対策等に係る取崩しも想定されるため，今後も計画的に基金を運用していく必要がある。</a:t>
          </a:r>
          <a:endParaRPr lang="ja-JP" altLang="ja-JP" sz="1400">
            <a:effectLst/>
          </a:endParaRPr>
        </a:p>
        <a:p>
          <a:r>
            <a:rPr kumimoji="1" lang="ja-JP" altLang="ja-JP" sz="1100">
              <a:solidFill>
                <a:schemeClr val="dk1"/>
              </a:solidFill>
              <a:effectLst/>
              <a:latin typeface="+mn-lt"/>
              <a:ea typeface="+mn-ea"/>
              <a:cs typeface="+mn-cs"/>
            </a:rPr>
            <a:t>　実質収支額の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は，形式収支額の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実質単年度収支は，財政調整基金</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815</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取り崩し額</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ことにより前年度から減少している。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すべての会計において黒字となっており，特に一般会計，水道事業会計及び下水道事業会計の黒字額が大きくなっている。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町税については，</a:t>
          </a:r>
          <a:r>
            <a:rPr lang="ja-JP" altLang="ja-JP" sz="1100">
              <a:solidFill>
                <a:schemeClr val="dk1"/>
              </a:solidFill>
              <a:effectLst/>
              <a:latin typeface="+mn-lt"/>
              <a:ea typeface="+mn-ea"/>
              <a:cs typeface="+mn-cs"/>
            </a:rPr>
            <a:t>企業の動向や固定資産税の伸び率などを反映し、長期的には堅調に推移する見込みで</a:t>
          </a:r>
          <a:r>
            <a:rPr lang="ja-JP" altLang="en-US" sz="1100">
              <a:solidFill>
                <a:schemeClr val="dk1"/>
              </a:solidFill>
              <a:effectLst/>
              <a:latin typeface="+mn-lt"/>
              <a:ea typeface="+mn-ea"/>
              <a:cs typeface="+mn-cs"/>
            </a:rPr>
            <a:t>ある</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法人町民税については，経済の動向に左右され年度間</a:t>
          </a:r>
          <a:r>
            <a:rPr lang="ja-JP" altLang="ja-JP" sz="1100">
              <a:solidFill>
                <a:schemeClr val="dk1"/>
              </a:solidFill>
              <a:effectLst/>
              <a:latin typeface="+mn-lt"/>
              <a:ea typeface="+mn-ea"/>
              <a:cs typeface="+mn-cs"/>
            </a:rPr>
            <a:t>の増減差が激しいという状況もあり、引き続き企業の業績等を注視していく必要があると考えてい</a:t>
          </a:r>
          <a:r>
            <a:rPr lang="ja-JP" altLang="en-US" sz="1100">
              <a:solidFill>
                <a:schemeClr val="dk1"/>
              </a:solidFill>
              <a:effectLst/>
              <a:latin typeface="+mn-lt"/>
              <a:ea typeface="+mn-ea"/>
              <a:cs typeface="+mn-cs"/>
            </a:rPr>
            <a:t>る</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引き続き各会計で赤字が発生しないよう健全な財政運営に努めていく。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17767333</v>
      </c>
      <c r="BO4" s="449"/>
      <c r="BP4" s="449"/>
      <c r="BQ4" s="449"/>
      <c r="BR4" s="449"/>
      <c r="BS4" s="449"/>
      <c r="BT4" s="449"/>
      <c r="BU4" s="450"/>
      <c r="BV4" s="448">
        <v>15764999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7.6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17093954</v>
      </c>
      <c r="BO5" s="420"/>
      <c r="BP5" s="420"/>
      <c r="BQ5" s="420"/>
      <c r="BR5" s="420"/>
      <c r="BS5" s="420"/>
      <c r="BT5" s="420"/>
      <c r="BU5" s="421"/>
      <c r="BV5" s="419">
        <v>14306854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101</v>
      </c>
      <c r="CU5" s="417"/>
      <c r="CV5" s="417"/>
      <c r="CW5" s="417"/>
      <c r="CX5" s="417"/>
      <c r="CY5" s="417"/>
      <c r="CZ5" s="417"/>
      <c r="DA5" s="418"/>
      <c r="DB5" s="416">
        <v>90.7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673379</v>
      </c>
      <c r="BO6" s="420"/>
      <c r="BP6" s="420"/>
      <c r="BQ6" s="420"/>
      <c r="BR6" s="420"/>
      <c r="BS6" s="420"/>
      <c r="BT6" s="420"/>
      <c r="BU6" s="421"/>
      <c r="BV6" s="419">
        <v>1458145</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101</v>
      </c>
      <c r="CU6" s="563"/>
      <c r="CV6" s="563"/>
      <c r="CW6" s="563"/>
      <c r="CX6" s="563"/>
      <c r="CY6" s="563"/>
      <c r="CZ6" s="563"/>
      <c r="DA6" s="564"/>
      <c r="DB6" s="562">
        <v>102.4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90</v>
      </c>
      <c r="AV7" s="478"/>
      <c r="AW7" s="478"/>
      <c r="AX7" s="478"/>
      <c r="AY7" s="433" t="s">
        <v>102</v>
      </c>
      <c r="AZ7" s="434"/>
      <c r="BA7" s="434"/>
      <c r="BB7" s="434"/>
      <c r="BC7" s="434"/>
      <c r="BD7" s="434"/>
      <c r="BE7" s="434"/>
      <c r="BF7" s="434"/>
      <c r="BG7" s="434"/>
      <c r="BH7" s="434"/>
      <c r="BI7" s="434"/>
      <c r="BJ7" s="434"/>
      <c r="BK7" s="434"/>
      <c r="BL7" s="434"/>
      <c r="BM7" s="435"/>
      <c r="BN7" s="419">
        <v>332525</v>
      </c>
      <c r="BO7" s="420"/>
      <c r="BP7" s="420"/>
      <c r="BQ7" s="420"/>
      <c r="BR7" s="420"/>
      <c r="BS7" s="420"/>
      <c r="BT7" s="420"/>
      <c r="BU7" s="421"/>
      <c r="BV7" s="419">
        <v>738566</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8394897</v>
      </c>
      <c r="CU7" s="420"/>
      <c r="CV7" s="420"/>
      <c r="CW7" s="420"/>
      <c r="CX7" s="420"/>
      <c r="CY7" s="420"/>
      <c r="CZ7" s="420"/>
      <c r="DA7" s="421"/>
      <c r="DB7" s="419">
        <v>9487640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340854</v>
      </c>
      <c r="BO8" s="420"/>
      <c r="BP8" s="420"/>
      <c r="BQ8" s="420"/>
      <c r="BR8" s="420"/>
      <c r="BS8" s="420"/>
      <c r="BT8" s="420"/>
      <c r="BU8" s="421"/>
      <c r="BV8" s="419">
        <v>719579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1.06</v>
      </c>
      <c r="CU8" s="523"/>
      <c r="CV8" s="523"/>
      <c r="CW8" s="523"/>
      <c r="CX8" s="523"/>
      <c r="CY8" s="523"/>
      <c r="CZ8" s="523"/>
      <c r="DA8" s="524"/>
      <c r="DB8" s="522">
        <v>1.05</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28786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-378725</v>
      </c>
      <c r="BO9" s="420"/>
      <c r="BP9" s="420"/>
      <c r="BQ9" s="420"/>
      <c r="BR9" s="420"/>
      <c r="BS9" s="420"/>
      <c r="BT9" s="420"/>
      <c r="BU9" s="421"/>
      <c r="BV9" s="419">
        <v>175005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5.3</v>
      </c>
      <c r="CU9" s="417"/>
      <c r="CV9" s="417"/>
      <c r="CW9" s="417"/>
      <c r="CX9" s="417"/>
      <c r="CY9" s="417"/>
      <c r="CZ9" s="417"/>
      <c r="DA9" s="418"/>
      <c r="DB9" s="416">
        <v>5.4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28244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6831</v>
      </c>
      <c r="BO10" s="420"/>
      <c r="BP10" s="420"/>
      <c r="BQ10" s="420"/>
      <c r="BR10" s="420"/>
      <c r="BS10" s="420"/>
      <c r="BT10" s="420"/>
      <c r="BU10" s="421"/>
      <c r="BV10" s="419">
        <v>237145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98</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27861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814729</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27427</v>
      </c>
      <c r="S13" s="507"/>
      <c r="T13" s="507"/>
      <c r="U13" s="507"/>
      <c r="V13" s="508"/>
      <c r="W13" s="509" t="s">
        <v>131</v>
      </c>
      <c r="X13" s="405"/>
      <c r="Y13" s="405"/>
      <c r="Z13" s="405"/>
      <c r="AA13" s="405"/>
      <c r="AB13" s="406"/>
      <c r="AC13" s="372">
        <v>630</v>
      </c>
      <c r="AD13" s="373"/>
      <c r="AE13" s="373"/>
      <c r="AF13" s="373"/>
      <c r="AG13" s="374"/>
      <c r="AH13" s="372">
        <v>669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-1186623</v>
      </c>
      <c r="BO13" s="420"/>
      <c r="BP13" s="420"/>
      <c r="BQ13" s="420"/>
      <c r="BR13" s="420"/>
      <c r="BS13" s="420"/>
      <c r="BT13" s="420"/>
      <c r="BU13" s="421"/>
      <c r="BV13" s="419">
        <v>412150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v>
      </c>
      <c r="CU13" s="417"/>
      <c r="CV13" s="417"/>
      <c r="CW13" s="417"/>
      <c r="CX13" s="417"/>
      <c r="CY13" s="417"/>
      <c r="CZ13" s="417"/>
      <c r="DA13" s="418"/>
      <c r="DB13" s="416">
        <v>2.6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27964</v>
      </c>
      <c r="S14" s="507"/>
      <c r="T14" s="507"/>
      <c r="U14" s="507"/>
      <c r="V14" s="508"/>
      <c r="W14" s="510"/>
      <c r="X14" s="408"/>
      <c r="Y14" s="408"/>
      <c r="Z14" s="408"/>
      <c r="AA14" s="408"/>
      <c r="AB14" s="409"/>
      <c r="AC14" s="499">
        <v>4.4000000000000004</v>
      </c>
      <c r="AD14" s="500"/>
      <c r="AE14" s="500"/>
      <c r="AF14" s="500"/>
      <c r="AG14" s="501"/>
      <c r="AH14" s="499">
        <v>4.9000000000000004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27570</v>
      </c>
      <c r="S15" s="507"/>
      <c r="T15" s="507"/>
      <c r="U15" s="507"/>
      <c r="V15" s="508"/>
      <c r="W15" s="509" t="s">
        <v>137</v>
      </c>
      <c r="X15" s="405"/>
      <c r="Y15" s="405"/>
      <c r="Z15" s="405"/>
      <c r="AA15" s="405"/>
      <c r="AB15" s="406"/>
      <c r="AC15" s="372">
        <v>4806</v>
      </c>
      <c r="AD15" s="373"/>
      <c r="AE15" s="373"/>
      <c r="AF15" s="373"/>
      <c r="AG15" s="374"/>
      <c r="AH15" s="372">
        <v>4302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6527171</v>
      </c>
      <c r="BO15" s="449"/>
      <c r="BP15" s="449"/>
      <c r="BQ15" s="449"/>
      <c r="BR15" s="449"/>
      <c r="BS15" s="449"/>
      <c r="BT15" s="449"/>
      <c r="BU15" s="450"/>
      <c r="BV15" s="448">
        <v>7342553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33.799999999999997</v>
      </c>
      <c r="AD16" s="500"/>
      <c r="AE16" s="500"/>
      <c r="AF16" s="500"/>
      <c r="AG16" s="501"/>
      <c r="AH16" s="499">
        <v>31.3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6487615</v>
      </c>
      <c r="BO16" s="420"/>
      <c r="BP16" s="420"/>
      <c r="BQ16" s="420"/>
      <c r="BR16" s="420"/>
      <c r="BS16" s="420"/>
      <c r="BT16" s="420"/>
      <c r="BU16" s="421"/>
      <c r="BV16" s="419">
        <v>6227980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8764</v>
      </c>
      <c r="AD17" s="373"/>
      <c r="AE17" s="373"/>
      <c r="AF17" s="373"/>
      <c r="AG17" s="374"/>
      <c r="AH17" s="372">
        <v>8769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8394897</v>
      </c>
      <c r="BO17" s="420"/>
      <c r="BP17" s="420"/>
      <c r="BQ17" s="420"/>
      <c r="BR17" s="420"/>
      <c r="BS17" s="420"/>
      <c r="BT17" s="420"/>
      <c r="BU17" s="421"/>
      <c r="BV17" s="419">
        <v>9487640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225.49</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63.8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7510454</v>
      </c>
      <c r="BO18" s="420"/>
      <c r="BP18" s="420"/>
      <c r="BQ18" s="420"/>
      <c r="BR18" s="420"/>
      <c r="BS18" s="420"/>
      <c r="BT18" s="420"/>
      <c r="BU18" s="421"/>
      <c r="BV18" s="419">
        <v>7246120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128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11317909</v>
      </c>
      <c r="BO19" s="420"/>
      <c r="BP19" s="420"/>
      <c r="BQ19" s="420"/>
      <c r="BR19" s="420"/>
      <c r="BS19" s="420"/>
      <c r="BT19" s="420"/>
      <c r="BU19" s="421"/>
      <c r="BV19" s="419">
        <v>11243943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11441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8241692</v>
      </c>
      <c r="BO22" s="449"/>
      <c r="BP22" s="449"/>
      <c r="BQ22" s="449"/>
      <c r="BR22" s="449"/>
      <c r="BS22" s="449"/>
      <c r="BT22" s="449"/>
      <c r="BU22" s="450"/>
      <c r="BV22" s="448">
        <v>6446845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5439781</v>
      </c>
      <c r="BO23" s="420"/>
      <c r="BP23" s="420"/>
      <c r="BQ23" s="420"/>
      <c r="BR23" s="420"/>
      <c r="BS23" s="420"/>
      <c r="BT23" s="420"/>
      <c r="BU23" s="421"/>
      <c r="BV23" s="419">
        <v>3899303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7612</v>
      </c>
      <c r="R24" s="373"/>
      <c r="S24" s="373"/>
      <c r="T24" s="373"/>
      <c r="U24" s="373"/>
      <c r="V24" s="374"/>
      <c r="W24" s="462"/>
      <c r="X24" s="399"/>
      <c r="Y24" s="400"/>
      <c r="Z24" s="375" t="s">
        <v>162</v>
      </c>
      <c r="AA24" s="376"/>
      <c r="AB24" s="376"/>
      <c r="AC24" s="376"/>
      <c r="AD24" s="376"/>
      <c r="AE24" s="376"/>
      <c r="AF24" s="376"/>
      <c r="AG24" s="377"/>
      <c r="AH24" s="372">
        <v>193</v>
      </c>
      <c r="AI24" s="373"/>
      <c r="AJ24" s="373"/>
      <c r="AK24" s="373"/>
      <c r="AL24" s="374"/>
      <c r="AM24" s="372">
        <v>525153</v>
      </c>
      <c r="AN24" s="373"/>
      <c r="AO24" s="373"/>
      <c r="AP24" s="373"/>
      <c r="AQ24" s="373"/>
      <c r="AR24" s="374"/>
      <c r="AS24" s="372">
        <v>2721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6657150</v>
      </c>
      <c r="BO24" s="420"/>
      <c r="BP24" s="420"/>
      <c r="BQ24" s="420"/>
      <c r="BR24" s="420"/>
      <c r="BS24" s="420"/>
      <c r="BT24" s="420"/>
      <c r="BU24" s="421"/>
      <c r="BV24" s="419">
        <v>4611404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3970624</v>
      </c>
      <c r="BO25" s="449"/>
      <c r="BP25" s="449"/>
      <c r="BQ25" s="449"/>
      <c r="BR25" s="449"/>
      <c r="BS25" s="449"/>
      <c r="BT25" s="449"/>
      <c r="BU25" s="450"/>
      <c r="BV25" s="448">
        <v>7084530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5145</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3860</v>
      </c>
      <c r="R27" s="373"/>
      <c r="S27" s="373"/>
      <c r="T27" s="373"/>
      <c r="U27" s="373"/>
      <c r="V27" s="374"/>
      <c r="W27" s="462"/>
      <c r="X27" s="399"/>
      <c r="Y27" s="400"/>
      <c r="Z27" s="375" t="s">
        <v>172</v>
      </c>
      <c r="AA27" s="376"/>
      <c r="AB27" s="376"/>
      <c r="AC27" s="376"/>
      <c r="AD27" s="376"/>
      <c r="AE27" s="376"/>
      <c r="AF27" s="376"/>
      <c r="AG27" s="377"/>
      <c r="AH27" s="372">
        <v>3</v>
      </c>
      <c r="AI27" s="373"/>
      <c r="AJ27" s="373"/>
      <c r="AK27" s="373"/>
      <c r="AL27" s="374"/>
      <c r="AM27" s="372">
        <v>9480</v>
      </c>
      <c r="AN27" s="373"/>
      <c r="AO27" s="373"/>
      <c r="AP27" s="373"/>
      <c r="AQ27" s="373"/>
      <c r="AR27" s="374"/>
      <c r="AS27" s="372">
        <v>3160</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70007</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3190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2881228</v>
      </c>
      <c r="BO28" s="449"/>
      <c r="BP28" s="449"/>
      <c r="BQ28" s="449"/>
      <c r="BR28" s="449"/>
      <c r="BS28" s="449"/>
      <c r="BT28" s="449"/>
      <c r="BU28" s="450"/>
      <c r="BV28" s="448">
        <v>3339126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14</v>
      </c>
      <c r="M29" s="373"/>
      <c r="N29" s="373"/>
      <c r="O29" s="373"/>
      <c r="P29" s="374"/>
      <c r="Q29" s="372">
        <v>3000</v>
      </c>
      <c r="R29" s="373"/>
      <c r="S29" s="373"/>
      <c r="T29" s="373"/>
      <c r="U29" s="373"/>
      <c r="V29" s="374"/>
      <c r="W29" s="463"/>
      <c r="X29" s="464"/>
      <c r="Y29" s="465"/>
      <c r="Z29" s="375" t="s">
        <v>178</v>
      </c>
      <c r="AA29" s="376"/>
      <c r="AB29" s="376"/>
      <c r="AC29" s="376"/>
      <c r="AD29" s="376"/>
      <c r="AE29" s="376"/>
      <c r="AF29" s="376"/>
      <c r="AG29" s="377"/>
      <c r="AH29" s="372">
        <v>196</v>
      </c>
      <c r="AI29" s="373"/>
      <c r="AJ29" s="373"/>
      <c r="AK29" s="373"/>
      <c r="AL29" s="374"/>
      <c r="AM29" s="372">
        <v>534633</v>
      </c>
      <c r="AN29" s="373"/>
      <c r="AO29" s="373"/>
      <c r="AP29" s="373"/>
      <c r="AQ29" s="373"/>
      <c r="AR29" s="374"/>
      <c r="AS29" s="372">
        <v>2728</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40619</v>
      </c>
      <c r="BO29" s="420"/>
      <c r="BP29" s="420"/>
      <c r="BQ29" s="420"/>
      <c r="BR29" s="420"/>
      <c r="BS29" s="420"/>
      <c r="BT29" s="420"/>
      <c r="BU29" s="421"/>
      <c r="BV29" s="419">
        <v>40606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2606143</v>
      </c>
      <c r="BO30" s="454"/>
      <c r="BP30" s="454"/>
      <c r="BQ30" s="454"/>
      <c r="BR30" s="454"/>
      <c r="BS30" s="454"/>
      <c r="BT30" s="454"/>
      <c r="BU30" s="455"/>
      <c r="BV30" s="453">
        <v>2708083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大和町一般会計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大和町国民健康保険事業勘定特別会計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大和町水道事業会計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大和町吉岡西部土地区画整理事業特別会計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黒川地域行政事務組合(普通会計)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㈱大和町地域振興公社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大和町奨学事業特別会計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大和町介護保険事業勘定特別会計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大和町下水道事業会計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黒川地域行政事務組合：病院事業会計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大和町後期高齢者医療特別会計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黒川地域行政事務組合：介護事業会計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宮城県市町村職員退職手当組合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宮城県市町村非常勤消防団員補償報償組合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宮城県市町村自治振興センター</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宮城県後期高齢者医療広域連合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宮城県後期高齢者医療事業会計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吉田川流域溜池大和町外３市３ヶ町村組合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大衡村外一町牛野ダム管理組合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YJhHjHhrEYIjKsEdZRgUQdXlbGPQHpg6TbcB4Lt+cX5SNPe8vmu40dUx1Mqq/AGFPC8UdDgLRzgWmZBh5ZCOA==" saltValue="q+uM8IOHK3+Hvus7OdkO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4.76</v>
      </c>
      <c r="G34" s="33">
        <v>4.67</v>
      </c>
      <c r="H34" s="33">
        <v>5.26</v>
      </c>
      <c r="I34" s="33">
        <v>4.6100000000000003</v>
      </c>
      <c r="J34" s="34">
        <v>6.85</v>
      </c>
      <c r="K34" s="22"/>
      <c r="L34" s="22"/>
      <c r="M34" s="22"/>
      <c r="N34" s="22"/>
      <c r="O34" s="22"/>
      <c r="P34" s="22"/>
    </row>
    <row r="35" spans="1:16" ht="39" customHeight="1" x14ac:dyDescent="0.15">
      <c r="A35" s="22"/>
      <c r="B35" s="35"/>
      <c r="C35" s="1145" t="s">
        <v>537</v>
      </c>
      <c r="D35" s="1146"/>
      <c r="E35" s="1147"/>
      <c r="F35" s="36" t="s">
        <v>490</v>
      </c>
      <c r="G35" s="37" t="s">
        <v>490</v>
      </c>
      <c r="H35" s="37">
        <v>2.64</v>
      </c>
      <c r="I35" s="37">
        <v>3.98</v>
      </c>
      <c r="J35" s="38">
        <v>5.59</v>
      </c>
      <c r="K35" s="22"/>
      <c r="L35" s="22"/>
      <c r="M35" s="22"/>
      <c r="N35" s="22"/>
      <c r="O35" s="22"/>
      <c r="P35" s="22"/>
    </row>
    <row r="36" spans="1:16" ht="39" customHeight="1" x14ac:dyDescent="0.15">
      <c r="A36" s="22"/>
      <c r="B36" s="35"/>
      <c r="C36" s="1145" t="s">
        <v>538</v>
      </c>
      <c r="D36" s="1146"/>
      <c r="E36" s="1147"/>
      <c r="F36" s="36">
        <v>10.34</v>
      </c>
      <c r="G36" s="37">
        <v>4.45</v>
      </c>
      <c r="H36" s="37">
        <v>6.89</v>
      </c>
      <c r="I36" s="37">
        <v>7.58</v>
      </c>
      <c r="J36" s="38">
        <v>4.04</v>
      </c>
      <c r="K36" s="22"/>
      <c r="L36" s="22"/>
      <c r="M36" s="22"/>
      <c r="N36" s="22"/>
      <c r="O36" s="22"/>
      <c r="P36" s="22"/>
    </row>
    <row r="37" spans="1:16" ht="39" customHeight="1" x14ac:dyDescent="0.15">
      <c r="A37" s="22"/>
      <c r="B37" s="35"/>
      <c r="C37" s="1145" t="s">
        <v>539</v>
      </c>
      <c r="D37" s="1146"/>
      <c r="E37" s="1147"/>
      <c r="F37" s="36">
        <v>0.39</v>
      </c>
      <c r="G37" s="37">
        <v>0.89</v>
      </c>
      <c r="H37" s="37">
        <v>1.38</v>
      </c>
      <c r="I37" s="37">
        <v>0.34</v>
      </c>
      <c r="J37" s="38">
        <v>0.78</v>
      </c>
      <c r="K37" s="22"/>
      <c r="L37" s="22"/>
      <c r="M37" s="22"/>
      <c r="N37" s="22"/>
      <c r="O37" s="22"/>
      <c r="P37" s="22"/>
    </row>
    <row r="38" spans="1:16" ht="39" customHeight="1" x14ac:dyDescent="0.15">
      <c r="A38" s="22"/>
      <c r="B38" s="35"/>
      <c r="C38" s="1145" t="s">
        <v>540</v>
      </c>
      <c r="D38" s="1146"/>
      <c r="E38" s="1147"/>
      <c r="F38" s="36">
        <v>0.84</v>
      </c>
      <c r="G38" s="37">
        <v>0.88</v>
      </c>
      <c r="H38" s="37">
        <v>0.56999999999999995</v>
      </c>
      <c r="I38" s="37">
        <v>0.2</v>
      </c>
      <c r="J38" s="38">
        <v>0.41</v>
      </c>
      <c r="K38" s="22"/>
      <c r="L38" s="22"/>
      <c r="M38" s="22"/>
      <c r="N38" s="22"/>
      <c r="O38" s="22"/>
      <c r="P38" s="22"/>
    </row>
    <row r="39" spans="1:16" ht="39" customHeight="1" x14ac:dyDescent="0.15">
      <c r="A39" s="22"/>
      <c r="B39" s="35"/>
      <c r="C39" s="1145" t="s">
        <v>541</v>
      </c>
      <c r="D39" s="1146"/>
      <c r="E39" s="1147"/>
      <c r="F39" s="36">
        <v>7.0000000000000007E-2</v>
      </c>
      <c r="G39" s="37">
        <v>0.05</v>
      </c>
      <c r="H39" s="37">
        <v>0.09</v>
      </c>
      <c r="I39" s="37">
        <v>7.0000000000000007E-2</v>
      </c>
      <c r="J39" s="38">
        <v>0.05</v>
      </c>
      <c r="K39" s="22"/>
      <c r="L39" s="22"/>
      <c r="M39" s="22"/>
      <c r="N39" s="22"/>
      <c r="O39" s="22"/>
      <c r="P39" s="22"/>
    </row>
    <row r="40" spans="1:16" ht="39" customHeight="1" x14ac:dyDescent="0.15">
      <c r="A40" s="22"/>
      <c r="B40" s="35"/>
      <c r="C40" s="1145" t="s">
        <v>542</v>
      </c>
      <c r="D40" s="1146"/>
      <c r="E40" s="1147"/>
      <c r="F40" s="36">
        <v>0</v>
      </c>
      <c r="G40" s="37">
        <v>0</v>
      </c>
      <c r="H40" s="37">
        <v>0.01</v>
      </c>
      <c r="I40" s="37">
        <v>0</v>
      </c>
      <c r="J40" s="38">
        <v>0.01</v>
      </c>
      <c r="K40" s="22"/>
      <c r="L40" s="22"/>
      <c r="M40" s="22"/>
      <c r="N40" s="22"/>
      <c r="O40" s="22"/>
      <c r="P40" s="22"/>
    </row>
    <row r="41" spans="1:16" ht="39" customHeight="1" x14ac:dyDescent="0.15">
      <c r="A41" s="22"/>
      <c r="B41" s="35"/>
      <c r="C41" s="1145" t="s">
        <v>543</v>
      </c>
      <c r="D41" s="1146"/>
      <c r="E41" s="1147"/>
      <c r="F41" s="36" t="s">
        <v>490</v>
      </c>
      <c r="G41" s="37" t="s">
        <v>490</v>
      </c>
      <c r="H41" s="37">
        <v>0</v>
      </c>
      <c r="I41" s="37">
        <v>0</v>
      </c>
      <c r="J41" s="38">
        <v>0</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0.49</v>
      </c>
      <c r="G43" s="42">
        <v>0.25</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CJhgkpycxQTXyWJwIYDdJzXzEGKkkQHamfAU5nduR3ZbAWXDiuOTYkYH7FWjPeCfMobzB/Zn9/xAYOMB6Q1xA==" saltValue="pnNoBA6VpZmJX6camBBp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521</v>
      </c>
      <c r="L45" s="60">
        <v>603</v>
      </c>
      <c r="M45" s="60">
        <v>619</v>
      </c>
      <c r="N45" s="60">
        <v>611</v>
      </c>
      <c r="O45" s="61">
        <v>605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215</v>
      </c>
      <c r="L48" s="64">
        <v>181</v>
      </c>
      <c r="M48" s="64">
        <v>317</v>
      </c>
      <c r="N48" s="64">
        <v>324</v>
      </c>
      <c r="O48" s="65">
        <v>248</v>
      </c>
      <c r="P48" s="48"/>
      <c r="Q48" s="48"/>
      <c r="R48" s="48"/>
      <c r="S48" s="48"/>
      <c r="T48" s="48"/>
      <c r="U48" s="48"/>
    </row>
    <row r="49" spans="1:21" ht="30.75" customHeight="1" x14ac:dyDescent="0.15">
      <c r="A49" s="48"/>
      <c r="B49" s="1178"/>
      <c r="C49" s="1179"/>
      <c r="D49" s="62"/>
      <c r="E49" s="1155" t="s">
        <v>14</v>
      </c>
      <c r="F49" s="1155"/>
      <c r="G49" s="1155"/>
      <c r="H49" s="1155"/>
      <c r="I49" s="1155"/>
      <c r="J49" s="1156"/>
      <c r="K49" s="63">
        <v>168</v>
      </c>
      <c r="L49" s="64">
        <v>152</v>
      </c>
      <c r="M49" s="64">
        <v>154</v>
      </c>
      <c r="N49" s="64">
        <v>167</v>
      </c>
      <c r="O49" s="65">
        <v>173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877</v>
      </c>
      <c r="L52" s="64">
        <v>803</v>
      </c>
      <c r="M52" s="64">
        <v>847</v>
      </c>
      <c r="N52" s="64">
        <v>860</v>
      </c>
      <c r="O52" s="65">
        <v>800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27</v>
      </c>
      <c r="L53" s="69">
        <v>133</v>
      </c>
      <c r="M53" s="69">
        <v>243</v>
      </c>
      <c r="N53" s="69">
        <v>242</v>
      </c>
      <c r="O53" s="70">
        <v>226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mmdKXtm0n4EQwlnEg0fbtGBa8StBihP/kk0YB60sYH9mmKQJSMyCqMIu0icY5HNk6jjvCCR7Nid364e9HOPtA==" saltValue="lcpP42xE6fP/jKWt+Q8N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5407</v>
      </c>
      <c r="J41" s="344">
        <v>5153</v>
      </c>
      <c r="K41" s="344">
        <v>4827</v>
      </c>
      <c r="L41" s="344">
        <v>6447</v>
      </c>
      <c r="M41" s="345">
        <v>8242</v>
      </c>
    </row>
    <row r="42" spans="2:13" ht="27.75" customHeight="1" x14ac:dyDescent="0.15">
      <c r="B42" s="1186"/>
      <c r="C42" s="1187"/>
      <c r="D42" s="106"/>
      <c r="E42" s="1190" t="s">
        <v>32</v>
      </c>
      <c r="F42" s="1190"/>
      <c r="G42" s="1190"/>
      <c r="H42" s="1191"/>
      <c r="I42" s="346" t="s">
        <v>490</v>
      </c>
      <c r="J42" s="347" t="s">
        <v>490</v>
      </c>
      <c r="K42" s="347" t="s">
        <v>490</v>
      </c>
      <c r="L42" s="347" t="s">
        <v>490</v>
      </c>
      <c r="M42" s="348" t="s">
        <v>490</v>
      </c>
    </row>
    <row r="43" spans="2:13" ht="27.75" customHeight="1" x14ac:dyDescent="0.15">
      <c r="B43" s="1186"/>
      <c r="C43" s="1187"/>
      <c r="D43" s="106"/>
      <c r="E43" s="1190" t="s">
        <v>33</v>
      </c>
      <c r="F43" s="1190"/>
      <c r="G43" s="1190"/>
      <c r="H43" s="1191"/>
      <c r="I43" s="346">
        <v>2606</v>
      </c>
      <c r="J43" s="347">
        <v>2258</v>
      </c>
      <c r="K43" s="347">
        <v>2503</v>
      </c>
      <c r="L43" s="347">
        <v>3213</v>
      </c>
      <c r="M43" s="348">
        <v>2966</v>
      </c>
    </row>
    <row r="44" spans="2:13" ht="27.75" customHeight="1" x14ac:dyDescent="0.15">
      <c r="B44" s="1186"/>
      <c r="C44" s="1187"/>
      <c r="D44" s="106"/>
      <c r="E44" s="1190" t="s">
        <v>34</v>
      </c>
      <c r="F44" s="1190"/>
      <c r="G44" s="1190"/>
      <c r="H44" s="1191"/>
      <c r="I44" s="346">
        <v>1440</v>
      </c>
      <c r="J44" s="347">
        <v>1443</v>
      </c>
      <c r="K44" s="347">
        <v>1323</v>
      </c>
      <c r="L44" s="347">
        <v>1134</v>
      </c>
      <c r="M44" s="348">
        <v>1144</v>
      </c>
    </row>
    <row r="45" spans="2:13" ht="27.75" customHeight="1" x14ac:dyDescent="0.15">
      <c r="B45" s="1186"/>
      <c r="C45" s="1187"/>
      <c r="D45" s="106"/>
      <c r="E45" s="1190" t="s">
        <v>35</v>
      </c>
      <c r="F45" s="1190"/>
      <c r="G45" s="1190"/>
      <c r="H45" s="1191"/>
      <c r="I45" s="346">
        <v>808</v>
      </c>
      <c r="J45" s="347">
        <v>774</v>
      </c>
      <c r="K45" s="347">
        <v>695</v>
      </c>
      <c r="L45" s="347">
        <v>685</v>
      </c>
      <c r="M45" s="348">
        <v>673</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5853</v>
      </c>
      <c r="J50" s="347">
        <v>6675</v>
      </c>
      <c r="K50" s="347">
        <v>6631</v>
      </c>
      <c r="L50" s="347">
        <v>6512</v>
      </c>
      <c r="M50" s="348">
        <v>5957</v>
      </c>
    </row>
    <row r="51" spans="2:13" ht="27.75" customHeight="1" x14ac:dyDescent="0.15">
      <c r="B51" s="1186"/>
      <c r="C51" s="1187"/>
      <c r="D51" s="106"/>
      <c r="E51" s="1190" t="s">
        <v>42</v>
      </c>
      <c r="F51" s="1190"/>
      <c r="G51" s="1190"/>
      <c r="H51" s="1191"/>
      <c r="I51" s="346">
        <v>1122</v>
      </c>
      <c r="J51" s="347">
        <v>952</v>
      </c>
      <c r="K51" s="347">
        <v>1121</v>
      </c>
      <c r="L51" s="347">
        <v>823</v>
      </c>
      <c r="M51" s="348">
        <v>1215</v>
      </c>
    </row>
    <row r="52" spans="2:13" ht="27.75" customHeight="1" x14ac:dyDescent="0.15">
      <c r="B52" s="1188"/>
      <c r="C52" s="1189"/>
      <c r="D52" s="106"/>
      <c r="E52" s="1190" t="s">
        <v>43</v>
      </c>
      <c r="F52" s="1190"/>
      <c r="G52" s="1190"/>
      <c r="H52" s="1191"/>
      <c r="I52" s="346">
        <v>7495</v>
      </c>
      <c r="J52" s="347">
        <v>7023</v>
      </c>
      <c r="K52" s="347">
        <v>6563</v>
      </c>
      <c r="L52" s="347">
        <v>7300</v>
      </c>
      <c r="M52" s="348">
        <v>7945</v>
      </c>
    </row>
    <row r="53" spans="2:13" ht="27.75" customHeight="1" thickBot="1" x14ac:dyDescent="0.2">
      <c r="B53" s="1192" t="s">
        <v>19</v>
      </c>
      <c r="C53" s="1193"/>
      <c r="D53" s="110"/>
      <c r="E53" s="1194" t="s">
        <v>44</v>
      </c>
      <c r="F53" s="1194"/>
      <c r="G53" s="1194"/>
      <c r="H53" s="1195"/>
      <c r="I53" s="349">
        <v>-4209</v>
      </c>
      <c r="J53" s="350">
        <v>-5023</v>
      </c>
      <c r="K53" s="350">
        <v>-4967</v>
      </c>
      <c r="L53" s="350">
        <v>-3156</v>
      </c>
      <c r="M53" s="351">
        <v>-2092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dqhcqImF1XRMcx48Pz/3rSra1rsHhPx5RdVQPdnUo/GVHgy76WhilE4aDy0N+uQPnZ42ojpU/mutbuD8UlRLw==" saltValue="r6NRJdYxn8DrQTaUNGxw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2822</v>
      </c>
      <c r="G55" s="352">
        <v>3339</v>
      </c>
      <c r="H55" s="353">
        <v>2881</v>
      </c>
    </row>
    <row r="56" spans="2:8" ht="52.5" customHeight="1" x14ac:dyDescent="0.15">
      <c r="B56" s="122"/>
      <c r="C56" s="1213" t="s">
        <v>47</v>
      </c>
      <c r="D56" s="1213"/>
      <c r="E56" s="1214"/>
      <c r="F56" s="354">
        <v>41</v>
      </c>
      <c r="G56" s="354">
        <v>41</v>
      </c>
      <c r="H56" s="355">
        <v>41</v>
      </c>
    </row>
    <row r="57" spans="2:8" ht="53.25" customHeight="1" x14ac:dyDescent="0.15">
      <c r="B57" s="122"/>
      <c r="C57" s="1215" t="s">
        <v>48</v>
      </c>
      <c r="D57" s="1215"/>
      <c r="E57" s="1216"/>
      <c r="F57" s="356">
        <v>3432</v>
      </c>
      <c r="G57" s="356">
        <v>2708</v>
      </c>
      <c r="H57" s="357">
        <v>2606</v>
      </c>
    </row>
    <row r="58" spans="2:8" ht="45.75" customHeight="1" x14ac:dyDescent="0.15">
      <c r="B58" s="123"/>
      <c r="C58" s="1203" t="s">
        <v>552</v>
      </c>
      <c r="D58" s="1204"/>
      <c r="E58" s="1205"/>
      <c r="F58" s="358">
        <v>1848</v>
      </c>
      <c r="G58" s="358">
        <v>1178</v>
      </c>
      <c r="H58" s="359">
        <v>1160</v>
      </c>
    </row>
    <row r="59" spans="2:8" ht="45.75" customHeight="1" x14ac:dyDescent="0.15">
      <c r="B59" s="123"/>
      <c r="C59" s="1203" t="s">
        <v>551</v>
      </c>
      <c r="D59" s="1204"/>
      <c r="E59" s="1205"/>
      <c r="F59" s="358">
        <v>1121</v>
      </c>
      <c r="G59" s="358">
        <v>1121</v>
      </c>
      <c r="H59" s="359">
        <v>1052</v>
      </c>
    </row>
    <row r="60" spans="2:8" ht="45.75" customHeight="1" x14ac:dyDescent="0.15">
      <c r="B60" s="123"/>
      <c r="C60" s="1203" t="s">
        <v>553</v>
      </c>
      <c r="D60" s="1204"/>
      <c r="E60" s="1205"/>
      <c r="F60" s="358">
        <v>55</v>
      </c>
      <c r="G60" s="358">
        <v>65</v>
      </c>
      <c r="H60" s="359">
        <v>124</v>
      </c>
    </row>
    <row r="61" spans="2:8" ht="45.75" customHeight="1" x14ac:dyDescent="0.15">
      <c r="B61" s="123"/>
      <c r="C61" s="1203" t="s">
        <v>554</v>
      </c>
      <c r="D61" s="1204"/>
      <c r="E61" s="1205"/>
      <c r="F61" s="358">
        <v>220</v>
      </c>
      <c r="G61" s="358">
        <v>176</v>
      </c>
      <c r="H61" s="359">
        <v>112</v>
      </c>
    </row>
    <row r="62" spans="2:8" ht="45.75" customHeight="1" thickBot="1" x14ac:dyDescent="0.2">
      <c r="B62" s="124"/>
      <c r="C62" s="1206" t="s">
        <v>555</v>
      </c>
      <c r="D62" s="1207"/>
      <c r="E62" s="1208"/>
      <c r="F62" s="360">
        <v>50</v>
      </c>
      <c r="G62" s="360">
        <v>50</v>
      </c>
      <c r="H62" s="361">
        <v>50</v>
      </c>
    </row>
    <row r="63" spans="2:8" ht="52.5" customHeight="1" thickBot="1" x14ac:dyDescent="0.2">
      <c r="B63" s="125"/>
      <c r="C63" s="1209" t="s">
        <v>49</v>
      </c>
      <c r="D63" s="1209"/>
      <c r="E63" s="1210"/>
      <c r="F63" s="362">
        <v>6294</v>
      </c>
      <c r="G63" s="362">
        <v>6088</v>
      </c>
      <c r="H63" s="363">
        <v>5528</v>
      </c>
    </row>
    <row r="64" spans="2:8" x14ac:dyDescent="0.15"/>
  </sheetData>
  <sheetProtection algorithmName="SHA-512" hashValue="Kf6N/b+SGSeQVggZwU40Dw5qsaPoplV0qW+DS7GRhFa0IjVoacOyeI6miNn4joP5yyjD0ZZ2Br6rkqaLsSURYw==" saltValue="wuv2hVbgaS+0WnFjKs/N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54296</v>
      </c>
      <c r="E3" s="144"/>
      <c r="F3" s="145">
        <v>52068</v>
      </c>
      <c r="G3" s="146"/>
      <c r="H3" s="147"/>
    </row>
    <row r="4" spans="1:8" x14ac:dyDescent="0.15">
      <c r="A4" s="148"/>
      <c r="B4" s="149"/>
      <c r="C4" s="150"/>
      <c r="D4" s="151">
        <v>39301</v>
      </c>
      <c r="E4" s="152"/>
      <c r="F4" s="153">
        <v>26936</v>
      </c>
      <c r="G4" s="154"/>
      <c r="H4" s="155"/>
    </row>
    <row r="5" spans="1:8" x14ac:dyDescent="0.15">
      <c r="A5" s="136" t="s">
        <v>522</v>
      </c>
      <c r="B5" s="141"/>
      <c r="C5" s="142"/>
      <c r="D5" s="143">
        <v>57753</v>
      </c>
      <c r="E5" s="144"/>
      <c r="F5" s="145">
        <v>47161</v>
      </c>
      <c r="G5" s="146"/>
      <c r="H5" s="147"/>
    </row>
    <row r="6" spans="1:8" x14ac:dyDescent="0.15">
      <c r="A6" s="148"/>
      <c r="B6" s="149"/>
      <c r="C6" s="150"/>
      <c r="D6" s="151">
        <v>23820</v>
      </c>
      <c r="E6" s="152"/>
      <c r="F6" s="153">
        <v>24595</v>
      </c>
      <c r="G6" s="154"/>
      <c r="H6" s="155"/>
    </row>
    <row r="7" spans="1:8" x14ac:dyDescent="0.15">
      <c r="A7" s="136" t="s">
        <v>523</v>
      </c>
      <c r="B7" s="141"/>
      <c r="C7" s="142"/>
      <c r="D7" s="143">
        <v>43449</v>
      </c>
      <c r="E7" s="144"/>
      <c r="F7" s="145">
        <v>43423</v>
      </c>
      <c r="G7" s="146"/>
      <c r="H7" s="147"/>
    </row>
    <row r="8" spans="1:8" x14ac:dyDescent="0.15">
      <c r="A8" s="148"/>
      <c r="B8" s="149"/>
      <c r="C8" s="150"/>
      <c r="D8" s="151">
        <v>24075</v>
      </c>
      <c r="E8" s="152"/>
      <c r="F8" s="153">
        <v>22207</v>
      </c>
      <c r="G8" s="154"/>
      <c r="H8" s="155"/>
    </row>
    <row r="9" spans="1:8" x14ac:dyDescent="0.15">
      <c r="A9" s="136" t="s">
        <v>524</v>
      </c>
      <c r="B9" s="141"/>
      <c r="C9" s="142"/>
      <c r="D9" s="143">
        <v>85016</v>
      </c>
      <c r="E9" s="144"/>
      <c r="F9" s="145">
        <v>45265</v>
      </c>
      <c r="G9" s="146"/>
      <c r="H9" s="147"/>
    </row>
    <row r="10" spans="1:8" x14ac:dyDescent="0.15">
      <c r="A10" s="148"/>
      <c r="B10" s="149"/>
      <c r="C10" s="150"/>
      <c r="D10" s="151">
        <v>31943</v>
      </c>
      <c r="E10" s="152"/>
      <c r="F10" s="153">
        <v>22600</v>
      </c>
      <c r="G10" s="154"/>
      <c r="H10" s="155"/>
    </row>
    <row r="11" spans="1:8" x14ac:dyDescent="0.15">
      <c r="A11" s="136" t="s">
        <v>525</v>
      </c>
      <c r="B11" s="141"/>
      <c r="C11" s="142"/>
      <c r="D11" s="143">
        <v>173305</v>
      </c>
      <c r="E11" s="144"/>
      <c r="F11" s="145">
        <v>54621</v>
      </c>
      <c r="G11" s="146"/>
      <c r="H11" s="147"/>
    </row>
    <row r="12" spans="1:8" x14ac:dyDescent="0.15">
      <c r="A12" s="148"/>
      <c r="B12" s="149"/>
      <c r="C12" s="156"/>
      <c r="D12" s="151">
        <v>42586</v>
      </c>
      <c r="E12" s="152"/>
      <c r="F12" s="153">
        <v>30892</v>
      </c>
      <c r="G12" s="154"/>
      <c r="H12" s="155"/>
    </row>
    <row r="13" spans="1:8" x14ac:dyDescent="0.15">
      <c r="A13" s="136"/>
      <c r="B13" s="141"/>
      <c r="C13" s="157"/>
      <c r="D13" s="158">
        <v>82764</v>
      </c>
      <c r="E13" s="159"/>
      <c r="F13" s="160">
        <v>48508</v>
      </c>
      <c r="G13" s="161"/>
      <c r="H13" s="147"/>
    </row>
    <row r="14" spans="1:8" x14ac:dyDescent="0.15">
      <c r="A14" s="148"/>
      <c r="B14" s="149"/>
      <c r="C14" s="150"/>
      <c r="D14" s="151">
        <v>32345</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10.35</v>
      </c>
      <c r="C19" s="162">
        <f>ROUND(VALUE(SUBSTITUTE(実質収支比率等に係る経年分析!G$48,"▲","-")),2)</f>
        <v>4.47</v>
      </c>
      <c r="D19" s="162">
        <f>ROUND(VALUE(SUBSTITUTE(実質収支比率等に係る経年分析!H$48,"▲","-")),2)</f>
        <v>6.91</v>
      </c>
      <c r="E19" s="162">
        <f>ROUND(VALUE(SUBSTITUTE(実質収支比率等に係る経年分析!I$48,"▲","-")),2)</f>
        <v>7.58</v>
      </c>
      <c r="F19" s="162">
        <f>ROUND(VALUE(SUBSTITUTE(実質収支比率等に係る経年分析!J$48,"▲","-")),2)</f>
        <v>4.0599999999999996</v>
      </c>
    </row>
    <row r="20" spans="1:11" x14ac:dyDescent="0.15">
      <c r="A20" s="162" t="s">
        <v>53</v>
      </c>
      <c r="B20" s="162">
        <f>ROUND(VALUE(SUBSTITUTE(実質収支比率等に係る経年分析!F$47,"▲","-")),2)</f>
        <v>35.18</v>
      </c>
      <c r="C20" s="162">
        <f>ROUND(VALUE(SUBSTITUTE(実質収支比率等に係る経年分析!G$47,"▲","-")),2)</f>
        <v>34.24</v>
      </c>
      <c r="D20" s="162">
        <f>ROUND(VALUE(SUBSTITUTE(実質収支比率等に係る経年分析!H$47,"▲","-")),2)</f>
        <v>35.81</v>
      </c>
      <c r="E20" s="162">
        <f>ROUND(VALUE(SUBSTITUTE(実質収支比率等に係る経年分析!I$47,"▲","-")),2)</f>
        <v>35.19</v>
      </c>
      <c r="F20" s="162">
        <f>ROUND(VALUE(SUBSTITUTE(実質収支比率等に係る経年分析!J$47,"▲","-")),2)</f>
        <v>34.32</v>
      </c>
    </row>
    <row r="21" spans="1:11" x14ac:dyDescent="0.15">
      <c r="A21" s="162" t="s">
        <v>54</v>
      </c>
      <c r="B21" s="162">
        <f>IF(ISNUMBER(VALUE(SUBSTITUTE(実質収支比率等に係る経年分析!F$49,"▲","-"))),ROUND(VALUE(SUBSTITUTE(実質収支比率等に係る経年分析!F$49,"▲","-")),2),NA())</f>
        <v>-5.83</v>
      </c>
      <c r="C21" s="162">
        <f>IF(ISNUMBER(VALUE(SUBSTITUTE(実質収支比率等に係る経年分析!G$49,"▲","-"))),ROUND(VALUE(SUBSTITUTE(実質収支比率等に係る経年分析!G$49,"▲","-")),2),NA())</f>
        <v>-9.77</v>
      </c>
      <c r="D21" s="162">
        <f>IF(ISNUMBER(VALUE(SUBSTITUTE(実質収支比率等に係る経年分析!H$49,"▲","-"))),ROUND(VALUE(SUBSTITUTE(実質収支比率等に係る経年分析!H$49,"▲","-")),2),NA())</f>
        <v>1.1299999999999999</v>
      </c>
      <c r="E21" s="162">
        <f>IF(ISNUMBER(VALUE(SUBSTITUTE(実質収支比率等に係る経年分析!I$49,"▲","-"))),ROUND(VALUE(SUBSTITUTE(実質収支比率等に係る経年分析!I$49,"▲","-")),2),NA())</f>
        <v>4.34</v>
      </c>
      <c r="F21" s="162">
        <f>IF(ISNUMBER(VALUE(SUBSTITUTE(実質収支比率等に係る経年分析!J$49,"▲","-"))),ROUND(VALUE(SUBSTITUTE(実質収支比率等に係る経年分析!J$49,"▲","-")),2),NA())</f>
        <v>-14.14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0.25</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大和町吉岡西部土地区画整理事業特別会計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大和町奨学事業特別会計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大和町後期高齢者医療特別会計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大和町国民健康保険事業勘定特別会計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0.56999999999999995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15">
      <c r="A33" s="163" t="str">
        <f>IF(連結実質赤字比率に係る赤字・黒字の構成分析!C$37="",NA(),連結実質赤字比率に係る赤字・黒字の構成分析!C$37)</f>
        <v>大和町介護保険事業勘定特別会計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0.78</v>
      </c>
    </row>
    <row r="34" spans="1:16" x14ac:dyDescent="0.15">
      <c r="A34" s="163" t="str">
        <f>IF(連結実質赤字比率に係る赤字・黒字の構成分析!C$36="",NA(),連結実質赤字比率に係る赤字・黒字の構成分析!C$36)</f>
        <v>大和町一般会計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4.04</v>
      </c>
    </row>
    <row r="35" spans="1:16" x14ac:dyDescent="0.15">
      <c r="A35" s="163" t="str">
        <f>IF(連結実質赤字比率に係る赤字・黒字の構成分析!C$35="",NA(),連結実質赤字比率に係る赤字・黒字の構成分析!C$35)</f>
        <v>大和町下水道事業会計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2.64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5.59</v>
      </c>
    </row>
    <row r="36" spans="1:16" x14ac:dyDescent="0.15">
      <c r="A36" s="163" t="str">
        <f>IF(連結実質赤字比率に係る赤字・黒字の構成分析!C$34="",NA(),連結実質赤字比率に係る赤字・黒字の構成分析!C$34)</f>
        <v>大和町水道事業会計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4.6100000000000003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877</v>
      </c>
      <c r="E42" s="164"/>
      <c r="F42" s="164"/>
      <c r="G42" s="164">
        <f>'実質公債費比率（分子）の構造'!L$52</f>
        <v>803</v>
      </c>
      <c r="H42" s="164"/>
      <c r="I42" s="164"/>
      <c r="J42" s="164">
        <f>'実質公債費比率（分子）の構造'!M$52</f>
        <v>847</v>
      </c>
      <c r="K42" s="164"/>
      <c r="L42" s="164"/>
      <c r="M42" s="164">
        <f>'実質公債費比率（分子）の構造'!N$52</f>
        <v>860</v>
      </c>
      <c r="N42" s="164"/>
      <c r="O42" s="164"/>
      <c r="P42" s="164">
        <f>'実質公債費比率（分子）の構造'!O$52</f>
        <v>800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168</v>
      </c>
      <c r="C45" s="164"/>
      <c r="D45" s="164"/>
      <c r="E45" s="164">
        <f>'実質公債費比率（分子）の構造'!L$49</f>
        <v>152</v>
      </c>
      <c r="F45" s="164"/>
      <c r="G45" s="164"/>
      <c r="H45" s="164">
        <f>'実質公債費比率（分子）の構造'!M$49</f>
        <v>154</v>
      </c>
      <c r="I45" s="164"/>
      <c r="J45" s="164"/>
      <c r="K45" s="164">
        <f>'実質公債費比率（分子）の構造'!N$49</f>
        <v>167</v>
      </c>
      <c r="L45" s="164"/>
      <c r="M45" s="164"/>
      <c r="N45" s="164">
        <f>'実質公債費比率（分子）の構造'!O$49</f>
        <v>173</v>
      </c>
      <c r="O45" s="164"/>
      <c r="P45" s="164"/>
    </row>
    <row r="46" spans="1:16" x14ac:dyDescent="0.15">
      <c r="A46" s="164" t="s">
        <v>64</v>
      </c>
      <c r="B46" s="164">
        <f>'実質公債費比率（分子）の構造'!K$48</f>
        <v>215</v>
      </c>
      <c r="C46" s="164"/>
      <c r="D46" s="164"/>
      <c r="E46" s="164">
        <f>'実質公債費比率（分子）の構造'!L$48</f>
        <v>181</v>
      </c>
      <c r="F46" s="164"/>
      <c r="G46" s="164"/>
      <c r="H46" s="164">
        <f>'実質公債費比率（分子）の構造'!M$48</f>
        <v>317</v>
      </c>
      <c r="I46" s="164"/>
      <c r="J46" s="164"/>
      <c r="K46" s="164">
        <f>'実質公債費比率（分子）の構造'!N$48</f>
        <v>324</v>
      </c>
      <c r="L46" s="164"/>
      <c r="M46" s="164"/>
      <c r="N46" s="164">
        <f>'実質公債費比率（分子）の構造'!O$48</f>
        <v>248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521</v>
      </c>
      <c r="C49" s="164"/>
      <c r="D49" s="164"/>
      <c r="E49" s="164">
        <f>'実質公債費比率（分子）の構造'!L$45</f>
        <v>603</v>
      </c>
      <c r="F49" s="164"/>
      <c r="G49" s="164"/>
      <c r="H49" s="164">
        <f>'実質公債費比率（分子）の構造'!M$45</f>
        <v>619</v>
      </c>
      <c r="I49" s="164"/>
      <c r="J49" s="164"/>
      <c r="K49" s="164">
        <f>'実質公債費比率（分子）の構造'!N$45</f>
        <v>611</v>
      </c>
      <c r="L49" s="164"/>
      <c r="M49" s="164"/>
      <c r="N49" s="164">
        <f>'実質公債費比率（分子）の構造'!O$45</f>
        <v>605</v>
      </c>
      <c r="O49" s="164"/>
      <c r="P49" s="164"/>
    </row>
    <row r="50" spans="1:16" x14ac:dyDescent="0.15">
      <c r="A50" s="164" t="s">
        <v>67</v>
      </c>
      <c r="B50" s="164" t="e">
        <f>NA()</f>
        <v>#N/A</v>
      </c>
      <c r="C50" s="164">
        <f>IF(ISNUMBER('実質公債費比率（分子）の構造'!K$53),'実質公債費比率（分子）の構造'!K$53,NA())</f>
        <v>27</v>
      </c>
      <c r="D50" s="164" t="e">
        <f>NA()</f>
        <v>#N/A</v>
      </c>
      <c r="E50" s="164" t="e">
        <f>NA()</f>
        <v>#N/A</v>
      </c>
      <c r="F50" s="164">
        <f>IF(ISNUMBER('実質公債費比率（分子）の構造'!L$53),'実質公債費比率（分子）の構造'!L$53,NA())</f>
        <v>133</v>
      </c>
      <c r="G50" s="164" t="e">
        <f>NA()</f>
        <v>#N/A</v>
      </c>
      <c r="H50" s="164" t="e">
        <f>NA()</f>
        <v>#N/A</v>
      </c>
      <c r="I50" s="164">
        <f>IF(ISNUMBER('実質公債費比率（分子）の構造'!M$53),'実質公債費比率（分子）の構造'!M$53,NA())</f>
        <v>243</v>
      </c>
      <c r="J50" s="164" t="e">
        <f>NA()</f>
        <v>#N/A</v>
      </c>
      <c r="K50" s="164" t="e">
        <f>NA()</f>
        <v>#N/A</v>
      </c>
      <c r="L50" s="164">
        <f>IF(ISNUMBER('実質公債費比率（分子）の構造'!N$53),'実質公債費比率（分子）の構造'!N$53,NA())</f>
        <v>242</v>
      </c>
      <c r="M50" s="164" t="e">
        <f>NA()</f>
        <v>#N/A</v>
      </c>
      <c r="N50" s="164" t="e">
        <f>NA()</f>
        <v>#N/A</v>
      </c>
      <c r="O50" s="164">
        <f>IF(ISNUMBER('実質公債費比率（分子）の構造'!O$53),'実質公債費比率（分子）の構造'!O$53,NA())</f>
        <v>226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7495</v>
      </c>
      <c r="E56" s="163"/>
      <c r="F56" s="163"/>
      <c r="G56" s="163">
        <f>'将来負担比率（分子）の構造'!J$52</f>
        <v>7023</v>
      </c>
      <c r="H56" s="163"/>
      <c r="I56" s="163"/>
      <c r="J56" s="163">
        <f>'将来負担比率（分子）の構造'!K$52</f>
        <v>6563</v>
      </c>
      <c r="K56" s="163"/>
      <c r="L56" s="163"/>
      <c r="M56" s="163">
        <f>'将来負担比率（分子）の構造'!L$52</f>
        <v>7300</v>
      </c>
      <c r="N56" s="163"/>
      <c r="O56" s="163"/>
      <c r="P56" s="163">
        <f>'将来負担比率（分子）の構造'!M$52</f>
        <v>7945</v>
      </c>
    </row>
    <row r="57" spans="1:16" x14ac:dyDescent="0.15">
      <c r="A57" s="163" t="s">
        <v>42</v>
      </c>
      <c r="B57" s="163"/>
      <c r="C57" s="163"/>
      <c r="D57" s="163">
        <f>'将来負担比率（分子）の構造'!I$51</f>
        <v>1122</v>
      </c>
      <c r="E57" s="163"/>
      <c r="F57" s="163"/>
      <c r="G57" s="163">
        <f>'将来負担比率（分子）の構造'!J$51</f>
        <v>952</v>
      </c>
      <c r="H57" s="163"/>
      <c r="I57" s="163"/>
      <c r="J57" s="163">
        <f>'将来負担比率（分子）の構造'!K$51</f>
        <v>1121</v>
      </c>
      <c r="K57" s="163"/>
      <c r="L57" s="163"/>
      <c r="M57" s="163">
        <f>'将来負担比率（分子）の構造'!L$51</f>
        <v>823</v>
      </c>
      <c r="N57" s="163"/>
      <c r="O57" s="163"/>
      <c r="P57" s="163">
        <f>'将来負担比率（分子）の構造'!M$51</f>
        <v>1215</v>
      </c>
    </row>
    <row r="58" spans="1:16" x14ac:dyDescent="0.15">
      <c r="A58" s="163" t="s">
        <v>41</v>
      </c>
      <c r="B58" s="163"/>
      <c r="C58" s="163"/>
      <c r="D58" s="163">
        <f>'将来負担比率（分子）の構造'!I$50</f>
        <v>5853</v>
      </c>
      <c r="E58" s="163"/>
      <c r="F58" s="163"/>
      <c r="G58" s="163">
        <f>'将来負担比率（分子）の構造'!J$50</f>
        <v>6675</v>
      </c>
      <c r="H58" s="163"/>
      <c r="I58" s="163"/>
      <c r="J58" s="163">
        <f>'将来負担比率（分子）の構造'!K$50</f>
        <v>6631</v>
      </c>
      <c r="K58" s="163"/>
      <c r="L58" s="163"/>
      <c r="M58" s="163">
        <f>'将来負担比率（分子）の構造'!L$50</f>
        <v>6512</v>
      </c>
      <c r="N58" s="163"/>
      <c r="O58" s="163"/>
      <c r="P58" s="163">
        <f>'将来負担比率（分子）の構造'!M$50</f>
        <v>5957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808</v>
      </c>
      <c r="C62" s="163"/>
      <c r="D62" s="163"/>
      <c r="E62" s="163">
        <f>'将来負担比率（分子）の構造'!J$45</f>
        <v>774</v>
      </c>
      <c r="F62" s="163"/>
      <c r="G62" s="163"/>
      <c r="H62" s="163">
        <f>'将来負担比率（分子）の構造'!K$45</f>
        <v>695</v>
      </c>
      <c r="I62" s="163"/>
      <c r="J62" s="163"/>
      <c r="K62" s="163">
        <f>'将来負担比率（分子）の構造'!L$45</f>
        <v>685</v>
      </c>
      <c r="L62" s="163"/>
      <c r="M62" s="163"/>
      <c r="N62" s="163">
        <f>'将来負担比率（分子）の構造'!M$45</f>
        <v>673</v>
      </c>
      <c r="O62" s="163"/>
      <c r="P62" s="163"/>
    </row>
    <row r="63" spans="1:16" x14ac:dyDescent="0.15">
      <c r="A63" s="163" t="s">
        <v>34</v>
      </c>
      <c r="B63" s="163">
        <f>'将来負担比率（分子）の構造'!I$44</f>
        <v>1440</v>
      </c>
      <c r="C63" s="163"/>
      <c r="D63" s="163"/>
      <c r="E63" s="163">
        <f>'将来負担比率（分子）の構造'!J$44</f>
        <v>1443</v>
      </c>
      <c r="F63" s="163"/>
      <c r="G63" s="163"/>
      <c r="H63" s="163">
        <f>'将来負担比率（分子）の構造'!K$44</f>
        <v>1323</v>
      </c>
      <c r="I63" s="163"/>
      <c r="J63" s="163"/>
      <c r="K63" s="163">
        <f>'将来負担比率（分子）の構造'!L$44</f>
        <v>1134</v>
      </c>
      <c r="L63" s="163"/>
      <c r="M63" s="163"/>
      <c r="N63" s="163">
        <f>'将来負担比率（分子）の構造'!M$44</f>
        <v>1144</v>
      </c>
      <c r="O63" s="163"/>
      <c r="P63" s="163"/>
    </row>
    <row r="64" spans="1:16" x14ac:dyDescent="0.15">
      <c r="A64" s="163" t="s">
        <v>33</v>
      </c>
      <c r="B64" s="163">
        <f>'将来負担比率（分子）の構造'!I$43</f>
        <v>2606</v>
      </c>
      <c r="C64" s="163"/>
      <c r="D64" s="163"/>
      <c r="E64" s="163">
        <f>'将来負担比率（分子）の構造'!J$43</f>
        <v>2258</v>
      </c>
      <c r="F64" s="163"/>
      <c r="G64" s="163"/>
      <c r="H64" s="163">
        <f>'将来負担比率（分子）の構造'!K$43</f>
        <v>2503</v>
      </c>
      <c r="I64" s="163"/>
      <c r="J64" s="163"/>
      <c r="K64" s="163">
        <f>'将来負担比率（分子）の構造'!L$43</f>
        <v>3213</v>
      </c>
      <c r="L64" s="163"/>
      <c r="M64" s="163"/>
      <c r="N64" s="163">
        <f>'将来負担比率（分子）の構造'!M$43</f>
        <v>2966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5407</v>
      </c>
      <c r="C66" s="163"/>
      <c r="D66" s="163"/>
      <c r="E66" s="163">
        <f>'将来負担比率（分子）の構造'!J$41</f>
        <v>5153</v>
      </c>
      <c r="F66" s="163"/>
      <c r="G66" s="163"/>
      <c r="H66" s="163">
        <f>'将来負担比率（分子）の構造'!K$41</f>
        <v>4827</v>
      </c>
      <c r="I66" s="163"/>
      <c r="J66" s="163"/>
      <c r="K66" s="163">
        <f>'将来負担比率（分子）の構造'!L$41</f>
        <v>6447</v>
      </c>
      <c r="L66" s="163"/>
      <c r="M66" s="163"/>
      <c r="N66" s="163">
        <f>'将来負担比率（分子）の構造'!M$41</f>
        <v>8242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2822</v>
      </c>
      <c r="C72" s="167">
        <f>基金残高に係る経年分析!G55</f>
        <v>3339</v>
      </c>
      <c r="D72" s="167">
        <f>基金残高に係る経年分析!H55</f>
        <v>2881</v>
      </c>
    </row>
    <row r="73" spans="1:16" x14ac:dyDescent="0.15">
      <c r="A73" s="166" t="s">
        <v>74</v>
      </c>
      <c r="B73" s="167">
        <f>基金残高に係る経年分析!F56</f>
        <v>41</v>
      </c>
      <c r="C73" s="167">
        <f>基金残高に係る経年分析!G56</f>
        <v>41</v>
      </c>
      <c r="D73" s="167">
        <f>基金残高に係る経年分析!H56</f>
        <v>41</v>
      </c>
    </row>
    <row r="74" spans="1:16" x14ac:dyDescent="0.15">
      <c r="A74" s="166" t="s">
        <v>75</v>
      </c>
      <c r="B74" s="167">
        <f>基金残高に係る経年分析!F57</f>
        <v>3432</v>
      </c>
      <c r="C74" s="167">
        <f>基金残高に係る経年分析!G57</f>
        <v>2708</v>
      </c>
      <c r="D74" s="167">
        <f>基金残高に係る経年分析!H57</f>
        <v>2606</v>
      </c>
    </row>
  </sheetData>
  <sheetProtection algorithmName="SHA-512" hashValue="ETFmwJfjq3ydlAZD3YNouNGjYbcMKY1M+j3q8H61MskSHJ1AQP486wtV+PoZdXtpZAmpAKGPJicKLSk0X/zTgQ==" saltValue="gYlMWjpftC+MNe8Srbp+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6357860</v>
      </c>
      <c r="S5" s="677"/>
      <c r="T5" s="677"/>
      <c r="U5" s="677"/>
      <c r="V5" s="677"/>
      <c r="W5" s="677"/>
      <c r="X5" s="677"/>
      <c r="Y5" s="702"/>
      <c r="Z5" s="715">
        <v>35.799999999999997</v>
      </c>
      <c r="AA5" s="715"/>
      <c r="AB5" s="715"/>
      <c r="AC5" s="715"/>
      <c r="AD5" s="716">
        <v>6041579</v>
      </c>
      <c r="AE5" s="716"/>
      <c r="AF5" s="716"/>
      <c r="AG5" s="716"/>
      <c r="AH5" s="716"/>
      <c r="AI5" s="716"/>
      <c r="AJ5" s="716"/>
      <c r="AK5" s="716"/>
      <c r="AL5" s="703">
        <v>81.2</v>
      </c>
      <c r="AM5" s="685"/>
      <c r="AN5" s="685"/>
      <c r="AO5" s="704"/>
      <c r="AP5" s="679" t="s">
        <v>217</v>
      </c>
      <c r="AQ5" s="680"/>
      <c r="AR5" s="680"/>
      <c r="AS5" s="680"/>
      <c r="AT5" s="680"/>
      <c r="AU5" s="680"/>
      <c r="AV5" s="680"/>
      <c r="AW5" s="680"/>
      <c r="AX5" s="680"/>
      <c r="AY5" s="680"/>
      <c r="AZ5" s="680"/>
      <c r="BA5" s="680"/>
      <c r="BB5" s="680"/>
      <c r="BC5" s="680"/>
      <c r="BD5" s="680"/>
      <c r="BE5" s="680"/>
      <c r="BF5" s="681"/>
      <c r="BG5" s="621">
        <v>6041579</v>
      </c>
      <c r="BH5" s="622"/>
      <c r="BI5" s="622"/>
      <c r="BJ5" s="622"/>
      <c r="BK5" s="622"/>
      <c r="BL5" s="622"/>
      <c r="BM5" s="622"/>
      <c r="BN5" s="623"/>
      <c r="BO5" s="659">
        <v>95</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159211</v>
      </c>
      <c r="S6" s="622"/>
      <c r="T6" s="622"/>
      <c r="U6" s="622"/>
      <c r="V6" s="622"/>
      <c r="W6" s="622"/>
      <c r="X6" s="622"/>
      <c r="Y6" s="623"/>
      <c r="Z6" s="659">
        <v>0.9</v>
      </c>
      <c r="AA6" s="659"/>
      <c r="AB6" s="659"/>
      <c r="AC6" s="659"/>
      <c r="AD6" s="660">
        <v>159211</v>
      </c>
      <c r="AE6" s="660"/>
      <c r="AF6" s="660"/>
      <c r="AG6" s="660"/>
      <c r="AH6" s="660"/>
      <c r="AI6" s="660"/>
      <c r="AJ6" s="660"/>
      <c r="AK6" s="660"/>
      <c r="AL6" s="624">
        <v>2.1</v>
      </c>
      <c r="AM6" s="625"/>
      <c r="AN6" s="625"/>
      <c r="AO6" s="661"/>
      <c r="AP6" s="618" t="s">
        <v>222</v>
      </c>
      <c r="AQ6" s="619"/>
      <c r="AR6" s="619"/>
      <c r="AS6" s="619"/>
      <c r="AT6" s="619"/>
      <c r="AU6" s="619"/>
      <c r="AV6" s="619"/>
      <c r="AW6" s="619"/>
      <c r="AX6" s="619"/>
      <c r="AY6" s="619"/>
      <c r="AZ6" s="619"/>
      <c r="BA6" s="619"/>
      <c r="BB6" s="619"/>
      <c r="BC6" s="619"/>
      <c r="BD6" s="619"/>
      <c r="BE6" s="619"/>
      <c r="BF6" s="620"/>
      <c r="BG6" s="621">
        <v>6041579</v>
      </c>
      <c r="BH6" s="622"/>
      <c r="BI6" s="622"/>
      <c r="BJ6" s="622"/>
      <c r="BK6" s="622"/>
      <c r="BL6" s="622"/>
      <c r="BM6" s="622"/>
      <c r="BN6" s="623"/>
      <c r="BO6" s="659">
        <v>95</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138712</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138712</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1264</v>
      </c>
      <c r="S7" s="622"/>
      <c r="T7" s="622"/>
      <c r="U7" s="622"/>
      <c r="V7" s="622"/>
      <c r="W7" s="622"/>
      <c r="X7" s="622"/>
      <c r="Y7" s="623"/>
      <c r="Z7" s="659">
        <v>0</v>
      </c>
      <c r="AA7" s="659"/>
      <c r="AB7" s="659"/>
      <c r="AC7" s="659"/>
      <c r="AD7" s="660">
        <v>1264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1712259</v>
      </c>
      <c r="BH7" s="622"/>
      <c r="BI7" s="622"/>
      <c r="BJ7" s="622"/>
      <c r="BK7" s="622"/>
      <c r="BL7" s="622"/>
      <c r="BM7" s="622"/>
      <c r="BN7" s="623"/>
      <c r="BO7" s="659">
        <v>26.9</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2232338</v>
      </c>
      <c r="CS7" s="622"/>
      <c r="CT7" s="622"/>
      <c r="CU7" s="622"/>
      <c r="CV7" s="622"/>
      <c r="CW7" s="622"/>
      <c r="CX7" s="622"/>
      <c r="CY7" s="623"/>
      <c r="CZ7" s="659">
        <v>13.1</v>
      </c>
      <c r="DA7" s="659"/>
      <c r="DB7" s="659"/>
      <c r="DC7" s="659"/>
      <c r="DD7" s="627">
        <v>351791</v>
      </c>
      <c r="DE7" s="622"/>
      <c r="DF7" s="622"/>
      <c r="DG7" s="622"/>
      <c r="DH7" s="622"/>
      <c r="DI7" s="622"/>
      <c r="DJ7" s="622"/>
      <c r="DK7" s="622"/>
      <c r="DL7" s="622"/>
      <c r="DM7" s="622"/>
      <c r="DN7" s="622"/>
      <c r="DO7" s="622"/>
      <c r="DP7" s="623"/>
      <c r="DQ7" s="627">
        <v>1655512</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21607</v>
      </c>
      <c r="S8" s="622"/>
      <c r="T8" s="622"/>
      <c r="U8" s="622"/>
      <c r="V8" s="622"/>
      <c r="W8" s="622"/>
      <c r="X8" s="622"/>
      <c r="Y8" s="623"/>
      <c r="Z8" s="659">
        <v>0.1</v>
      </c>
      <c r="AA8" s="659"/>
      <c r="AB8" s="659"/>
      <c r="AC8" s="659"/>
      <c r="AD8" s="660">
        <v>21607</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45680</v>
      </c>
      <c r="BH8" s="622"/>
      <c r="BI8" s="622"/>
      <c r="BJ8" s="622"/>
      <c r="BK8" s="622"/>
      <c r="BL8" s="622"/>
      <c r="BM8" s="622"/>
      <c r="BN8" s="623"/>
      <c r="BO8" s="659">
        <v>0.7</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4684540</v>
      </c>
      <c r="CS8" s="622"/>
      <c r="CT8" s="622"/>
      <c r="CU8" s="622"/>
      <c r="CV8" s="622"/>
      <c r="CW8" s="622"/>
      <c r="CX8" s="622"/>
      <c r="CY8" s="623"/>
      <c r="CZ8" s="659">
        <v>27.4</v>
      </c>
      <c r="DA8" s="659"/>
      <c r="DB8" s="659"/>
      <c r="DC8" s="659"/>
      <c r="DD8" s="627">
        <v>54588</v>
      </c>
      <c r="DE8" s="622"/>
      <c r="DF8" s="622"/>
      <c r="DG8" s="622"/>
      <c r="DH8" s="622"/>
      <c r="DI8" s="622"/>
      <c r="DJ8" s="622"/>
      <c r="DK8" s="622"/>
      <c r="DL8" s="622"/>
      <c r="DM8" s="622"/>
      <c r="DN8" s="622"/>
      <c r="DO8" s="622"/>
      <c r="DP8" s="623"/>
      <c r="DQ8" s="627">
        <v>2356234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28853</v>
      </c>
      <c r="S9" s="622"/>
      <c r="T9" s="622"/>
      <c r="U9" s="622"/>
      <c r="V9" s="622"/>
      <c r="W9" s="622"/>
      <c r="X9" s="622"/>
      <c r="Y9" s="623"/>
      <c r="Z9" s="659">
        <v>0.2</v>
      </c>
      <c r="AA9" s="659"/>
      <c r="AB9" s="659"/>
      <c r="AC9" s="659"/>
      <c r="AD9" s="660">
        <v>28853</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1299990</v>
      </c>
      <c r="BH9" s="622"/>
      <c r="BI9" s="622"/>
      <c r="BJ9" s="622"/>
      <c r="BK9" s="622"/>
      <c r="BL9" s="622"/>
      <c r="BM9" s="622"/>
      <c r="BN9" s="623"/>
      <c r="BO9" s="659">
        <v>20.399999999999999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1488288</v>
      </c>
      <c r="CS9" s="622"/>
      <c r="CT9" s="622"/>
      <c r="CU9" s="622"/>
      <c r="CV9" s="622"/>
      <c r="CW9" s="622"/>
      <c r="CX9" s="622"/>
      <c r="CY9" s="623"/>
      <c r="CZ9" s="659">
        <v>8.6999999999999993</v>
      </c>
      <c r="DA9" s="659"/>
      <c r="DB9" s="659"/>
      <c r="DC9" s="659"/>
      <c r="DD9" s="627">
        <v>1100</v>
      </c>
      <c r="DE9" s="622"/>
      <c r="DF9" s="622"/>
      <c r="DG9" s="622"/>
      <c r="DH9" s="622"/>
      <c r="DI9" s="622"/>
      <c r="DJ9" s="622"/>
      <c r="DK9" s="622"/>
      <c r="DL9" s="622"/>
      <c r="DM9" s="622"/>
      <c r="DN9" s="622"/>
      <c r="DO9" s="622"/>
      <c r="DP9" s="623"/>
      <c r="DQ9" s="627">
        <v>1417580</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127796</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836656</v>
      </c>
      <c r="S11" s="622"/>
      <c r="T11" s="622"/>
      <c r="U11" s="622"/>
      <c r="V11" s="622"/>
      <c r="W11" s="622"/>
      <c r="X11" s="622"/>
      <c r="Y11" s="623"/>
      <c r="Z11" s="624">
        <v>4.7</v>
      </c>
      <c r="AA11" s="625"/>
      <c r="AB11" s="625"/>
      <c r="AC11" s="626"/>
      <c r="AD11" s="627">
        <v>836656</v>
      </c>
      <c r="AE11" s="622"/>
      <c r="AF11" s="622"/>
      <c r="AG11" s="622"/>
      <c r="AH11" s="622"/>
      <c r="AI11" s="622"/>
      <c r="AJ11" s="622"/>
      <c r="AK11" s="623"/>
      <c r="AL11" s="624">
        <v>11.2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238793</v>
      </c>
      <c r="BH11" s="622"/>
      <c r="BI11" s="622"/>
      <c r="BJ11" s="622"/>
      <c r="BK11" s="622"/>
      <c r="BL11" s="622"/>
      <c r="BM11" s="622"/>
      <c r="BN11" s="623"/>
      <c r="BO11" s="659">
        <v>3.8</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558993</v>
      </c>
      <c r="CS11" s="622"/>
      <c r="CT11" s="622"/>
      <c r="CU11" s="622"/>
      <c r="CV11" s="622"/>
      <c r="CW11" s="622"/>
      <c r="CX11" s="622"/>
      <c r="CY11" s="623"/>
      <c r="CZ11" s="659">
        <v>3.3</v>
      </c>
      <c r="DA11" s="659"/>
      <c r="DB11" s="659"/>
      <c r="DC11" s="659"/>
      <c r="DD11" s="627">
        <v>202120</v>
      </c>
      <c r="DE11" s="622"/>
      <c r="DF11" s="622"/>
      <c r="DG11" s="622"/>
      <c r="DH11" s="622"/>
      <c r="DI11" s="622"/>
      <c r="DJ11" s="622"/>
      <c r="DK11" s="622"/>
      <c r="DL11" s="622"/>
      <c r="DM11" s="622"/>
      <c r="DN11" s="622"/>
      <c r="DO11" s="622"/>
      <c r="DP11" s="623"/>
      <c r="DQ11" s="627">
        <v>398182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21305</v>
      </c>
      <c r="S12" s="622"/>
      <c r="T12" s="622"/>
      <c r="U12" s="622"/>
      <c r="V12" s="622"/>
      <c r="W12" s="622"/>
      <c r="X12" s="622"/>
      <c r="Y12" s="623"/>
      <c r="Z12" s="659">
        <v>0.1</v>
      </c>
      <c r="AA12" s="659"/>
      <c r="AB12" s="659"/>
      <c r="AC12" s="659"/>
      <c r="AD12" s="660">
        <v>21305</v>
      </c>
      <c r="AE12" s="660"/>
      <c r="AF12" s="660"/>
      <c r="AG12" s="660"/>
      <c r="AH12" s="660"/>
      <c r="AI12" s="660"/>
      <c r="AJ12" s="660"/>
      <c r="AK12" s="660"/>
      <c r="AL12" s="624">
        <v>0.3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3892978</v>
      </c>
      <c r="BH12" s="622"/>
      <c r="BI12" s="622"/>
      <c r="BJ12" s="622"/>
      <c r="BK12" s="622"/>
      <c r="BL12" s="622"/>
      <c r="BM12" s="622"/>
      <c r="BN12" s="623"/>
      <c r="BO12" s="659">
        <v>61.2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318575</v>
      </c>
      <c r="CS12" s="622"/>
      <c r="CT12" s="622"/>
      <c r="CU12" s="622"/>
      <c r="CV12" s="622"/>
      <c r="CW12" s="622"/>
      <c r="CX12" s="622"/>
      <c r="CY12" s="623"/>
      <c r="CZ12" s="659">
        <v>1.9</v>
      </c>
      <c r="DA12" s="659"/>
      <c r="DB12" s="659"/>
      <c r="DC12" s="659"/>
      <c r="DD12" s="627">
        <v>40059</v>
      </c>
      <c r="DE12" s="622"/>
      <c r="DF12" s="622"/>
      <c r="DG12" s="622"/>
      <c r="DH12" s="622"/>
      <c r="DI12" s="622"/>
      <c r="DJ12" s="622"/>
      <c r="DK12" s="622"/>
      <c r="DL12" s="622"/>
      <c r="DM12" s="622"/>
      <c r="DN12" s="622"/>
      <c r="DO12" s="622"/>
      <c r="DP12" s="623"/>
      <c r="DQ12" s="627">
        <v>237938</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3857129</v>
      </c>
      <c r="BH13" s="622"/>
      <c r="BI13" s="622"/>
      <c r="BJ13" s="622"/>
      <c r="BK13" s="622"/>
      <c r="BL13" s="622"/>
      <c r="BM13" s="622"/>
      <c r="BN13" s="623"/>
      <c r="BO13" s="659">
        <v>60.7</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2313257</v>
      </c>
      <c r="CS13" s="622"/>
      <c r="CT13" s="622"/>
      <c r="CU13" s="622"/>
      <c r="CV13" s="622"/>
      <c r="CW13" s="622"/>
      <c r="CX13" s="622"/>
      <c r="CY13" s="623"/>
      <c r="CZ13" s="659">
        <v>13.5</v>
      </c>
      <c r="DA13" s="659"/>
      <c r="DB13" s="659"/>
      <c r="DC13" s="659"/>
      <c r="DD13" s="627">
        <v>1367050</v>
      </c>
      <c r="DE13" s="622"/>
      <c r="DF13" s="622"/>
      <c r="DG13" s="622"/>
      <c r="DH13" s="622"/>
      <c r="DI13" s="622"/>
      <c r="DJ13" s="622"/>
      <c r="DK13" s="622"/>
      <c r="DL13" s="622"/>
      <c r="DM13" s="622"/>
      <c r="DN13" s="622"/>
      <c r="DO13" s="622"/>
      <c r="DP13" s="623"/>
      <c r="DQ13" s="627">
        <v>1468013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102058</v>
      </c>
      <c r="BH14" s="622"/>
      <c r="BI14" s="622"/>
      <c r="BJ14" s="622"/>
      <c r="BK14" s="622"/>
      <c r="BL14" s="622"/>
      <c r="BM14" s="622"/>
      <c r="BN14" s="623"/>
      <c r="BO14" s="659">
        <v>1.6</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510600</v>
      </c>
      <c r="CS14" s="622"/>
      <c r="CT14" s="622"/>
      <c r="CU14" s="622"/>
      <c r="CV14" s="622"/>
      <c r="CW14" s="622"/>
      <c r="CX14" s="622"/>
      <c r="CY14" s="623"/>
      <c r="CZ14" s="659">
        <v>3</v>
      </c>
      <c r="DA14" s="659"/>
      <c r="DB14" s="659"/>
      <c r="DC14" s="659"/>
      <c r="DD14" s="627">
        <v>3206</v>
      </c>
      <c r="DE14" s="622"/>
      <c r="DF14" s="622"/>
      <c r="DG14" s="622"/>
      <c r="DH14" s="622"/>
      <c r="DI14" s="622"/>
      <c r="DJ14" s="622"/>
      <c r="DK14" s="622"/>
      <c r="DL14" s="622"/>
      <c r="DM14" s="622"/>
      <c r="DN14" s="622"/>
      <c r="DO14" s="622"/>
      <c r="DP14" s="623"/>
      <c r="DQ14" s="627">
        <v>510600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17938</v>
      </c>
      <c r="S15" s="622"/>
      <c r="T15" s="622"/>
      <c r="U15" s="622"/>
      <c r="V15" s="622"/>
      <c r="W15" s="622"/>
      <c r="X15" s="622"/>
      <c r="Y15" s="623"/>
      <c r="Z15" s="659">
        <v>0.1</v>
      </c>
      <c r="AA15" s="659"/>
      <c r="AB15" s="659"/>
      <c r="AC15" s="659"/>
      <c r="AD15" s="660">
        <v>17938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334284</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4243361</v>
      </c>
      <c r="CS15" s="622"/>
      <c r="CT15" s="622"/>
      <c r="CU15" s="622"/>
      <c r="CV15" s="622"/>
      <c r="CW15" s="622"/>
      <c r="CX15" s="622"/>
      <c r="CY15" s="623"/>
      <c r="CZ15" s="659">
        <v>24.8</v>
      </c>
      <c r="DA15" s="659"/>
      <c r="DB15" s="659"/>
      <c r="DC15" s="659"/>
      <c r="DD15" s="627">
        <v>2808541</v>
      </c>
      <c r="DE15" s="622"/>
      <c r="DF15" s="622"/>
      <c r="DG15" s="622"/>
      <c r="DH15" s="622"/>
      <c r="DI15" s="622"/>
      <c r="DJ15" s="622"/>
      <c r="DK15" s="622"/>
      <c r="DL15" s="622"/>
      <c r="DM15" s="622"/>
      <c r="DN15" s="622"/>
      <c r="DO15" s="622"/>
      <c r="DP15" s="623"/>
      <c r="DQ15" s="627">
        <v>1861566</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114408</v>
      </c>
      <c r="S16" s="622"/>
      <c r="T16" s="622"/>
      <c r="U16" s="622"/>
      <c r="V16" s="622"/>
      <c r="W16" s="622"/>
      <c r="X16" s="622"/>
      <c r="Y16" s="623"/>
      <c r="Z16" s="659">
        <v>0.6</v>
      </c>
      <c r="AA16" s="659"/>
      <c r="AB16" s="659"/>
      <c r="AC16" s="659"/>
      <c r="AD16" s="660">
        <v>114408</v>
      </c>
      <c r="AE16" s="660"/>
      <c r="AF16" s="660"/>
      <c r="AG16" s="660"/>
      <c r="AH16" s="660"/>
      <c r="AI16" s="660"/>
      <c r="AJ16" s="660"/>
      <c r="AK16" s="660"/>
      <c r="AL16" s="624">
        <v>1.5</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167131</v>
      </c>
      <c r="S17" s="622"/>
      <c r="T17" s="622"/>
      <c r="U17" s="622"/>
      <c r="V17" s="622"/>
      <c r="W17" s="622"/>
      <c r="X17" s="622"/>
      <c r="Y17" s="623"/>
      <c r="Z17" s="659">
        <v>0.9</v>
      </c>
      <c r="AA17" s="659"/>
      <c r="AB17" s="659"/>
      <c r="AC17" s="659"/>
      <c r="AD17" s="660">
        <v>167131</v>
      </c>
      <c r="AE17" s="660"/>
      <c r="AF17" s="660"/>
      <c r="AG17" s="660"/>
      <c r="AH17" s="660"/>
      <c r="AI17" s="660"/>
      <c r="AJ17" s="660"/>
      <c r="AK17" s="660"/>
      <c r="AL17" s="624">
        <v>2.2000000000000002</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605290</v>
      </c>
      <c r="CS17" s="622"/>
      <c r="CT17" s="622"/>
      <c r="CU17" s="622"/>
      <c r="CV17" s="622"/>
      <c r="CW17" s="622"/>
      <c r="CX17" s="622"/>
      <c r="CY17" s="623"/>
      <c r="CZ17" s="659">
        <v>3.5</v>
      </c>
      <c r="DA17" s="659"/>
      <c r="DB17" s="659"/>
      <c r="DC17" s="659"/>
      <c r="DD17" s="627" t="s">
        <v>122</v>
      </c>
      <c r="DE17" s="622"/>
      <c r="DF17" s="622"/>
      <c r="DG17" s="622"/>
      <c r="DH17" s="622"/>
      <c r="DI17" s="622"/>
      <c r="DJ17" s="622"/>
      <c r="DK17" s="622"/>
      <c r="DL17" s="622"/>
      <c r="DM17" s="622"/>
      <c r="DN17" s="622"/>
      <c r="DO17" s="622"/>
      <c r="DP17" s="623"/>
      <c r="DQ17" s="627">
        <v>600193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35247</v>
      </c>
      <c r="S18" s="622"/>
      <c r="T18" s="622"/>
      <c r="U18" s="622"/>
      <c r="V18" s="622"/>
      <c r="W18" s="622"/>
      <c r="X18" s="622"/>
      <c r="Y18" s="623"/>
      <c r="Z18" s="659">
        <v>0.2</v>
      </c>
      <c r="AA18" s="659"/>
      <c r="AB18" s="659"/>
      <c r="AC18" s="659"/>
      <c r="AD18" s="660">
        <v>35247</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131292</v>
      </c>
      <c r="S19" s="622"/>
      <c r="T19" s="622"/>
      <c r="U19" s="622"/>
      <c r="V19" s="622"/>
      <c r="W19" s="622"/>
      <c r="X19" s="622"/>
      <c r="Y19" s="623"/>
      <c r="Z19" s="659">
        <v>0.7</v>
      </c>
      <c r="AA19" s="659"/>
      <c r="AB19" s="659"/>
      <c r="AC19" s="659"/>
      <c r="AD19" s="660">
        <v>131292</v>
      </c>
      <c r="AE19" s="660"/>
      <c r="AF19" s="660"/>
      <c r="AG19" s="660"/>
      <c r="AH19" s="660"/>
      <c r="AI19" s="660"/>
      <c r="AJ19" s="660"/>
      <c r="AK19" s="660"/>
      <c r="AL19" s="624">
        <v>1.8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316281</v>
      </c>
      <c r="BH19" s="622"/>
      <c r="BI19" s="622"/>
      <c r="BJ19" s="622"/>
      <c r="BK19" s="622"/>
      <c r="BL19" s="622"/>
      <c r="BM19" s="622"/>
      <c r="BN19" s="623"/>
      <c r="BO19" s="659">
        <v>5</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592</v>
      </c>
      <c r="S20" s="622"/>
      <c r="T20" s="622"/>
      <c r="U20" s="622"/>
      <c r="V20" s="622"/>
      <c r="W20" s="622"/>
      <c r="X20" s="622"/>
      <c r="Y20" s="623"/>
      <c r="Z20" s="659">
        <v>0</v>
      </c>
      <c r="AA20" s="659"/>
      <c r="AB20" s="659"/>
      <c r="AC20" s="659"/>
      <c r="AD20" s="660">
        <v>592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316281</v>
      </c>
      <c r="BH20" s="622"/>
      <c r="BI20" s="622"/>
      <c r="BJ20" s="622"/>
      <c r="BK20" s="622"/>
      <c r="BL20" s="622"/>
      <c r="BM20" s="622"/>
      <c r="BN20" s="623"/>
      <c r="BO20" s="659">
        <v>5</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17093954</v>
      </c>
      <c r="CS20" s="622"/>
      <c r="CT20" s="622"/>
      <c r="CU20" s="622"/>
      <c r="CV20" s="622"/>
      <c r="CW20" s="622"/>
      <c r="CX20" s="622"/>
      <c r="CY20" s="623"/>
      <c r="CZ20" s="659">
        <v>100</v>
      </c>
      <c r="DA20" s="659"/>
      <c r="DB20" s="659"/>
      <c r="DC20" s="659"/>
      <c r="DD20" s="627">
        <v>4828455</v>
      </c>
      <c r="DE20" s="622"/>
      <c r="DF20" s="622"/>
      <c r="DG20" s="622"/>
      <c r="DH20" s="622"/>
      <c r="DI20" s="622"/>
      <c r="DJ20" s="622"/>
      <c r="DK20" s="622"/>
      <c r="DL20" s="622"/>
      <c r="DM20" s="622"/>
      <c r="DN20" s="622"/>
      <c r="DO20" s="622"/>
      <c r="DP20" s="623"/>
      <c r="DQ20" s="627">
        <v>10644530</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499406</v>
      </c>
      <c r="S21" s="622"/>
      <c r="T21" s="622"/>
      <c r="U21" s="622"/>
      <c r="V21" s="622"/>
      <c r="W21" s="622"/>
      <c r="X21" s="622"/>
      <c r="Y21" s="623"/>
      <c r="Z21" s="659">
        <v>2.8</v>
      </c>
      <c r="AA21" s="659"/>
      <c r="AB21" s="659"/>
      <c r="AC21" s="659"/>
      <c r="AD21" s="660" t="s">
        <v>122</v>
      </c>
      <c r="AE21" s="660"/>
      <c r="AF21" s="660"/>
      <c r="AG21" s="660"/>
      <c r="AH21" s="660"/>
      <c r="AI21" s="660"/>
      <c r="AJ21" s="660"/>
      <c r="AK21" s="660"/>
      <c r="AL21" s="624" t="s">
        <v>122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234</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195225</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316047</v>
      </c>
      <c r="BH23" s="622"/>
      <c r="BI23" s="622"/>
      <c r="BJ23" s="622"/>
      <c r="BK23" s="622"/>
      <c r="BL23" s="622"/>
      <c r="BM23" s="622"/>
      <c r="BN23" s="623"/>
      <c r="BO23" s="659">
        <v>5</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304181</v>
      </c>
      <c r="S24" s="622"/>
      <c r="T24" s="622"/>
      <c r="U24" s="622"/>
      <c r="V24" s="622"/>
      <c r="W24" s="622"/>
      <c r="X24" s="622"/>
      <c r="Y24" s="623"/>
      <c r="Z24" s="659">
        <v>1.7</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5282104</v>
      </c>
      <c r="CS24" s="677"/>
      <c r="CT24" s="677"/>
      <c r="CU24" s="677"/>
      <c r="CV24" s="677"/>
      <c r="CW24" s="677"/>
      <c r="CX24" s="677"/>
      <c r="CY24" s="702"/>
      <c r="CZ24" s="703">
        <v>30.9</v>
      </c>
      <c r="DA24" s="685"/>
      <c r="DB24" s="685"/>
      <c r="DC24" s="705"/>
      <c r="DD24" s="701">
        <v>3118158</v>
      </c>
      <c r="DE24" s="677"/>
      <c r="DF24" s="677"/>
      <c r="DG24" s="677"/>
      <c r="DH24" s="677"/>
      <c r="DI24" s="677"/>
      <c r="DJ24" s="677"/>
      <c r="DK24" s="702"/>
      <c r="DL24" s="701">
        <v>2506727</v>
      </c>
      <c r="DM24" s="677"/>
      <c r="DN24" s="677"/>
      <c r="DO24" s="677"/>
      <c r="DP24" s="677"/>
      <c r="DQ24" s="677"/>
      <c r="DR24" s="677"/>
      <c r="DS24" s="677"/>
      <c r="DT24" s="677"/>
      <c r="DU24" s="677"/>
      <c r="DV24" s="702"/>
      <c r="DW24" s="703">
        <v>33.700000000000003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8225639</v>
      </c>
      <c r="S25" s="622"/>
      <c r="T25" s="622"/>
      <c r="U25" s="622"/>
      <c r="V25" s="622"/>
      <c r="W25" s="622"/>
      <c r="X25" s="622"/>
      <c r="Y25" s="623"/>
      <c r="Z25" s="659">
        <v>46.3</v>
      </c>
      <c r="AA25" s="659"/>
      <c r="AB25" s="659"/>
      <c r="AC25" s="659"/>
      <c r="AD25" s="660">
        <v>7409952</v>
      </c>
      <c r="AE25" s="660"/>
      <c r="AF25" s="660"/>
      <c r="AG25" s="660"/>
      <c r="AH25" s="660"/>
      <c r="AI25" s="660"/>
      <c r="AJ25" s="660"/>
      <c r="AK25" s="660"/>
      <c r="AL25" s="624">
        <v>99.6</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1697041</v>
      </c>
      <c r="CS25" s="634"/>
      <c r="CT25" s="634"/>
      <c r="CU25" s="634"/>
      <c r="CV25" s="634"/>
      <c r="CW25" s="634"/>
      <c r="CX25" s="634"/>
      <c r="CY25" s="635"/>
      <c r="CZ25" s="624">
        <v>9.9</v>
      </c>
      <c r="DA25" s="636"/>
      <c r="DB25" s="636"/>
      <c r="DC25" s="637"/>
      <c r="DD25" s="627">
        <v>1575424</v>
      </c>
      <c r="DE25" s="634"/>
      <c r="DF25" s="634"/>
      <c r="DG25" s="634"/>
      <c r="DH25" s="634"/>
      <c r="DI25" s="634"/>
      <c r="DJ25" s="634"/>
      <c r="DK25" s="635"/>
      <c r="DL25" s="627">
        <v>1565248</v>
      </c>
      <c r="DM25" s="634"/>
      <c r="DN25" s="634"/>
      <c r="DO25" s="634"/>
      <c r="DP25" s="634"/>
      <c r="DQ25" s="634"/>
      <c r="DR25" s="634"/>
      <c r="DS25" s="634"/>
      <c r="DT25" s="634"/>
      <c r="DU25" s="634"/>
      <c r="DV25" s="635"/>
      <c r="DW25" s="624">
        <v>21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3416</v>
      </c>
      <c r="S26" s="622"/>
      <c r="T26" s="622"/>
      <c r="U26" s="622"/>
      <c r="V26" s="622"/>
      <c r="W26" s="622"/>
      <c r="X26" s="622"/>
      <c r="Y26" s="623"/>
      <c r="Z26" s="659">
        <v>0</v>
      </c>
      <c r="AA26" s="659"/>
      <c r="AB26" s="659"/>
      <c r="AC26" s="659"/>
      <c r="AD26" s="660">
        <v>3416</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1058020</v>
      </c>
      <c r="CS26" s="622"/>
      <c r="CT26" s="622"/>
      <c r="CU26" s="622"/>
      <c r="CV26" s="622"/>
      <c r="CW26" s="622"/>
      <c r="CX26" s="622"/>
      <c r="CY26" s="623"/>
      <c r="CZ26" s="624">
        <v>6.2</v>
      </c>
      <c r="DA26" s="636"/>
      <c r="DB26" s="636"/>
      <c r="DC26" s="637"/>
      <c r="DD26" s="627">
        <v>1050126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45564</v>
      </c>
      <c r="S27" s="622"/>
      <c r="T27" s="622"/>
      <c r="U27" s="622"/>
      <c r="V27" s="622"/>
      <c r="W27" s="622"/>
      <c r="X27" s="622"/>
      <c r="Y27" s="623"/>
      <c r="Z27" s="659">
        <v>0.3</v>
      </c>
      <c r="AA27" s="659"/>
      <c r="AB27" s="659"/>
      <c r="AC27" s="659"/>
      <c r="AD27" s="660">
        <v>27</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6357860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2979773</v>
      </c>
      <c r="CS27" s="634"/>
      <c r="CT27" s="634"/>
      <c r="CU27" s="634"/>
      <c r="CV27" s="634"/>
      <c r="CW27" s="634"/>
      <c r="CX27" s="634"/>
      <c r="CY27" s="635"/>
      <c r="CZ27" s="624">
        <v>17.399999999999999</v>
      </c>
      <c r="DA27" s="636"/>
      <c r="DB27" s="636"/>
      <c r="DC27" s="637"/>
      <c r="DD27" s="627">
        <v>942541</v>
      </c>
      <c r="DE27" s="634"/>
      <c r="DF27" s="634"/>
      <c r="DG27" s="634"/>
      <c r="DH27" s="634"/>
      <c r="DI27" s="634"/>
      <c r="DJ27" s="634"/>
      <c r="DK27" s="635"/>
      <c r="DL27" s="627">
        <v>341286</v>
      </c>
      <c r="DM27" s="634"/>
      <c r="DN27" s="634"/>
      <c r="DO27" s="634"/>
      <c r="DP27" s="634"/>
      <c r="DQ27" s="634"/>
      <c r="DR27" s="634"/>
      <c r="DS27" s="634"/>
      <c r="DT27" s="634"/>
      <c r="DU27" s="634"/>
      <c r="DV27" s="635"/>
      <c r="DW27" s="624">
        <v>4.5999999999999996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110079</v>
      </c>
      <c r="S28" s="622"/>
      <c r="T28" s="622"/>
      <c r="U28" s="622"/>
      <c r="V28" s="622"/>
      <c r="W28" s="622"/>
      <c r="X28" s="622"/>
      <c r="Y28" s="623"/>
      <c r="Z28" s="659">
        <v>0.6</v>
      </c>
      <c r="AA28" s="659"/>
      <c r="AB28" s="659"/>
      <c r="AC28" s="659"/>
      <c r="AD28" s="660">
        <v>7768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605290</v>
      </c>
      <c r="CS28" s="622"/>
      <c r="CT28" s="622"/>
      <c r="CU28" s="622"/>
      <c r="CV28" s="622"/>
      <c r="CW28" s="622"/>
      <c r="CX28" s="622"/>
      <c r="CY28" s="623"/>
      <c r="CZ28" s="624">
        <v>3.5</v>
      </c>
      <c r="DA28" s="636"/>
      <c r="DB28" s="636"/>
      <c r="DC28" s="637"/>
      <c r="DD28" s="627">
        <v>600193</v>
      </c>
      <c r="DE28" s="622"/>
      <c r="DF28" s="622"/>
      <c r="DG28" s="622"/>
      <c r="DH28" s="622"/>
      <c r="DI28" s="622"/>
      <c r="DJ28" s="622"/>
      <c r="DK28" s="623"/>
      <c r="DL28" s="627">
        <v>600193</v>
      </c>
      <c r="DM28" s="622"/>
      <c r="DN28" s="622"/>
      <c r="DO28" s="622"/>
      <c r="DP28" s="622"/>
      <c r="DQ28" s="622"/>
      <c r="DR28" s="622"/>
      <c r="DS28" s="622"/>
      <c r="DT28" s="622"/>
      <c r="DU28" s="622"/>
      <c r="DV28" s="623"/>
      <c r="DW28" s="624">
        <v>8.1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64701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605290</v>
      </c>
      <c r="CS29" s="634"/>
      <c r="CT29" s="634"/>
      <c r="CU29" s="634"/>
      <c r="CV29" s="634"/>
      <c r="CW29" s="634"/>
      <c r="CX29" s="634"/>
      <c r="CY29" s="635"/>
      <c r="CZ29" s="624">
        <v>3.5</v>
      </c>
      <c r="DA29" s="636"/>
      <c r="DB29" s="636"/>
      <c r="DC29" s="637"/>
      <c r="DD29" s="627">
        <v>600193</v>
      </c>
      <c r="DE29" s="634"/>
      <c r="DF29" s="634"/>
      <c r="DG29" s="634"/>
      <c r="DH29" s="634"/>
      <c r="DI29" s="634"/>
      <c r="DJ29" s="634"/>
      <c r="DK29" s="635"/>
      <c r="DL29" s="627">
        <v>600193</v>
      </c>
      <c r="DM29" s="634"/>
      <c r="DN29" s="634"/>
      <c r="DO29" s="634"/>
      <c r="DP29" s="634"/>
      <c r="DQ29" s="634"/>
      <c r="DR29" s="634"/>
      <c r="DS29" s="634"/>
      <c r="DT29" s="634"/>
      <c r="DU29" s="634"/>
      <c r="DV29" s="635"/>
      <c r="DW29" s="624">
        <v>8.1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3434085</v>
      </c>
      <c r="S30" s="622"/>
      <c r="T30" s="622"/>
      <c r="U30" s="622"/>
      <c r="V30" s="622"/>
      <c r="W30" s="622"/>
      <c r="X30" s="622"/>
      <c r="Y30" s="623"/>
      <c r="Z30" s="659">
        <v>19.3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569254</v>
      </c>
      <c r="CS30" s="622"/>
      <c r="CT30" s="622"/>
      <c r="CU30" s="622"/>
      <c r="CV30" s="622"/>
      <c r="CW30" s="622"/>
      <c r="CX30" s="622"/>
      <c r="CY30" s="623"/>
      <c r="CZ30" s="624">
        <v>3.3</v>
      </c>
      <c r="DA30" s="636"/>
      <c r="DB30" s="636"/>
      <c r="DC30" s="637"/>
      <c r="DD30" s="627">
        <v>564673</v>
      </c>
      <c r="DE30" s="622"/>
      <c r="DF30" s="622"/>
      <c r="DG30" s="622"/>
      <c r="DH30" s="622"/>
      <c r="DI30" s="622"/>
      <c r="DJ30" s="622"/>
      <c r="DK30" s="623"/>
      <c r="DL30" s="627">
        <v>564673</v>
      </c>
      <c r="DM30" s="622"/>
      <c r="DN30" s="622"/>
      <c r="DO30" s="622"/>
      <c r="DP30" s="622"/>
      <c r="DQ30" s="622"/>
      <c r="DR30" s="622"/>
      <c r="DS30" s="622"/>
      <c r="DT30" s="622"/>
      <c r="DU30" s="622"/>
      <c r="DV30" s="623"/>
      <c r="DW30" s="624">
        <v>7.6</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v>14953</v>
      </c>
      <c r="S31" s="622"/>
      <c r="T31" s="622"/>
      <c r="U31" s="622"/>
      <c r="V31" s="622"/>
      <c r="W31" s="622"/>
      <c r="X31" s="622"/>
      <c r="Y31" s="623"/>
      <c r="Z31" s="659">
        <v>0.1</v>
      </c>
      <c r="AA31" s="659"/>
      <c r="AB31" s="659"/>
      <c r="AC31" s="659"/>
      <c r="AD31" s="660">
        <v>14953</v>
      </c>
      <c r="AE31" s="660"/>
      <c r="AF31" s="660"/>
      <c r="AG31" s="660"/>
      <c r="AH31" s="660"/>
      <c r="AI31" s="660"/>
      <c r="AJ31" s="660"/>
      <c r="AK31" s="660"/>
      <c r="AL31" s="624">
        <v>0.2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99.5</v>
      </c>
      <c r="BH31" s="684"/>
      <c r="BI31" s="684"/>
      <c r="BJ31" s="684"/>
      <c r="BK31" s="684"/>
      <c r="BL31" s="684"/>
      <c r="BM31" s="685">
        <v>98.4</v>
      </c>
      <c r="BN31" s="684"/>
      <c r="BO31" s="684"/>
      <c r="BP31" s="684"/>
      <c r="BQ31" s="686"/>
      <c r="BR31" s="683">
        <v>99.5</v>
      </c>
      <c r="BS31" s="684"/>
      <c r="BT31" s="684"/>
      <c r="BU31" s="684"/>
      <c r="BV31" s="684"/>
      <c r="BW31" s="684"/>
      <c r="BX31" s="685">
        <v>98.6</v>
      </c>
      <c r="BY31" s="684"/>
      <c r="BZ31" s="684"/>
      <c r="CA31" s="684"/>
      <c r="CB31" s="686"/>
      <c r="CD31" s="642"/>
      <c r="CE31" s="643"/>
      <c r="CF31" s="618" t="s">
        <v>301</v>
      </c>
      <c r="CG31" s="619"/>
      <c r="CH31" s="619"/>
      <c r="CI31" s="619"/>
      <c r="CJ31" s="619"/>
      <c r="CK31" s="619"/>
      <c r="CL31" s="619"/>
      <c r="CM31" s="619"/>
      <c r="CN31" s="619"/>
      <c r="CO31" s="619"/>
      <c r="CP31" s="619"/>
      <c r="CQ31" s="620"/>
      <c r="CR31" s="621">
        <v>36036</v>
      </c>
      <c r="CS31" s="634"/>
      <c r="CT31" s="634"/>
      <c r="CU31" s="634"/>
      <c r="CV31" s="634"/>
      <c r="CW31" s="634"/>
      <c r="CX31" s="634"/>
      <c r="CY31" s="635"/>
      <c r="CZ31" s="624">
        <v>0.2</v>
      </c>
      <c r="DA31" s="636"/>
      <c r="DB31" s="636"/>
      <c r="DC31" s="637"/>
      <c r="DD31" s="627">
        <v>35520</v>
      </c>
      <c r="DE31" s="634"/>
      <c r="DF31" s="634"/>
      <c r="DG31" s="634"/>
      <c r="DH31" s="634"/>
      <c r="DI31" s="634"/>
      <c r="DJ31" s="634"/>
      <c r="DK31" s="635"/>
      <c r="DL31" s="627">
        <v>35520</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941474</v>
      </c>
      <c r="S32" s="622"/>
      <c r="T32" s="622"/>
      <c r="U32" s="622"/>
      <c r="V32" s="622"/>
      <c r="W32" s="622"/>
      <c r="X32" s="622"/>
      <c r="Y32" s="623"/>
      <c r="Z32" s="659">
        <v>5.3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v>
      </c>
      <c r="BH32" s="634"/>
      <c r="BI32" s="634"/>
      <c r="BJ32" s="634"/>
      <c r="BK32" s="634"/>
      <c r="BL32" s="634"/>
      <c r="BM32" s="625">
        <v>97.7</v>
      </c>
      <c r="BN32" s="634"/>
      <c r="BO32" s="634"/>
      <c r="BP32" s="634"/>
      <c r="BQ32" s="657"/>
      <c r="BR32" s="692">
        <v>99.3</v>
      </c>
      <c r="BS32" s="634"/>
      <c r="BT32" s="634"/>
      <c r="BU32" s="634"/>
      <c r="BV32" s="634"/>
      <c r="BW32" s="634"/>
      <c r="BX32" s="625">
        <v>98.3</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26812</v>
      </c>
      <c r="S33" s="622"/>
      <c r="T33" s="622"/>
      <c r="U33" s="622"/>
      <c r="V33" s="622"/>
      <c r="W33" s="622"/>
      <c r="X33" s="622"/>
      <c r="Y33" s="623"/>
      <c r="Z33" s="659">
        <v>0.2</v>
      </c>
      <c r="AA33" s="659"/>
      <c r="AB33" s="659"/>
      <c r="AC33" s="659"/>
      <c r="AD33" s="660">
        <v>9</v>
      </c>
      <c r="AE33" s="660"/>
      <c r="AF33" s="660"/>
      <c r="AG33" s="660"/>
      <c r="AH33" s="660"/>
      <c r="AI33" s="660"/>
      <c r="AJ33" s="660"/>
      <c r="AK33" s="660"/>
      <c r="AL33" s="624">
        <v>0</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99.6</v>
      </c>
      <c r="BS33" s="606"/>
      <c r="BT33" s="606"/>
      <c r="BU33" s="606"/>
      <c r="BV33" s="606"/>
      <c r="BW33" s="606"/>
      <c r="BX33" s="652">
        <v>98.5</v>
      </c>
      <c r="BY33" s="606"/>
      <c r="BZ33" s="606"/>
      <c r="CA33" s="606"/>
      <c r="CB33" s="669"/>
      <c r="CD33" s="618" t="s">
        <v>308</v>
      </c>
      <c r="CE33" s="619"/>
      <c r="CF33" s="619"/>
      <c r="CG33" s="619"/>
      <c r="CH33" s="619"/>
      <c r="CI33" s="619"/>
      <c r="CJ33" s="619"/>
      <c r="CK33" s="619"/>
      <c r="CL33" s="619"/>
      <c r="CM33" s="619"/>
      <c r="CN33" s="619"/>
      <c r="CO33" s="619"/>
      <c r="CP33" s="619"/>
      <c r="CQ33" s="620"/>
      <c r="CR33" s="621">
        <v>6983395</v>
      </c>
      <c r="CS33" s="634"/>
      <c r="CT33" s="634"/>
      <c r="CU33" s="634"/>
      <c r="CV33" s="634"/>
      <c r="CW33" s="634"/>
      <c r="CX33" s="634"/>
      <c r="CY33" s="635"/>
      <c r="CZ33" s="624">
        <v>40.9</v>
      </c>
      <c r="DA33" s="636"/>
      <c r="DB33" s="636"/>
      <c r="DC33" s="637"/>
      <c r="DD33" s="627">
        <v>6037922</v>
      </c>
      <c r="DE33" s="634"/>
      <c r="DF33" s="634"/>
      <c r="DG33" s="634"/>
      <c r="DH33" s="634"/>
      <c r="DI33" s="634"/>
      <c r="DJ33" s="634"/>
      <c r="DK33" s="635"/>
      <c r="DL33" s="627">
        <v>5003727</v>
      </c>
      <c r="DM33" s="634"/>
      <c r="DN33" s="634"/>
      <c r="DO33" s="634"/>
      <c r="DP33" s="634"/>
      <c r="DQ33" s="634"/>
      <c r="DR33" s="634"/>
      <c r="DS33" s="634"/>
      <c r="DT33" s="634"/>
      <c r="DU33" s="634"/>
      <c r="DV33" s="635"/>
      <c r="DW33" s="624">
        <v>67.3</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161678</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2907280</v>
      </c>
      <c r="CS34" s="622"/>
      <c r="CT34" s="622"/>
      <c r="CU34" s="622"/>
      <c r="CV34" s="622"/>
      <c r="CW34" s="622"/>
      <c r="CX34" s="622"/>
      <c r="CY34" s="623"/>
      <c r="CZ34" s="624">
        <v>17</v>
      </c>
      <c r="DA34" s="636"/>
      <c r="DB34" s="636"/>
      <c r="DC34" s="637"/>
      <c r="DD34" s="627">
        <v>2486125</v>
      </c>
      <c r="DE34" s="622"/>
      <c r="DF34" s="622"/>
      <c r="DG34" s="622"/>
      <c r="DH34" s="622"/>
      <c r="DI34" s="622"/>
      <c r="DJ34" s="622"/>
      <c r="DK34" s="623"/>
      <c r="DL34" s="627">
        <v>2306862</v>
      </c>
      <c r="DM34" s="622"/>
      <c r="DN34" s="622"/>
      <c r="DO34" s="622"/>
      <c r="DP34" s="622"/>
      <c r="DQ34" s="622"/>
      <c r="DR34" s="622"/>
      <c r="DS34" s="622"/>
      <c r="DT34" s="622"/>
      <c r="DU34" s="622"/>
      <c r="DV34" s="623"/>
      <c r="DW34" s="624">
        <v>31</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1073957</v>
      </c>
      <c r="S35" s="622"/>
      <c r="T35" s="622"/>
      <c r="U35" s="622"/>
      <c r="V35" s="622"/>
      <c r="W35" s="622"/>
      <c r="X35" s="622"/>
      <c r="Y35" s="623"/>
      <c r="Z35" s="659">
        <v>6</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373305</v>
      </c>
      <c r="CS35" s="634"/>
      <c r="CT35" s="634"/>
      <c r="CU35" s="634"/>
      <c r="CV35" s="634"/>
      <c r="CW35" s="634"/>
      <c r="CX35" s="634"/>
      <c r="CY35" s="635"/>
      <c r="CZ35" s="624">
        <v>2.2000000000000002</v>
      </c>
      <c r="DA35" s="636"/>
      <c r="DB35" s="636"/>
      <c r="DC35" s="637"/>
      <c r="DD35" s="627">
        <v>351775</v>
      </c>
      <c r="DE35" s="634"/>
      <c r="DF35" s="634"/>
      <c r="DG35" s="634"/>
      <c r="DH35" s="634"/>
      <c r="DI35" s="634"/>
      <c r="DJ35" s="634"/>
      <c r="DK35" s="635"/>
      <c r="DL35" s="627">
        <v>351579</v>
      </c>
      <c r="DM35" s="634"/>
      <c r="DN35" s="634"/>
      <c r="DO35" s="634"/>
      <c r="DP35" s="634"/>
      <c r="DQ35" s="634"/>
      <c r="DR35" s="634"/>
      <c r="DS35" s="634"/>
      <c r="DT35" s="634"/>
      <c r="DU35" s="634"/>
      <c r="DV35" s="635"/>
      <c r="DW35" s="624">
        <v>4.7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1079110</v>
      </c>
      <c r="S36" s="622"/>
      <c r="T36" s="622"/>
      <c r="U36" s="622"/>
      <c r="V36" s="622"/>
      <c r="W36" s="622"/>
      <c r="X36" s="622"/>
      <c r="Y36" s="623"/>
      <c r="Z36" s="659">
        <v>6.1</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1755207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34596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2311610</v>
      </c>
      <c r="CS36" s="622"/>
      <c r="CT36" s="622"/>
      <c r="CU36" s="622"/>
      <c r="CV36" s="622"/>
      <c r="CW36" s="622"/>
      <c r="CX36" s="622"/>
      <c r="CY36" s="623"/>
      <c r="CZ36" s="624">
        <v>13.5</v>
      </c>
      <c r="DA36" s="636"/>
      <c r="DB36" s="636"/>
      <c r="DC36" s="637"/>
      <c r="DD36" s="627">
        <v>2188527</v>
      </c>
      <c r="DE36" s="622"/>
      <c r="DF36" s="622"/>
      <c r="DG36" s="622"/>
      <c r="DH36" s="622"/>
      <c r="DI36" s="622"/>
      <c r="DJ36" s="622"/>
      <c r="DK36" s="623"/>
      <c r="DL36" s="627">
        <v>1650983</v>
      </c>
      <c r="DM36" s="622"/>
      <c r="DN36" s="622"/>
      <c r="DO36" s="622"/>
      <c r="DP36" s="622"/>
      <c r="DQ36" s="622"/>
      <c r="DR36" s="622"/>
      <c r="DS36" s="622"/>
      <c r="DT36" s="622"/>
      <c r="DU36" s="622"/>
      <c r="DV36" s="623"/>
      <c r="DW36" s="624">
        <v>22.2</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221765</v>
      </c>
      <c r="S37" s="622"/>
      <c r="T37" s="622"/>
      <c r="U37" s="622"/>
      <c r="V37" s="622"/>
      <c r="W37" s="622"/>
      <c r="X37" s="622"/>
      <c r="Y37" s="623"/>
      <c r="Z37" s="659">
        <v>1.2</v>
      </c>
      <c r="AA37" s="659"/>
      <c r="AB37" s="659"/>
      <c r="AC37" s="659"/>
      <c r="AD37" s="660">
        <v>2343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405707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19001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944193</v>
      </c>
      <c r="CS37" s="634"/>
      <c r="CT37" s="634"/>
      <c r="CU37" s="634"/>
      <c r="CV37" s="634"/>
      <c r="CW37" s="634"/>
      <c r="CX37" s="634"/>
      <c r="CY37" s="635"/>
      <c r="CZ37" s="624">
        <v>5.5</v>
      </c>
      <c r="DA37" s="636"/>
      <c r="DB37" s="636"/>
      <c r="DC37" s="637"/>
      <c r="DD37" s="627">
        <v>943842</v>
      </c>
      <c r="DE37" s="634"/>
      <c r="DF37" s="634"/>
      <c r="DG37" s="634"/>
      <c r="DH37" s="634"/>
      <c r="DI37" s="634"/>
      <c r="DJ37" s="634"/>
      <c r="DK37" s="635"/>
      <c r="DL37" s="627">
        <v>943842</v>
      </c>
      <c r="DM37" s="634"/>
      <c r="DN37" s="634"/>
      <c r="DO37" s="634"/>
      <c r="DP37" s="634"/>
      <c r="DQ37" s="634"/>
      <c r="DR37" s="634"/>
      <c r="DS37" s="634"/>
      <c r="DT37" s="634"/>
      <c r="DU37" s="634"/>
      <c r="DV37" s="635"/>
      <c r="DW37" s="624">
        <v>12.7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2364100</v>
      </c>
      <c r="S38" s="622"/>
      <c r="T38" s="622"/>
      <c r="U38" s="622"/>
      <c r="V38" s="622"/>
      <c r="W38" s="622"/>
      <c r="X38" s="622"/>
      <c r="Y38" s="623"/>
      <c r="Z38" s="659">
        <v>13.3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266357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2900</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958183</v>
      </c>
      <c r="CS38" s="622"/>
      <c r="CT38" s="622"/>
      <c r="CU38" s="622"/>
      <c r="CV38" s="622"/>
      <c r="CW38" s="622"/>
      <c r="CX38" s="622"/>
      <c r="CY38" s="623"/>
      <c r="CZ38" s="624">
        <v>5.6</v>
      </c>
      <c r="DA38" s="636"/>
      <c r="DB38" s="636"/>
      <c r="DC38" s="637"/>
      <c r="DD38" s="627">
        <v>738225</v>
      </c>
      <c r="DE38" s="622"/>
      <c r="DF38" s="622"/>
      <c r="DG38" s="622"/>
      <c r="DH38" s="622"/>
      <c r="DI38" s="622"/>
      <c r="DJ38" s="622"/>
      <c r="DK38" s="623"/>
      <c r="DL38" s="627">
        <v>691423</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124960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4339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131928</v>
      </c>
      <c r="CS39" s="634"/>
      <c r="CT39" s="634"/>
      <c r="CU39" s="634"/>
      <c r="CV39" s="634"/>
      <c r="CW39" s="634"/>
      <c r="CX39" s="634"/>
      <c r="CY39" s="635"/>
      <c r="CZ39" s="624">
        <v>0.8</v>
      </c>
      <c r="DA39" s="636"/>
      <c r="DB39" s="636"/>
      <c r="DC39" s="637"/>
      <c r="DD39" s="627">
        <v>41181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46802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94</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301089</v>
      </c>
      <c r="CS40" s="622"/>
      <c r="CT40" s="622"/>
      <c r="CU40" s="622"/>
      <c r="CV40" s="622"/>
      <c r="CW40" s="622"/>
      <c r="CX40" s="622"/>
      <c r="CY40" s="623"/>
      <c r="CZ40" s="624">
        <v>1.8</v>
      </c>
      <c r="DA40" s="636"/>
      <c r="DB40" s="636"/>
      <c r="DC40" s="637"/>
      <c r="DD40" s="627">
        <v>232089</v>
      </c>
      <c r="DE40" s="622"/>
      <c r="DF40" s="622"/>
      <c r="DG40" s="622"/>
      <c r="DH40" s="622"/>
      <c r="DI40" s="622"/>
      <c r="DJ40" s="622"/>
      <c r="DK40" s="623"/>
      <c r="DL40" s="627">
        <v>2880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17767333</v>
      </c>
      <c r="S41" s="646"/>
      <c r="T41" s="646"/>
      <c r="U41" s="646"/>
      <c r="V41" s="646"/>
      <c r="W41" s="646"/>
      <c r="X41" s="646"/>
      <c r="Y41" s="649"/>
      <c r="Z41" s="650">
        <v>100</v>
      </c>
      <c r="AA41" s="650"/>
      <c r="AB41" s="650"/>
      <c r="AC41" s="650"/>
      <c r="AD41" s="651">
        <v>7438468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163385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747996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380</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4828455</v>
      </c>
      <c r="CS42" s="634"/>
      <c r="CT42" s="634"/>
      <c r="CU42" s="634"/>
      <c r="CV42" s="634"/>
      <c r="CW42" s="634"/>
      <c r="CX42" s="634"/>
      <c r="CY42" s="635"/>
      <c r="CZ42" s="624">
        <v>28.2</v>
      </c>
      <c r="DA42" s="636"/>
      <c r="DB42" s="636"/>
      <c r="DC42" s="637"/>
      <c r="DD42" s="627">
        <v>1488450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21806</v>
      </c>
      <c r="CS43" s="634"/>
      <c r="CT43" s="634"/>
      <c r="CU43" s="634"/>
      <c r="CV43" s="634"/>
      <c r="CW43" s="634"/>
      <c r="CX43" s="634"/>
      <c r="CY43" s="635"/>
      <c r="CZ43" s="624">
        <v>0.1</v>
      </c>
      <c r="DA43" s="636"/>
      <c r="DB43" s="636"/>
      <c r="DC43" s="637"/>
      <c r="DD43" s="627">
        <v>21806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4828455</v>
      </c>
      <c r="CS44" s="622"/>
      <c r="CT44" s="622"/>
      <c r="CU44" s="622"/>
      <c r="CV44" s="622"/>
      <c r="CW44" s="622"/>
      <c r="CX44" s="622"/>
      <c r="CY44" s="623"/>
      <c r="CZ44" s="624">
        <v>28.2</v>
      </c>
      <c r="DA44" s="625"/>
      <c r="DB44" s="625"/>
      <c r="DC44" s="626"/>
      <c r="DD44" s="627">
        <v>1488450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3622536</v>
      </c>
      <c r="CS45" s="634"/>
      <c r="CT45" s="634"/>
      <c r="CU45" s="634"/>
      <c r="CV45" s="634"/>
      <c r="CW45" s="634"/>
      <c r="CX45" s="634"/>
      <c r="CY45" s="635"/>
      <c r="CZ45" s="624">
        <v>21.2</v>
      </c>
      <c r="DA45" s="636"/>
      <c r="DB45" s="636"/>
      <c r="DC45" s="637"/>
      <c r="DD45" s="627">
        <v>535212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1186478</v>
      </c>
      <c r="CS46" s="622"/>
      <c r="CT46" s="622"/>
      <c r="CU46" s="622"/>
      <c r="CV46" s="622"/>
      <c r="CW46" s="622"/>
      <c r="CX46" s="622"/>
      <c r="CY46" s="623"/>
      <c r="CZ46" s="624">
        <v>6.9</v>
      </c>
      <c r="DA46" s="625"/>
      <c r="DB46" s="625"/>
      <c r="DC46" s="626"/>
      <c r="DD46" s="627">
        <v>933797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17093954</v>
      </c>
      <c r="CS49" s="606"/>
      <c r="CT49" s="606"/>
      <c r="CU49" s="606"/>
      <c r="CV49" s="606"/>
      <c r="CW49" s="606"/>
      <c r="CX49" s="606"/>
      <c r="CY49" s="607"/>
      <c r="CZ49" s="608">
        <v>100</v>
      </c>
      <c r="DA49" s="609"/>
      <c r="DB49" s="609"/>
      <c r="DC49" s="610"/>
      <c r="DD49" s="611">
        <v>10644530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CgARimIDL257NdBnIZHj6cWbgDiOJdySr+3/XIljs5JZ31G9JnYD6nHUvM4gt7eV6emH43pRyIRnO70fgGHdw==" saltValue="7Pej/K+Ew40Z++ON+9B7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17762</v>
      </c>
      <c r="R7" s="1103"/>
      <c r="S7" s="1103"/>
      <c r="T7" s="1103"/>
      <c r="U7" s="1103"/>
      <c r="V7" s="1103">
        <v>17090</v>
      </c>
      <c r="W7" s="1103"/>
      <c r="X7" s="1103"/>
      <c r="Y7" s="1103"/>
      <c r="Z7" s="1103"/>
      <c r="AA7" s="1103">
        <v>672</v>
      </c>
      <c r="AB7" s="1103"/>
      <c r="AC7" s="1103"/>
      <c r="AD7" s="1103"/>
      <c r="AE7" s="1104"/>
      <c r="AF7" s="1105">
        <v>339</v>
      </c>
      <c r="AG7" s="1106"/>
      <c r="AH7" s="1106"/>
      <c r="AI7" s="1106"/>
      <c r="AJ7" s="1107"/>
      <c r="AK7" s="1108">
        <v>1058</v>
      </c>
      <c r="AL7" s="1109"/>
      <c r="AM7" s="1109"/>
      <c r="AN7" s="1109"/>
      <c r="AO7" s="1109"/>
      <c r="AP7" s="1109">
        <v>8242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-4</v>
      </c>
      <c r="CI7" s="1097"/>
      <c r="CJ7" s="1097"/>
      <c r="CK7" s="1097"/>
      <c r="CL7" s="1098"/>
      <c r="CM7" s="1096">
        <v>160</v>
      </c>
      <c r="CN7" s="1097"/>
      <c r="CO7" s="1097"/>
      <c r="CP7" s="1097"/>
      <c r="CQ7" s="1098"/>
      <c r="CR7" s="1096">
        <v>9</v>
      </c>
      <c r="CS7" s="1097"/>
      <c r="CT7" s="1097"/>
      <c r="CU7" s="1097"/>
      <c r="CV7" s="1098"/>
      <c r="CW7" s="1096" t="s">
        <v>556</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6</v>
      </c>
      <c r="R8" s="1039"/>
      <c r="S8" s="1039"/>
      <c r="T8" s="1039"/>
      <c r="U8" s="1039"/>
      <c r="V8" s="1039">
        <v>4</v>
      </c>
      <c r="W8" s="1039"/>
      <c r="X8" s="1039"/>
      <c r="Y8" s="1039"/>
      <c r="Z8" s="1039"/>
      <c r="AA8" s="1039">
        <v>1</v>
      </c>
      <c r="AB8" s="1039"/>
      <c r="AC8" s="1039"/>
      <c r="AD8" s="1039"/>
      <c r="AE8" s="1040"/>
      <c r="AF8" s="1035">
        <v>1</v>
      </c>
      <c r="AG8" s="1036"/>
      <c r="AH8" s="1036"/>
      <c r="AI8" s="1036"/>
      <c r="AJ8" s="1037"/>
      <c r="AK8" s="1080" t="s">
        <v>556</v>
      </c>
      <c r="AL8" s="1081"/>
      <c r="AM8" s="1081"/>
      <c r="AN8" s="1081"/>
      <c r="AO8" s="1081"/>
      <c r="AP8" s="1081" t="s">
        <v>556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17767</v>
      </c>
      <c r="R23" s="1061"/>
      <c r="S23" s="1061"/>
      <c r="T23" s="1061"/>
      <c r="U23" s="1061"/>
      <c r="V23" s="1061">
        <v>17094</v>
      </c>
      <c r="W23" s="1061"/>
      <c r="X23" s="1061"/>
      <c r="Y23" s="1061"/>
      <c r="Z23" s="1061"/>
      <c r="AA23" s="1061">
        <v>673</v>
      </c>
      <c r="AB23" s="1061"/>
      <c r="AC23" s="1061"/>
      <c r="AD23" s="1061"/>
      <c r="AE23" s="1068"/>
      <c r="AF23" s="1069">
        <v>341</v>
      </c>
      <c r="AG23" s="1061"/>
      <c r="AH23" s="1061"/>
      <c r="AI23" s="1061"/>
      <c r="AJ23" s="1070"/>
      <c r="AK23" s="1071"/>
      <c r="AL23" s="1072"/>
      <c r="AM23" s="1072"/>
      <c r="AN23" s="1072"/>
      <c r="AO23" s="1072"/>
      <c r="AP23" s="1061">
        <v>8242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2366</v>
      </c>
      <c r="R28" s="1051"/>
      <c r="S28" s="1051"/>
      <c r="T28" s="1051"/>
      <c r="U28" s="1051"/>
      <c r="V28" s="1051">
        <v>2331</v>
      </c>
      <c r="W28" s="1051"/>
      <c r="X28" s="1051"/>
      <c r="Y28" s="1051"/>
      <c r="Z28" s="1051"/>
      <c r="AA28" s="1051">
        <v>35</v>
      </c>
      <c r="AB28" s="1051"/>
      <c r="AC28" s="1051"/>
      <c r="AD28" s="1051"/>
      <c r="AE28" s="1052"/>
      <c r="AF28" s="1053">
        <v>35</v>
      </c>
      <c r="AG28" s="1051"/>
      <c r="AH28" s="1051"/>
      <c r="AI28" s="1051"/>
      <c r="AJ28" s="1054"/>
      <c r="AK28" s="1042">
        <v>243</v>
      </c>
      <c r="AL28" s="1043"/>
      <c r="AM28" s="1043"/>
      <c r="AN28" s="1043"/>
      <c r="AO28" s="1043"/>
      <c r="AP28" s="1043" t="s">
        <v>556</v>
      </c>
      <c r="AQ28" s="1043"/>
      <c r="AR28" s="1043"/>
      <c r="AS28" s="1043"/>
      <c r="AT28" s="1043"/>
      <c r="AU28" s="1043" t="s">
        <v>556</v>
      </c>
      <c r="AV28" s="1043"/>
      <c r="AW28" s="1043"/>
      <c r="AX28" s="1043"/>
      <c r="AY28" s="1043"/>
      <c r="AZ28" s="1044" t="s">
        <v>556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2354</v>
      </c>
      <c r="R29" s="1039"/>
      <c r="S29" s="1039"/>
      <c r="T29" s="1039"/>
      <c r="U29" s="1039"/>
      <c r="V29" s="1039">
        <v>2288</v>
      </c>
      <c r="W29" s="1039"/>
      <c r="X29" s="1039"/>
      <c r="Y29" s="1039"/>
      <c r="Z29" s="1039"/>
      <c r="AA29" s="1039">
        <v>66</v>
      </c>
      <c r="AB29" s="1039"/>
      <c r="AC29" s="1039"/>
      <c r="AD29" s="1039"/>
      <c r="AE29" s="1040"/>
      <c r="AF29" s="1035">
        <v>66</v>
      </c>
      <c r="AG29" s="1036"/>
      <c r="AH29" s="1036"/>
      <c r="AI29" s="1036"/>
      <c r="AJ29" s="1037"/>
      <c r="AK29" s="980">
        <v>390</v>
      </c>
      <c r="AL29" s="971"/>
      <c r="AM29" s="971"/>
      <c r="AN29" s="971"/>
      <c r="AO29" s="971"/>
      <c r="AP29" s="971" t="s">
        <v>556</v>
      </c>
      <c r="AQ29" s="971"/>
      <c r="AR29" s="971"/>
      <c r="AS29" s="971"/>
      <c r="AT29" s="971"/>
      <c r="AU29" s="971" t="s">
        <v>556</v>
      </c>
      <c r="AV29" s="971"/>
      <c r="AW29" s="971"/>
      <c r="AX29" s="971"/>
      <c r="AY29" s="971"/>
      <c r="AZ29" s="1041" t="s">
        <v>556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297</v>
      </c>
      <c r="R30" s="1039"/>
      <c r="S30" s="1039"/>
      <c r="T30" s="1039"/>
      <c r="U30" s="1039"/>
      <c r="V30" s="1039">
        <v>292</v>
      </c>
      <c r="W30" s="1039"/>
      <c r="X30" s="1039"/>
      <c r="Y30" s="1039"/>
      <c r="Z30" s="1039"/>
      <c r="AA30" s="1039">
        <v>5</v>
      </c>
      <c r="AB30" s="1039"/>
      <c r="AC30" s="1039"/>
      <c r="AD30" s="1039"/>
      <c r="AE30" s="1040"/>
      <c r="AF30" s="1035">
        <v>5</v>
      </c>
      <c r="AG30" s="1036"/>
      <c r="AH30" s="1036"/>
      <c r="AI30" s="1036"/>
      <c r="AJ30" s="1037"/>
      <c r="AK30" s="980">
        <v>67</v>
      </c>
      <c r="AL30" s="971"/>
      <c r="AM30" s="971"/>
      <c r="AN30" s="971"/>
      <c r="AO30" s="971"/>
      <c r="AP30" s="971" t="s">
        <v>556</v>
      </c>
      <c r="AQ30" s="971"/>
      <c r="AR30" s="971"/>
      <c r="AS30" s="971"/>
      <c r="AT30" s="971"/>
      <c r="AU30" s="971" t="s">
        <v>556</v>
      </c>
      <c r="AV30" s="971"/>
      <c r="AW30" s="971"/>
      <c r="AX30" s="971"/>
      <c r="AY30" s="971"/>
      <c r="AZ30" s="1041" t="s">
        <v>556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940</v>
      </c>
      <c r="R31" s="1039"/>
      <c r="S31" s="1039"/>
      <c r="T31" s="1039"/>
      <c r="U31" s="1039"/>
      <c r="V31" s="1039">
        <v>866</v>
      </c>
      <c r="W31" s="1039"/>
      <c r="X31" s="1039"/>
      <c r="Y31" s="1039"/>
      <c r="Z31" s="1039"/>
      <c r="AA31" s="1039">
        <v>74</v>
      </c>
      <c r="AB31" s="1039"/>
      <c r="AC31" s="1039"/>
      <c r="AD31" s="1039"/>
      <c r="AE31" s="1040"/>
      <c r="AF31" s="1035">
        <v>575</v>
      </c>
      <c r="AG31" s="1036"/>
      <c r="AH31" s="1036"/>
      <c r="AI31" s="1036"/>
      <c r="AJ31" s="1037"/>
      <c r="AK31" s="980">
        <v>125</v>
      </c>
      <c r="AL31" s="971"/>
      <c r="AM31" s="971"/>
      <c r="AN31" s="971"/>
      <c r="AO31" s="971"/>
      <c r="AP31" s="971">
        <v>1127</v>
      </c>
      <c r="AQ31" s="971"/>
      <c r="AR31" s="971"/>
      <c r="AS31" s="971"/>
      <c r="AT31" s="971"/>
      <c r="AU31" s="971">
        <v>294</v>
      </c>
      <c r="AV31" s="971"/>
      <c r="AW31" s="971"/>
      <c r="AX31" s="971"/>
      <c r="AY31" s="971"/>
      <c r="AZ31" s="1041" t="s">
        <v>556</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838</v>
      </c>
      <c r="R32" s="1039"/>
      <c r="S32" s="1039"/>
      <c r="T32" s="1039"/>
      <c r="U32" s="1039"/>
      <c r="V32" s="1039">
        <v>857</v>
      </c>
      <c r="W32" s="1039"/>
      <c r="X32" s="1039"/>
      <c r="Y32" s="1039"/>
      <c r="Z32" s="1039"/>
      <c r="AA32" s="1039">
        <v>-18</v>
      </c>
      <c r="AB32" s="1039"/>
      <c r="AC32" s="1039"/>
      <c r="AD32" s="1039"/>
      <c r="AE32" s="1040"/>
      <c r="AF32" s="1035">
        <v>470</v>
      </c>
      <c r="AG32" s="1036"/>
      <c r="AH32" s="1036"/>
      <c r="AI32" s="1036"/>
      <c r="AJ32" s="1037"/>
      <c r="AK32" s="980">
        <v>406</v>
      </c>
      <c r="AL32" s="971"/>
      <c r="AM32" s="971"/>
      <c r="AN32" s="971"/>
      <c r="AO32" s="971"/>
      <c r="AP32" s="971">
        <v>3200</v>
      </c>
      <c r="AQ32" s="971"/>
      <c r="AR32" s="971"/>
      <c r="AS32" s="971"/>
      <c r="AT32" s="971"/>
      <c r="AU32" s="971">
        <v>2672</v>
      </c>
      <c r="AV32" s="971"/>
      <c r="AW32" s="971"/>
      <c r="AX32" s="971"/>
      <c r="AY32" s="971"/>
      <c r="AZ32" s="1041" t="s">
        <v>556</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1078</v>
      </c>
      <c r="R33" s="1039"/>
      <c r="S33" s="1039"/>
      <c r="T33" s="1039"/>
      <c r="U33" s="1039"/>
      <c r="V33" s="1039">
        <v>1051</v>
      </c>
      <c r="W33" s="1039"/>
      <c r="X33" s="1039"/>
      <c r="Y33" s="1039"/>
      <c r="Z33" s="1039"/>
      <c r="AA33" s="1039">
        <v>27</v>
      </c>
      <c r="AB33" s="1039"/>
      <c r="AC33" s="1039"/>
      <c r="AD33" s="1039"/>
      <c r="AE33" s="1040"/>
      <c r="AF33" s="1035" t="s">
        <v>122</v>
      </c>
      <c r="AG33" s="1036"/>
      <c r="AH33" s="1036"/>
      <c r="AI33" s="1036"/>
      <c r="AJ33" s="1037"/>
      <c r="AK33" s="980">
        <v>47</v>
      </c>
      <c r="AL33" s="971"/>
      <c r="AM33" s="971"/>
      <c r="AN33" s="971"/>
      <c r="AO33" s="971"/>
      <c r="AP33" s="971">
        <v>1404</v>
      </c>
      <c r="AQ33" s="971"/>
      <c r="AR33" s="971"/>
      <c r="AS33" s="971"/>
      <c r="AT33" s="971"/>
      <c r="AU33" s="971" t="s">
        <v>556</v>
      </c>
      <c r="AV33" s="971"/>
      <c r="AW33" s="971"/>
      <c r="AX33" s="971"/>
      <c r="AY33" s="971"/>
      <c r="AZ33" s="1041" t="s">
        <v>556</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1150</v>
      </c>
      <c r="AG63" s="959"/>
      <c r="AH63" s="959"/>
      <c r="AI63" s="959"/>
      <c r="AJ63" s="1022"/>
      <c r="AK63" s="1023"/>
      <c r="AL63" s="963"/>
      <c r="AM63" s="963"/>
      <c r="AN63" s="963"/>
      <c r="AO63" s="963"/>
      <c r="AP63" s="959">
        <v>5731</v>
      </c>
      <c r="AQ63" s="959"/>
      <c r="AR63" s="959"/>
      <c r="AS63" s="959"/>
      <c r="AT63" s="959"/>
      <c r="AU63" s="959">
        <v>2966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558</v>
      </c>
      <c r="C68" s="986"/>
      <c r="D68" s="986"/>
      <c r="E68" s="986"/>
      <c r="F68" s="986"/>
      <c r="G68" s="986"/>
      <c r="H68" s="986"/>
      <c r="I68" s="986"/>
      <c r="J68" s="986"/>
      <c r="K68" s="986"/>
      <c r="L68" s="986"/>
      <c r="M68" s="986"/>
      <c r="N68" s="986"/>
      <c r="O68" s="986"/>
      <c r="P68" s="987"/>
      <c r="Q68" s="988">
        <v>3302</v>
      </c>
      <c r="R68" s="982"/>
      <c r="S68" s="982"/>
      <c r="T68" s="982"/>
      <c r="U68" s="982"/>
      <c r="V68" s="982">
        <v>3214</v>
      </c>
      <c r="W68" s="982"/>
      <c r="X68" s="982"/>
      <c r="Y68" s="982"/>
      <c r="Z68" s="982"/>
      <c r="AA68" s="982">
        <v>88</v>
      </c>
      <c r="AB68" s="982"/>
      <c r="AC68" s="982"/>
      <c r="AD68" s="982"/>
      <c r="AE68" s="982"/>
      <c r="AF68" s="982">
        <v>54</v>
      </c>
      <c r="AG68" s="982"/>
      <c r="AH68" s="982"/>
      <c r="AI68" s="982"/>
      <c r="AJ68" s="982"/>
      <c r="AK68" s="982">
        <v>61</v>
      </c>
      <c r="AL68" s="982"/>
      <c r="AM68" s="982"/>
      <c r="AN68" s="982"/>
      <c r="AO68" s="982"/>
      <c r="AP68" s="982">
        <v>1730</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559</v>
      </c>
      <c r="C69" s="975"/>
      <c r="D69" s="975"/>
      <c r="E69" s="975"/>
      <c r="F69" s="975"/>
      <c r="G69" s="975"/>
      <c r="H69" s="975"/>
      <c r="I69" s="975"/>
      <c r="J69" s="975"/>
      <c r="K69" s="975"/>
      <c r="L69" s="975"/>
      <c r="M69" s="975"/>
      <c r="N69" s="975"/>
      <c r="O69" s="975"/>
      <c r="P69" s="976"/>
      <c r="Q69" s="977">
        <v>198</v>
      </c>
      <c r="R69" s="971"/>
      <c r="S69" s="971"/>
      <c r="T69" s="971"/>
      <c r="U69" s="971"/>
      <c r="V69" s="971">
        <v>351</v>
      </c>
      <c r="W69" s="971"/>
      <c r="X69" s="971"/>
      <c r="Y69" s="971"/>
      <c r="Z69" s="971"/>
      <c r="AA69" s="971">
        <v>-153</v>
      </c>
      <c r="AB69" s="971"/>
      <c r="AC69" s="971"/>
      <c r="AD69" s="971"/>
      <c r="AE69" s="971"/>
      <c r="AF69" s="971" t="s">
        <v>556</v>
      </c>
      <c r="AG69" s="971"/>
      <c r="AH69" s="971"/>
      <c r="AI69" s="971"/>
      <c r="AJ69" s="971"/>
      <c r="AK69" s="971">
        <v>444</v>
      </c>
      <c r="AL69" s="971"/>
      <c r="AM69" s="971"/>
      <c r="AN69" s="971"/>
      <c r="AO69" s="971"/>
      <c r="AP69" s="971">
        <v>729</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560</v>
      </c>
      <c r="C70" s="975"/>
      <c r="D70" s="975"/>
      <c r="E70" s="975"/>
      <c r="F70" s="975"/>
      <c r="G70" s="975"/>
      <c r="H70" s="975"/>
      <c r="I70" s="975"/>
      <c r="J70" s="975"/>
      <c r="K70" s="975"/>
      <c r="L70" s="975"/>
      <c r="M70" s="975"/>
      <c r="N70" s="975"/>
      <c r="O70" s="975"/>
      <c r="P70" s="976"/>
      <c r="Q70" s="977">
        <v>0</v>
      </c>
      <c r="R70" s="971"/>
      <c r="S70" s="971"/>
      <c r="T70" s="971"/>
      <c r="U70" s="971"/>
      <c r="V70" s="971">
        <v>0</v>
      </c>
      <c r="W70" s="971"/>
      <c r="X70" s="971"/>
      <c r="Y70" s="971"/>
      <c r="Z70" s="971"/>
      <c r="AA70" s="971" t="s">
        <v>568</v>
      </c>
      <c r="AB70" s="971"/>
      <c r="AC70" s="971"/>
      <c r="AD70" s="971"/>
      <c r="AE70" s="971"/>
      <c r="AF70" s="971">
        <v>9</v>
      </c>
      <c r="AG70" s="971"/>
      <c r="AH70" s="971"/>
      <c r="AI70" s="971"/>
      <c r="AJ70" s="971"/>
      <c r="AK70" s="971" t="s">
        <v>556</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561</v>
      </c>
      <c r="C71" s="975"/>
      <c r="D71" s="975"/>
      <c r="E71" s="975"/>
      <c r="F71" s="975"/>
      <c r="G71" s="975"/>
      <c r="H71" s="975"/>
      <c r="I71" s="975"/>
      <c r="J71" s="975"/>
      <c r="K71" s="975"/>
      <c r="L71" s="975"/>
      <c r="M71" s="975"/>
      <c r="N71" s="975"/>
      <c r="O71" s="975"/>
      <c r="P71" s="976"/>
      <c r="Q71" s="977">
        <v>10670</v>
      </c>
      <c r="R71" s="971"/>
      <c r="S71" s="971"/>
      <c r="T71" s="971"/>
      <c r="U71" s="971"/>
      <c r="V71" s="971">
        <v>10603</v>
      </c>
      <c r="W71" s="971"/>
      <c r="X71" s="971"/>
      <c r="Y71" s="971"/>
      <c r="Z71" s="971"/>
      <c r="AA71" s="971">
        <v>67</v>
      </c>
      <c r="AB71" s="971"/>
      <c r="AC71" s="971"/>
      <c r="AD71" s="971"/>
      <c r="AE71" s="971"/>
      <c r="AF71" s="971">
        <v>67</v>
      </c>
      <c r="AG71" s="971"/>
      <c r="AH71" s="971"/>
      <c r="AI71" s="971"/>
      <c r="AJ71" s="971"/>
      <c r="AK71" s="971" t="s">
        <v>556</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562</v>
      </c>
      <c r="C72" s="975"/>
      <c r="D72" s="975"/>
      <c r="E72" s="975"/>
      <c r="F72" s="975"/>
      <c r="G72" s="975"/>
      <c r="H72" s="975"/>
      <c r="I72" s="975"/>
      <c r="J72" s="975"/>
      <c r="K72" s="975"/>
      <c r="L72" s="975"/>
      <c r="M72" s="975"/>
      <c r="N72" s="975"/>
      <c r="O72" s="975"/>
      <c r="P72" s="976"/>
      <c r="Q72" s="977">
        <v>860</v>
      </c>
      <c r="R72" s="971"/>
      <c r="S72" s="971"/>
      <c r="T72" s="971"/>
      <c r="U72" s="971"/>
      <c r="V72" s="971">
        <v>858</v>
      </c>
      <c r="W72" s="971"/>
      <c r="X72" s="971"/>
      <c r="Y72" s="971"/>
      <c r="Z72" s="971"/>
      <c r="AA72" s="971">
        <v>2</v>
      </c>
      <c r="AB72" s="971"/>
      <c r="AC72" s="971"/>
      <c r="AD72" s="971"/>
      <c r="AE72" s="971"/>
      <c r="AF72" s="971">
        <v>2</v>
      </c>
      <c r="AG72" s="971"/>
      <c r="AH72" s="971"/>
      <c r="AI72" s="971"/>
      <c r="AJ72" s="971"/>
      <c r="AK72" s="971">
        <v>2</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563</v>
      </c>
      <c r="C73" s="975"/>
      <c r="D73" s="975"/>
      <c r="E73" s="975"/>
      <c r="F73" s="975"/>
      <c r="G73" s="975"/>
      <c r="H73" s="975"/>
      <c r="I73" s="975"/>
      <c r="J73" s="975"/>
      <c r="K73" s="975"/>
      <c r="L73" s="975"/>
      <c r="M73" s="975"/>
      <c r="N73" s="975"/>
      <c r="O73" s="975"/>
      <c r="P73" s="976"/>
      <c r="Q73" s="977">
        <v>243</v>
      </c>
      <c r="R73" s="971"/>
      <c r="S73" s="971"/>
      <c r="T73" s="971"/>
      <c r="U73" s="971"/>
      <c r="V73" s="971">
        <v>238</v>
      </c>
      <c r="W73" s="971"/>
      <c r="X73" s="971"/>
      <c r="Y73" s="971"/>
      <c r="Z73" s="971"/>
      <c r="AA73" s="971">
        <v>5</v>
      </c>
      <c r="AB73" s="971"/>
      <c r="AC73" s="971"/>
      <c r="AD73" s="971"/>
      <c r="AE73" s="971"/>
      <c r="AF73" s="971">
        <v>5</v>
      </c>
      <c r="AG73" s="971"/>
      <c r="AH73" s="971"/>
      <c r="AI73" s="971"/>
      <c r="AJ73" s="971"/>
      <c r="AK73" s="971">
        <v>3</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564</v>
      </c>
      <c r="C74" s="975"/>
      <c r="D74" s="975"/>
      <c r="E74" s="975"/>
      <c r="F74" s="975"/>
      <c r="G74" s="975"/>
      <c r="H74" s="975"/>
      <c r="I74" s="975"/>
      <c r="J74" s="975"/>
      <c r="K74" s="975"/>
      <c r="L74" s="975"/>
      <c r="M74" s="975"/>
      <c r="N74" s="975"/>
      <c r="O74" s="975"/>
      <c r="P74" s="976"/>
      <c r="Q74" s="977">
        <v>967</v>
      </c>
      <c r="R74" s="971"/>
      <c r="S74" s="971"/>
      <c r="T74" s="971"/>
      <c r="U74" s="971"/>
      <c r="V74" s="971">
        <v>732</v>
      </c>
      <c r="W74" s="971"/>
      <c r="X74" s="971"/>
      <c r="Y74" s="971"/>
      <c r="Z74" s="971"/>
      <c r="AA74" s="971">
        <v>236</v>
      </c>
      <c r="AB74" s="971"/>
      <c r="AC74" s="971"/>
      <c r="AD74" s="971"/>
      <c r="AE74" s="971"/>
      <c r="AF74" s="971">
        <v>236</v>
      </c>
      <c r="AG74" s="971"/>
      <c r="AH74" s="971"/>
      <c r="AI74" s="971"/>
      <c r="AJ74" s="971"/>
      <c r="AK74" s="971">
        <v>510</v>
      </c>
      <c r="AL74" s="971"/>
      <c r="AM74" s="971"/>
      <c r="AN74" s="971"/>
      <c r="AO74" s="971"/>
      <c r="AP74" s="971" t="s">
        <v>556</v>
      </c>
      <c r="AQ74" s="971"/>
      <c r="AR74" s="971"/>
      <c r="AS74" s="971"/>
      <c r="AT74" s="971"/>
      <c r="AU74" s="971" t="s">
        <v>556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565</v>
      </c>
      <c r="C75" s="975"/>
      <c r="D75" s="975"/>
      <c r="E75" s="975"/>
      <c r="F75" s="975"/>
      <c r="G75" s="975"/>
      <c r="H75" s="975"/>
      <c r="I75" s="975"/>
      <c r="J75" s="975"/>
      <c r="K75" s="975"/>
      <c r="L75" s="975"/>
      <c r="M75" s="975"/>
      <c r="N75" s="975"/>
      <c r="O75" s="975"/>
      <c r="P75" s="976"/>
      <c r="Q75" s="978">
        <v>294625</v>
      </c>
      <c r="R75" s="979"/>
      <c r="S75" s="979"/>
      <c r="T75" s="979"/>
      <c r="U75" s="980"/>
      <c r="V75" s="981">
        <v>290389</v>
      </c>
      <c r="W75" s="979"/>
      <c r="X75" s="979"/>
      <c r="Y75" s="979"/>
      <c r="Z75" s="980"/>
      <c r="AA75" s="981">
        <v>4236</v>
      </c>
      <c r="AB75" s="979"/>
      <c r="AC75" s="979"/>
      <c r="AD75" s="979"/>
      <c r="AE75" s="980"/>
      <c r="AF75" s="981">
        <v>4236</v>
      </c>
      <c r="AG75" s="979"/>
      <c r="AH75" s="979"/>
      <c r="AI75" s="979"/>
      <c r="AJ75" s="980"/>
      <c r="AK75" s="981">
        <v>5909</v>
      </c>
      <c r="AL75" s="979"/>
      <c r="AM75" s="979"/>
      <c r="AN75" s="979"/>
      <c r="AO75" s="980"/>
      <c r="AP75" s="981" t="s">
        <v>556</v>
      </c>
      <c r="AQ75" s="979"/>
      <c r="AR75" s="979"/>
      <c r="AS75" s="979"/>
      <c r="AT75" s="980"/>
      <c r="AU75" s="981" t="s">
        <v>556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566</v>
      </c>
      <c r="C76" s="975"/>
      <c r="D76" s="975"/>
      <c r="E76" s="975"/>
      <c r="F76" s="975"/>
      <c r="G76" s="975"/>
      <c r="H76" s="975"/>
      <c r="I76" s="975"/>
      <c r="J76" s="975"/>
      <c r="K76" s="975"/>
      <c r="L76" s="975"/>
      <c r="M76" s="975"/>
      <c r="N76" s="975"/>
      <c r="O76" s="975"/>
      <c r="P76" s="976"/>
      <c r="Q76" s="978">
        <v>2</v>
      </c>
      <c r="R76" s="979"/>
      <c r="S76" s="979"/>
      <c r="T76" s="979"/>
      <c r="U76" s="980"/>
      <c r="V76" s="981">
        <v>1</v>
      </c>
      <c r="W76" s="979"/>
      <c r="X76" s="979"/>
      <c r="Y76" s="979"/>
      <c r="Z76" s="980"/>
      <c r="AA76" s="981">
        <v>0</v>
      </c>
      <c r="AB76" s="979"/>
      <c r="AC76" s="979"/>
      <c r="AD76" s="979"/>
      <c r="AE76" s="980"/>
      <c r="AF76" s="981">
        <v>0</v>
      </c>
      <c r="AG76" s="979"/>
      <c r="AH76" s="979"/>
      <c r="AI76" s="979"/>
      <c r="AJ76" s="980"/>
      <c r="AK76" s="981" t="s">
        <v>556</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567</v>
      </c>
      <c r="C77" s="975"/>
      <c r="D77" s="975"/>
      <c r="E77" s="975"/>
      <c r="F77" s="975"/>
      <c r="G77" s="975"/>
      <c r="H77" s="975"/>
      <c r="I77" s="975"/>
      <c r="J77" s="975"/>
      <c r="K77" s="975"/>
      <c r="L77" s="975"/>
      <c r="M77" s="975"/>
      <c r="N77" s="975"/>
      <c r="O77" s="975"/>
      <c r="P77" s="976"/>
      <c r="Q77" s="978">
        <v>2</v>
      </c>
      <c r="R77" s="979"/>
      <c r="S77" s="979"/>
      <c r="T77" s="979"/>
      <c r="U77" s="980"/>
      <c r="V77" s="981">
        <v>1</v>
      </c>
      <c r="W77" s="979"/>
      <c r="X77" s="979"/>
      <c r="Y77" s="979"/>
      <c r="Z77" s="980"/>
      <c r="AA77" s="981">
        <v>0</v>
      </c>
      <c r="AB77" s="979"/>
      <c r="AC77" s="979"/>
      <c r="AD77" s="979"/>
      <c r="AE77" s="980"/>
      <c r="AF77" s="981">
        <v>0</v>
      </c>
      <c r="AG77" s="979"/>
      <c r="AH77" s="979"/>
      <c r="AI77" s="979"/>
      <c r="AJ77" s="980"/>
      <c r="AK77" s="981" t="s">
        <v>556</v>
      </c>
      <c r="AL77" s="979"/>
      <c r="AM77" s="979"/>
      <c r="AN77" s="979"/>
      <c r="AO77" s="980"/>
      <c r="AP77" s="981" t="s">
        <v>556</v>
      </c>
      <c r="AQ77" s="979"/>
      <c r="AR77" s="979"/>
      <c r="AS77" s="979"/>
      <c r="AT77" s="980"/>
      <c r="AU77" s="981" t="s">
        <v>556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4609</v>
      </c>
      <c r="AG88" s="959"/>
      <c r="AH88" s="959"/>
      <c r="AI88" s="959"/>
      <c r="AJ88" s="959"/>
      <c r="AK88" s="963"/>
      <c r="AL88" s="963"/>
      <c r="AM88" s="963"/>
      <c r="AN88" s="963"/>
      <c r="AO88" s="963"/>
      <c r="AP88" s="959">
        <v>2459</v>
      </c>
      <c r="AQ88" s="959"/>
      <c r="AR88" s="959"/>
      <c r="AS88" s="959"/>
      <c r="AT88" s="959"/>
      <c r="AU88" s="959" t="s">
        <v>556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v>
      </c>
      <c r="CS102" s="953"/>
      <c r="CT102" s="953"/>
      <c r="CU102" s="953"/>
      <c r="CV102" s="954"/>
      <c r="CW102" s="952" t="s">
        <v>556</v>
      </c>
      <c r="CX102" s="953"/>
      <c r="CY102" s="953"/>
      <c r="CZ102" s="953"/>
      <c r="DA102" s="954"/>
      <c r="DB102" s="952" t="s">
        <v>556</v>
      </c>
      <c r="DC102" s="953"/>
      <c r="DD102" s="953"/>
      <c r="DE102" s="953"/>
      <c r="DF102" s="954"/>
      <c r="DG102" s="952" t="s">
        <v>556</v>
      </c>
      <c r="DH102" s="953"/>
      <c r="DI102" s="953"/>
      <c r="DJ102" s="953"/>
      <c r="DK102" s="954"/>
      <c r="DL102" s="952" t="s">
        <v>556</v>
      </c>
      <c r="DM102" s="953"/>
      <c r="DN102" s="953"/>
      <c r="DO102" s="953"/>
      <c r="DP102" s="954"/>
      <c r="DQ102" s="952" t="s">
        <v>556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619409</v>
      </c>
      <c r="AB110" s="889"/>
      <c r="AC110" s="889"/>
      <c r="AD110" s="889"/>
      <c r="AE110" s="890"/>
      <c r="AF110" s="891">
        <v>611146</v>
      </c>
      <c r="AG110" s="889"/>
      <c r="AH110" s="889"/>
      <c r="AI110" s="889"/>
      <c r="AJ110" s="890"/>
      <c r="AK110" s="891">
        <v>605290</v>
      </c>
      <c r="AL110" s="889"/>
      <c r="AM110" s="889"/>
      <c r="AN110" s="889"/>
      <c r="AO110" s="890"/>
      <c r="AP110" s="892">
        <v>7.9</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4827363</v>
      </c>
      <c r="BR110" s="842"/>
      <c r="BS110" s="842"/>
      <c r="BT110" s="842"/>
      <c r="BU110" s="842"/>
      <c r="BV110" s="842">
        <v>6446845</v>
      </c>
      <c r="BW110" s="842"/>
      <c r="BX110" s="842"/>
      <c r="BY110" s="842"/>
      <c r="BZ110" s="842"/>
      <c r="CA110" s="842">
        <v>8241692</v>
      </c>
      <c r="CB110" s="842"/>
      <c r="CC110" s="842"/>
      <c r="CD110" s="842"/>
      <c r="CE110" s="842"/>
      <c r="CF110" s="866">
        <v>107.4</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2503246</v>
      </c>
      <c r="BR112" s="817"/>
      <c r="BS112" s="817"/>
      <c r="BT112" s="817"/>
      <c r="BU112" s="817"/>
      <c r="BV112" s="817">
        <v>3213138</v>
      </c>
      <c r="BW112" s="817"/>
      <c r="BX112" s="817"/>
      <c r="BY112" s="817"/>
      <c r="BZ112" s="817"/>
      <c r="CA112" s="817">
        <v>2966067</v>
      </c>
      <c r="CB112" s="817"/>
      <c r="CC112" s="817"/>
      <c r="CD112" s="817"/>
      <c r="CE112" s="817"/>
      <c r="CF112" s="875">
        <v>38.6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316698</v>
      </c>
      <c r="AB113" s="919"/>
      <c r="AC113" s="919"/>
      <c r="AD113" s="919"/>
      <c r="AE113" s="920"/>
      <c r="AF113" s="921">
        <v>324069</v>
      </c>
      <c r="AG113" s="919"/>
      <c r="AH113" s="919"/>
      <c r="AI113" s="919"/>
      <c r="AJ113" s="920"/>
      <c r="AK113" s="921">
        <v>248421</v>
      </c>
      <c r="AL113" s="919"/>
      <c r="AM113" s="919"/>
      <c r="AN113" s="919"/>
      <c r="AO113" s="920"/>
      <c r="AP113" s="922">
        <v>3.2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1322935</v>
      </c>
      <c r="BR113" s="817"/>
      <c r="BS113" s="817"/>
      <c r="BT113" s="817"/>
      <c r="BU113" s="817"/>
      <c r="BV113" s="817">
        <v>1133805</v>
      </c>
      <c r="BW113" s="817"/>
      <c r="BX113" s="817"/>
      <c r="BY113" s="817"/>
      <c r="BZ113" s="817"/>
      <c r="CA113" s="817">
        <v>1144154</v>
      </c>
      <c r="CB113" s="817"/>
      <c r="CC113" s="817"/>
      <c r="CD113" s="817"/>
      <c r="CE113" s="817"/>
      <c r="CF113" s="875">
        <v>14.9</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153594</v>
      </c>
      <c r="AB114" s="780"/>
      <c r="AC114" s="780"/>
      <c r="AD114" s="780"/>
      <c r="AE114" s="781"/>
      <c r="AF114" s="782">
        <v>167276</v>
      </c>
      <c r="AG114" s="780"/>
      <c r="AH114" s="780"/>
      <c r="AI114" s="780"/>
      <c r="AJ114" s="781"/>
      <c r="AK114" s="782">
        <v>173003</v>
      </c>
      <c r="AL114" s="780"/>
      <c r="AM114" s="780"/>
      <c r="AN114" s="780"/>
      <c r="AO114" s="781"/>
      <c r="AP114" s="824">
        <v>2.2999999999999998</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694973</v>
      </c>
      <c r="BR114" s="817"/>
      <c r="BS114" s="817"/>
      <c r="BT114" s="817"/>
      <c r="BU114" s="817"/>
      <c r="BV114" s="817">
        <v>685338</v>
      </c>
      <c r="BW114" s="817"/>
      <c r="BX114" s="817"/>
      <c r="BY114" s="817"/>
      <c r="BZ114" s="817"/>
      <c r="CA114" s="817">
        <v>672678</v>
      </c>
      <c r="CB114" s="817"/>
      <c r="CC114" s="817"/>
      <c r="CD114" s="817"/>
      <c r="CE114" s="817"/>
      <c r="CF114" s="875">
        <v>8.8000000000000007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1089701</v>
      </c>
      <c r="AB117" s="903"/>
      <c r="AC117" s="903"/>
      <c r="AD117" s="903"/>
      <c r="AE117" s="904"/>
      <c r="AF117" s="905">
        <v>1102491</v>
      </c>
      <c r="AG117" s="903"/>
      <c r="AH117" s="903"/>
      <c r="AI117" s="903"/>
      <c r="AJ117" s="904"/>
      <c r="AK117" s="905">
        <v>1026714</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9348517</v>
      </c>
      <c r="BR119" s="845"/>
      <c r="BS119" s="845"/>
      <c r="BT119" s="845"/>
      <c r="BU119" s="845"/>
      <c r="BV119" s="845">
        <v>11479126</v>
      </c>
      <c r="BW119" s="845"/>
      <c r="BX119" s="845"/>
      <c r="BY119" s="845"/>
      <c r="BZ119" s="845"/>
      <c r="CA119" s="845">
        <v>13024591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6631177</v>
      </c>
      <c r="BR120" s="842"/>
      <c r="BS120" s="842"/>
      <c r="BT120" s="842"/>
      <c r="BU120" s="842"/>
      <c r="BV120" s="842">
        <v>6512420</v>
      </c>
      <c r="BW120" s="842"/>
      <c r="BX120" s="842"/>
      <c r="BY120" s="842"/>
      <c r="BZ120" s="842"/>
      <c r="CA120" s="842">
        <v>5956917</v>
      </c>
      <c r="CB120" s="842"/>
      <c r="CC120" s="842"/>
      <c r="CD120" s="842"/>
      <c r="CE120" s="842"/>
      <c r="CF120" s="866">
        <v>77.599999999999994</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2208628</v>
      </c>
      <c r="DH120" s="842"/>
      <c r="DI120" s="842"/>
      <c r="DJ120" s="842"/>
      <c r="DK120" s="842"/>
      <c r="DL120" s="842">
        <v>2539005</v>
      </c>
      <c r="DM120" s="842"/>
      <c r="DN120" s="842"/>
      <c r="DO120" s="842"/>
      <c r="DP120" s="842"/>
      <c r="DQ120" s="842">
        <v>2671914</v>
      </c>
      <c r="DR120" s="842"/>
      <c r="DS120" s="842"/>
      <c r="DT120" s="842"/>
      <c r="DU120" s="842"/>
      <c r="DV120" s="843">
        <v>34.799999999999997</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1120975</v>
      </c>
      <c r="BR121" s="817"/>
      <c r="BS121" s="817"/>
      <c r="BT121" s="817"/>
      <c r="BU121" s="817"/>
      <c r="BV121" s="817">
        <v>823025</v>
      </c>
      <c r="BW121" s="817"/>
      <c r="BX121" s="817"/>
      <c r="BY121" s="817"/>
      <c r="BZ121" s="817"/>
      <c r="CA121" s="817">
        <v>1214630</v>
      </c>
      <c r="CB121" s="817"/>
      <c r="CC121" s="817"/>
      <c r="CD121" s="817"/>
      <c r="CE121" s="817"/>
      <c r="CF121" s="875">
        <v>15.8</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294618</v>
      </c>
      <c r="DH121" s="817"/>
      <c r="DI121" s="817"/>
      <c r="DJ121" s="817"/>
      <c r="DK121" s="817"/>
      <c r="DL121" s="817">
        <v>286233</v>
      </c>
      <c r="DM121" s="817"/>
      <c r="DN121" s="817"/>
      <c r="DO121" s="817"/>
      <c r="DP121" s="817"/>
      <c r="DQ121" s="817">
        <v>294153</v>
      </c>
      <c r="DR121" s="817"/>
      <c r="DS121" s="817"/>
      <c r="DT121" s="817"/>
      <c r="DU121" s="817"/>
      <c r="DV121" s="794">
        <v>3.8</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6563465</v>
      </c>
      <c r="BR122" s="845"/>
      <c r="BS122" s="845"/>
      <c r="BT122" s="845"/>
      <c r="BU122" s="845"/>
      <c r="BV122" s="845">
        <v>7299842</v>
      </c>
      <c r="BW122" s="845"/>
      <c r="BX122" s="845"/>
      <c r="BY122" s="845"/>
      <c r="BZ122" s="845"/>
      <c r="CA122" s="845">
        <v>7945173</v>
      </c>
      <c r="CB122" s="845"/>
      <c r="CC122" s="845"/>
      <c r="CD122" s="845"/>
      <c r="CE122" s="845"/>
      <c r="CF122" s="846">
        <v>103.5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14315617</v>
      </c>
      <c r="BR123" s="833"/>
      <c r="BS123" s="833"/>
      <c r="BT123" s="833"/>
      <c r="BU123" s="833"/>
      <c r="BV123" s="833">
        <v>14635287</v>
      </c>
      <c r="BW123" s="833"/>
      <c r="BX123" s="833"/>
      <c r="BY123" s="833"/>
      <c r="BZ123" s="833"/>
      <c r="CA123" s="833">
        <v>15116720</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v>387900</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151278</v>
      </c>
      <c r="AB128" s="801"/>
      <c r="AC128" s="801"/>
      <c r="AD128" s="801"/>
      <c r="AE128" s="802"/>
      <c r="AF128" s="803">
        <v>132597</v>
      </c>
      <c r="AG128" s="801"/>
      <c r="AH128" s="801"/>
      <c r="AI128" s="801"/>
      <c r="AJ128" s="802"/>
      <c r="AK128" s="803">
        <v>81751</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13.65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7880804</v>
      </c>
      <c r="AB129" s="780"/>
      <c r="AC129" s="780"/>
      <c r="AD129" s="780"/>
      <c r="AE129" s="781"/>
      <c r="AF129" s="782">
        <v>9487640</v>
      </c>
      <c r="AG129" s="780"/>
      <c r="AH129" s="780"/>
      <c r="AI129" s="780"/>
      <c r="AJ129" s="781"/>
      <c r="AK129" s="782">
        <v>8394897</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18.649999999999999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695855</v>
      </c>
      <c r="AB130" s="780"/>
      <c r="AC130" s="780"/>
      <c r="AD130" s="780"/>
      <c r="AE130" s="781"/>
      <c r="AF130" s="782">
        <v>727837</v>
      </c>
      <c r="AG130" s="780"/>
      <c r="AH130" s="780"/>
      <c r="AI130" s="780"/>
      <c r="AJ130" s="781"/>
      <c r="AK130" s="782">
        <v>718857</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7184949</v>
      </c>
      <c r="AB131" s="764"/>
      <c r="AC131" s="764"/>
      <c r="AD131" s="764"/>
      <c r="AE131" s="765"/>
      <c r="AF131" s="766">
        <v>8759803</v>
      </c>
      <c r="AG131" s="764"/>
      <c r="AH131" s="764"/>
      <c r="AI131" s="764"/>
      <c r="AJ131" s="765"/>
      <c r="AK131" s="766">
        <v>7676040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3.376057367</v>
      </c>
      <c r="AB132" s="745"/>
      <c r="AC132" s="745"/>
      <c r="AD132" s="745"/>
      <c r="AE132" s="746"/>
      <c r="AF132" s="747">
        <v>2.763269905</v>
      </c>
      <c r="AG132" s="745"/>
      <c r="AH132" s="745"/>
      <c r="AI132" s="745"/>
      <c r="AJ132" s="746"/>
      <c r="AK132" s="747">
        <v>2.9456073699999998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1.8</v>
      </c>
      <c r="AB133" s="724"/>
      <c r="AC133" s="724"/>
      <c r="AD133" s="724"/>
      <c r="AE133" s="725"/>
      <c r="AF133" s="723">
        <v>2.6</v>
      </c>
      <c r="AG133" s="724"/>
      <c r="AH133" s="724"/>
      <c r="AI133" s="724"/>
      <c r="AJ133" s="725"/>
      <c r="AK133" s="723">
        <v>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mC4QEJ657QFYeYtjdwYL7nMzEs6Zp2xwOFH1BQ1EevpL4m+SY/x9RhzABPE+xomxFiZkV6ai4q1VKSsDzr36Q==" saltValue="fVLcvClINWszmnKC5Xul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ysXco4Hitlrymdl7RRhWGaxW1WoEWDVdRRt7/7bZjbesY3Ziw7UQWE8r0dUZPkFOMlok1OVDSnPxbUQ7Q08gw==" saltValue="DEPipMPdAjECk+6GvbTc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qYi/CPLtv6FiAkEtJE3SaJnNl5Z31LAV//xJo7RqVkXJuC6sa/74g0lEwgQ6qq2f2SX95CVksGbRIiIRIX2eg==" saltValue="X5+5qzGYh+fYUga7BzdA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1697041</v>
      </c>
      <c r="AP9" s="269">
        <v>60911</v>
      </c>
      <c r="AQ9" s="270">
        <v>72090</v>
      </c>
      <c r="AR9" s="271">
        <v>-15.5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469968</v>
      </c>
      <c r="AP10" s="272">
        <v>16868</v>
      </c>
      <c r="AQ10" s="273">
        <v>9072</v>
      </c>
      <c r="AR10" s="274">
        <v>85.9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3316</v>
      </c>
      <c r="AP11" s="272">
        <v>119</v>
      </c>
      <c r="AQ11" s="273">
        <v>383</v>
      </c>
      <c r="AR11" s="274">
        <v>-68.900000000000006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26</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95322</v>
      </c>
      <c r="AP13" s="272">
        <v>3421</v>
      </c>
      <c r="AQ13" s="273">
        <v>2732</v>
      </c>
      <c r="AR13" s="274">
        <v>25.2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21806</v>
      </c>
      <c r="AP14" s="272">
        <v>783</v>
      </c>
      <c r="AQ14" s="273">
        <v>1315</v>
      </c>
      <c r="AR14" s="274">
        <v>-40.5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-116569</v>
      </c>
      <c r="AP15" s="272">
        <v>-4184</v>
      </c>
      <c r="AQ15" s="273">
        <v>-4107</v>
      </c>
      <c r="AR15" s="274">
        <v>1.9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2170884</v>
      </c>
      <c r="AP16" s="272">
        <v>77918</v>
      </c>
      <c r="AQ16" s="273">
        <v>81511</v>
      </c>
      <c r="AR16" s="274">
        <v>-4.4000000000000004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7.03</v>
      </c>
      <c r="AP21" s="286">
        <v>6.74</v>
      </c>
      <c r="AQ21" s="287">
        <v>0.28999999999999998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96.4</v>
      </c>
      <c r="AP22" s="291">
        <v>97</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605290</v>
      </c>
      <c r="AP32" s="300">
        <v>21725</v>
      </c>
      <c r="AQ32" s="301">
        <v>33695</v>
      </c>
      <c r="AR32" s="302">
        <v>-35.5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248421</v>
      </c>
      <c r="AP35" s="300">
        <v>8916</v>
      </c>
      <c r="AQ35" s="301">
        <v>8394</v>
      </c>
      <c r="AR35" s="302">
        <v>6.2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173003</v>
      </c>
      <c r="AP36" s="300">
        <v>6210</v>
      </c>
      <c r="AQ36" s="301">
        <v>1998</v>
      </c>
      <c r="AR36" s="302">
        <v>210.8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1021</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-81751</v>
      </c>
      <c r="AP39" s="300">
        <v>-2934</v>
      </c>
      <c r="AQ39" s="301">
        <v>-3210</v>
      </c>
      <c r="AR39" s="302">
        <v>-8.6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-718857</v>
      </c>
      <c r="AP40" s="300">
        <v>-25802</v>
      </c>
      <c r="AQ40" s="301">
        <v>-26336</v>
      </c>
      <c r="AR40" s="302">
        <v>-2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226106</v>
      </c>
      <c r="AP41" s="300">
        <v>8116</v>
      </c>
      <c r="AQ41" s="301">
        <v>15565</v>
      </c>
      <c r="AR41" s="302">
        <v>-47.9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1538029</v>
      </c>
      <c r="AN51" s="322">
        <v>54296</v>
      </c>
      <c r="AO51" s="323">
        <v>-19.899999999999999</v>
      </c>
      <c r="AP51" s="324">
        <v>52068</v>
      </c>
      <c r="AQ51" s="325">
        <v>1.6</v>
      </c>
      <c r="AR51" s="326">
        <v>-21.5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1113267</v>
      </c>
      <c r="AN52" s="330">
        <v>39301</v>
      </c>
      <c r="AO52" s="331">
        <v>-3.2</v>
      </c>
      <c r="AP52" s="332">
        <v>26936</v>
      </c>
      <c r="AQ52" s="333">
        <v>3.4</v>
      </c>
      <c r="AR52" s="334">
        <v>-6.6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1624580</v>
      </c>
      <c r="AN53" s="322">
        <v>57753</v>
      </c>
      <c r="AO53" s="323">
        <v>6.4</v>
      </c>
      <c r="AP53" s="324">
        <v>47161</v>
      </c>
      <c r="AQ53" s="325">
        <v>-9.4</v>
      </c>
      <c r="AR53" s="326">
        <v>15.8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670068</v>
      </c>
      <c r="AN54" s="330">
        <v>23820</v>
      </c>
      <c r="AO54" s="331">
        <v>-39.4</v>
      </c>
      <c r="AP54" s="332">
        <v>24595</v>
      </c>
      <c r="AQ54" s="333">
        <v>-8.6999999999999993</v>
      </c>
      <c r="AR54" s="334">
        <v>-30.7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1224348</v>
      </c>
      <c r="AN55" s="322">
        <v>43449</v>
      </c>
      <c r="AO55" s="323">
        <v>-24.8</v>
      </c>
      <c r="AP55" s="324">
        <v>43423</v>
      </c>
      <c r="AQ55" s="325">
        <v>-7.9</v>
      </c>
      <c r="AR55" s="326">
        <v>-16.899999999999999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678399</v>
      </c>
      <c r="AN56" s="330">
        <v>24075</v>
      </c>
      <c r="AO56" s="331">
        <v>1.1000000000000001</v>
      </c>
      <c r="AP56" s="332">
        <v>22207</v>
      </c>
      <c r="AQ56" s="333">
        <v>-9.6999999999999993</v>
      </c>
      <c r="AR56" s="334">
        <v>10.8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2377401</v>
      </c>
      <c r="AN57" s="322">
        <v>85016</v>
      </c>
      <c r="AO57" s="323">
        <v>95.7</v>
      </c>
      <c r="AP57" s="324">
        <v>45265</v>
      </c>
      <c r="AQ57" s="325">
        <v>4.2</v>
      </c>
      <c r="AR57" s="326">
        <v>91.5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893258</v>
      </c>
      <c r="AN58" s="330">
        <v>31943</v>
      </c>
      <c r="AO58" s="331">
        <v>32.700000000000003</v>
      </c>
      <c r="AP58" s="332">
        <v>22600</v>
      </c>
      <c r="AQ58" s="333">
        <v>1.8</v>
      </c>
      <c r="AR58" s="334">
        <v>30.9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4828455</v>
      </c>
      <c r="AN59" s="322">
        <v>173305</v>
      </c>
      <c r="AO59" s="323">
        <v>103.8</v>
      </c>
      <c r="AP59" s="324">
        <v>54621</v>
      </c>
      <c r="AQ59" s="325">
        <v>20.7</v>
      </c>
      <c r="AR59" s="326">
        <v>83.1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1186478</v>
      </c>
      <c r="AN60" s="330">
        <v>42586</v>
      </c>
      <c r="AO60" s="331">
        <v>33.299999999999997</v>
      </c>
      <c r="AP60" s="332">
        <v>30892</v>
      </c>
      <c r="AQ60" s="333">
        <v>36.700000000000003</v>
      </c>
      <c r="AR60" s="334">
        <v>-3.4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2318563</v>
      </c>
      <c r="AN61" s="337">
        <v>82764</v>
      </c>
      <c r="AO61" s="338">
        <v>32.200000000000003</v>
      </c>
      <c r="AP61" s="339">
        <v>48508</v>
      </c>
      <c r="AQ61" s="340">
        <v>1.8</v>
      </c>
      <c r="AR61" s="326">
        <v>30.4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908294</v>
      </c>
      <c r="AN62" s="330">
        <v>32345</v>
      </c>
      <c r="AO62" s="331">
        <v>4.9000000000000004</v>
      </c>
      <c r="AP62" s="332">
        <v>25446</v>
      </c>
      <c r="AQ62" s="333">
        <v>4.7</v>
      </c>
      <c r="AR62" s="334">
        <v>0.2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AS6/51TwVqJUhmER+oqNZMeYBLb3K81LKX9YEMqg4likkfPc5sFHwi84jncSBLgaXZvbsxMQY2Sr+F6jIy/tA==" saltValue="TNLtTdgUzdkDYUJ1R6+K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QIzhkaI8LmOcaaBQFV7CGMbozOehburCV1QR5uVjulOfR6TMeuUEdmkcZxWgUDeueKHqMY9pOqJxSH3d3QXScQ==" saltValue="K0zP1lQcJ81yboKcEHCg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Sjw7HuAJAUodMRa05QBxHuQpsZzEXw38s6QjOpopR18JMXjfKLbcvrqfMarOS4WFQ49t+Dzsq4qO+68MIwnPYw==" saltValue="lpN/GzZGSKP0unWjv5hV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35.18</v>
      </c>
      <c r="G47" s="12">
        <v>34.24</v>
      </c>
      <c r="H47" s="12">
        <v>35.81</v>
      </c>
      <c r="I47" s="12">
        <v>35.19</v>
      </c>
      <c r="J47" s="13">
        <v>34.32</v>
      </c>
    </row>
    <row r="48" spans="2:10" ht="57.75" customHeight="1" x14ac:dyDescent="0.15">
      <c r="B48" s="14"/>
      <c r="C48" s="1141" t="s">
        <v>4</v>
      </c>
      <c r="D48" s="1141"/>
      <c r="E48" s="1142"/>
      <c r="F48" s="15">
        <v>10.35</v>
      </c>
      <c r="G48" s="16">
        <v>4.47</v>
      </c>
      <c r="H48" s="16">
        <v>6.91</v>
      </c>
      <c r="I48" s="16">
        <v>7.58</v>
      </c>
      <c r="J48" s="17">
        <v>4.0599999999999996</v>
      </c>
    </row>
    <row r="49" spans="2:10" ht="57.75" customHeight="1" thickBot="1" x14ac:dyDescent="0.2">
      <c r="B49" s="18"/>
      <c r="C49" s="1143" t="s">
        <v>5</v>
      </c>
      <c r="D49" s="1143"/>
      <c r="E49" s="1144"/>
      <c r="F49" s="19" t="s">
        <v>533</v>
      </c>
      <c r="G49" s="20" t="s">
        <v>534</v>
      </c>
      <c r="H49" s="20">
        <v>1.1299999999999999</v>
      </c>
      <c r="I49" s="20">
        <v>4.34</v>
      </c>
      <c r="J49" s="21" t="s">
        <v>535</v>
      </c>
    </row>
    <row r="50" spans="2:10" x14ac:dyDescent="0.15"/>
  </sheetData>
  <sheetProtection algorithmName="SHA-512" hashValue="ap1GQo0jQiGrfB8s2uOCJaKE1CeR62iA8r+OvPuGouCwZAYJDxGjVAcktD+vBkZSDAFQU36yrrkD7gk6Abjpug==" saltValue="6ui/dQYZ+zY5uLdf8dB6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祐希</cp:lastModifiedBy>
  <cp:lastPrinted>2026-03-06T07:04:33Z</cp:lastPrinted>
  <dcterms:created xsi:type="dcterms:W3CDTF">2026-02-26T09:22:37Z</dcterms:created>
  <dcterms:modified xsi:type="dcterms:W3CDTF">2026-03-17T10:38:58Z</dcterms:modified>
  <cp:category/>
</cp:coreProperties>
</file>