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1一般会計\01_決算統計\01年度別\R6年度決算\15_財政状況資料集\20260302_ R8.3月公表\03_市町村→県\01_担当作業用\21丸森町○▲\"/>
    </mc:Choice>
  </mc:AlternateContent>
  <xr:revisionPtr revIDLastSave="0" documentId="13_ncr:1_{8B29FC74-373E-4585-BCA9-0658AECD85CF}" xr6:coauthVersionLast="47" xr6:coauthVersionMax="47" xr10:uidLastSave="{00000000-0000-0000-0000-000000000000}"/>
  <bookViews>
    <workbookView xWindow="20370" yWindow="-472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12" l="1"/>
  <c r="BG35" i="10" l="1"/>
  <c r="BG34"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C36" i="10"/>
  <c r="CO35" i="10"/>
  <c r="C35" i="10"/>
  <c r="C34" i="10"/>
  <c r="U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AM34" i="10"/>
  <c r="AM35" i="10" s="1"/>
  <c r="AM36" i="10" s="1"/>
  <c r="BE34" i="10" l="1"/>
  <c r="BE35" i="10" s="1"/>
  <c r="BW34" i="10" l="1"/>
  <c r="BW35" i="10" s="1"/>
  <c r="BW36" i="10" s="1"/>
  <c r="BW37" i="10" s="1"/>
  <c r="BW38" i="10" s="1"/>
  <c r="BW39" i="10" s="1"/>
  <c r="CO34" i="10" l="1"/>
</calcChain>
</file>

<file path=xl/sharedStrings.xml><?xml version="1.0" encoding="utf-8"?>
<sst xmlns="http://schemas.openxmlformats.org/spreadsheetml/2006/main" count="1085" uniqueCount="566">
  <si>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</si>
  <si>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</si>
  <si>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</si>
  <si>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</si>
  <si>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</si>
  <si>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</si>
  <si>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</si>
  <si>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</si>
  <si>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</si>
  <si>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</si>
  <si>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</si>
  <si>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</si>
  <si>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</si>
  <si>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</si>
  <si>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</si>
  <si>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</si>
  <si>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</si>
  <si>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</si>
  <si>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</si>
  <si>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</si>
  <si>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</si>
  <si>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</si>
  <si>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</si>
  <si>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</si>
  <si>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</si>
  <si>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</si>
  <si>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</si>
  <si>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</si>
  <si>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</si>
  <si>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</si>
  <si>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</si>
  <si>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</si>
  <si>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</si>
  <si>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</si>
  <si>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</si>
  <si>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</si>
  <si>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</si>
  <si>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</si>
  <si>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</si>
  <si>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</si>
  <si>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</si>
  <si>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</si>
  <si>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</si>
  <si>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</si>
  <si>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</si>
  <si>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</si>
  <si>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</si>
  <si>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</si>
  <si>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</si>
  <si>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</si>
  <si>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</si>
  <si>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</si>
  <si>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</si>
  <si>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</si>
  <si>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</si>
  <si>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</si>
  <si>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</si>
  <si>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</si>
  <si>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</si>
  <si>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</si>
  <si>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</si>
  <si>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</si>
  <si>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</si>
  <si>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</si>
  <si>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</si>
  <si>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</si>
  <si>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</si>
  <si>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</si>
  <si>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</si>
  <si>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</si>
  <si>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</si>
  <si>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</si>
  <si>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</si>
  <si>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</si>
  <si>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</si>
  <si>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</si>
  <si>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</si>
  <si>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</si>
  <si>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</si>
  <si>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</si>
  <si>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</si>
  <si>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Ⅲ－１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</si>
  <si>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</si>
  <si>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</si>
  <si>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</si>
  <si>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</si>
  <si>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</si>
  <si>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</si>
  <si>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</si>
  <si>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</si>
  <si>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</si>
  <si>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</si>
  <si>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</si>
  <si>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</si>
  <si>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丸森町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</si>
  <si>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</si>
  <si>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</si>
  <si>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</si>
  <si>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</si>
  <si>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</si>
  <si>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</si>
  <si>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</si>
  <si>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</si>
  <si>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</si>
  <si>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</si>
  <si>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</si>
  <si>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</si>
  <si>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</si>
  <si>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</si>
  <si>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</si>
  <si>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</si>
  <si>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</si>
  <si>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</si>
  <si>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</si>
  <si>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</si>
  <si>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</si>
  <si>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</si>
  <si>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</si>
  <si>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</si>
  <si>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</si>
  <si>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</si>
  <si>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</si>
  <si>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</si>
  <si>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</si>
  <si>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</si>
  <si>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</si>
  <si>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</si>
  <si>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</si>
  <si>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</si>
  <si>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</si>
  <si>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</si>
  <si>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</si>
  <si>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</si>
  <si>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</si>
  <si>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</si>
  <si>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</si>
  <si>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</si>
  <si>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</si>
  <si>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</si>
  <si>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</si>
  <si>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</si>
  <si>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-2.9</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</si>
  <si>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</si>
  <si>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</si>
  <si>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</si>
  <si>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</si>
  <si>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</si>
  <si>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</si>
  <si>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</si>
  <si>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</si>
  <si>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</si>
  <si>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</si>
  <si>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</si>
  <si>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</si>
  <si>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</si>
  <si>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</si>
  <si>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</si>
  <si>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</si>
  <si>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</si>
  <si>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</si>
  <si>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</si>
  <si>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</si>
  <si>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</si>
  <si>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</si>
  <si>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</si>
  <si>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</si>
  <si>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</si>
  <si>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</si>
  <si>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</si>
  <si>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</si>
  <si>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</si>
  <si>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</si>
  <si>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</si>
  <si>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</si>
  <si>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</si>
  <si>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</si>
  <si>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</si>
  <si>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</si>
  <si>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</si>
  <si>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</si>
  <si>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</si>
  <si>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</si>
  <si>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</si>
  <si>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</si>
  <si>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</si>
  <si>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</si>
  <si>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</si>
  <si>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</si>
  <si>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</si>
  <si>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</si>
  <si>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</si>
  <si>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</si>
  <si>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</si>
  <si>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</si>
  <si>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</si>
  <si>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</si>
  <si>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</si>
  <si>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</si>
  <si>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</si>
  <si>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</si>
  <si>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</si>
  <si>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</si>
  <si>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</si>
  <si>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宮城県丸森町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</si>
  <si>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</si>
  <si>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</si>
  <si>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</si>
  <si>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</si>
  <si>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</si>
  <si>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</si>
  <si>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</si>
  <si>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</si>
  <si>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</si>
  <si>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</si>
  <si>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</si>
  <si>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</si>
  <si>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</si>
  <si>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</si>
  <si>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</si>
  <si>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</si>
  <si>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</si>
  <si>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</si>
  <si>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</si>
  <si>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</si>
  <si>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</si>
  <si>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</si>
  <si>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</si>
  <si>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</si>
  <si>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</si>
  <si>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</si>
  <si>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</si>
  <si>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</si>
  <si>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</si>
  <si>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</si>
  <si>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</si>
  <si>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</si>
  <si>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</si>
  <si>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</si>
  <si>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</si>
  <si>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</si>
  <si>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</si>
  <si>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</si>
  <si>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</si>
  <si>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</si>
  <si>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</si>
  <si>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</si>
  <si>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</si>
  <si>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</si>
  <si>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</si>
  <si>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</si>
  <si>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</si>
  <si>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</si>
  <si>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</si>
  <si>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</si>
  <si>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</si>
  <si>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</si>
  <si>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</si>
  <si>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</si>
  <si>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</si>
  <si>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</si>
  <si>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</si>
  <si>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</si>
  <si>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</si>
  <si>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</si>
  <si>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</si>
  <si>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</si>
  <si>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</si>
  <si>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</si>
  <si>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</si>
  <si>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</si>
  <si>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</si>
  <si>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</si>
  <si>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</si>
  <si>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</si>
  <si>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</si>
  <si>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</si>
  <si>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</si>
  <si>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</si>
  <si>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</si>
  <si>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</si>
  <si>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</si>
  <si>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</si>
  <si>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</si>
  <si>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</si>
  <si>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</si>
  <si>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</si>
  <si>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</si>
  <si>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</si>
  <si>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</si>
  <si>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</si>
  <si>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</si>
  <si>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</si>
  <si>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</si>
  <si>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</si>
  <si>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</si>
  <si>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</si>
  <si>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</si>
  <si>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</si>
  <si>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</si>
  <si>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</si>
  <si>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</si>
  <si>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</si>
  <si>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</si>
  <si>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</si>
  <si>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</si>
  <si>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</si>
  <si>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</si>
  <si>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</si>
  <si>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</si>
  <si>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</si>
  <si>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</si>
  <si>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</si>
  <si>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</si>
  <si>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</si>
  <si>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</si>
  <si>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</si>
  <si>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</si>
  <si>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</si>
  <si>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</si>
  <si>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</si>
  <si>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</si>
  <si>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</si>
  <si>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</si>
  <si>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</si>
  <si>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</si>
  <si>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</si>
  <si>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</si>
  <si>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</si>
  <si>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</si>
  <si>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</si>
  <si>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</si>
  <si>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</si>
  <si>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</si>
  <si>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</si>
  <si>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</si>
  <si>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</si>
  <si>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</si>
  <si>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</si>
  <si>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</si>
  <si>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</si>
  <si>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</si>
  <si>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</si>
  <si>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</si>
  <si>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</si>
  <si>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</si>
  <si>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</si>
  <si>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</si>
  <si>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</si>
  <si>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</si>
  <si>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</si>
  <si>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</si>
  <si>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</si>
  <si>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</si>
  <si>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</si>
  <si>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宮城県丸森町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</si>
  <si>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</si>
  <si>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</si>
  <si>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</si>
  <si>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</si>
  <si>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</si>
  <si>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</si>
  <si>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</si>
  <si>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</si>
  <si>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</si>
  <si>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</si>
  <si>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</si>
  <si>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</si>
  <si>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</si>
  <si>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</si>
  <si>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</si>
  <si>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</si>
  <si>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</si>
  <si>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</si>
  <si>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</si>
  <si>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</si>
  <si>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</si>
  <si>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</si>
  <si>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</si>
  <si>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</si>
  <si>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</si>
  <si>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</si>
  <si>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</si>
  <si>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</si>
  <si>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</si>
  <si>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</si>
  <si>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</si>
  <si>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</si>
  <si>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</si>
  <si>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丸森町国民健康保険特別会計</t>
    <phoneticPr fontId="5"/>
  </si>
  <si>
    <t>丸森町介護保険特別会計</t>
    <phoneticPr fontId="5"/>
  </si>
  <si>
    <t>丸森町後期高齢者医療特別会計</t>
    <phoneticPr fontId="5"/>
  </si>
  <si>
    <t>丸森町病院事業会計</t>
    <phoneticPr fontId="5"/>
  </si>
  <si>
    <t>法適用企業</t>
    <phoneticPr fontId="5"/>
  </si>
  <si>
    <t>丸森町水道事業会計</t>
    <phoneticPr fontId="5"/>
  </si>
  <si>
    <t>丸森町下水道事業会計</t>
    <phoneticPr fontId="5"/>
  </si>
  <si>
    <t>丸森町宅地造成事業特別会計</t>
    <phoneticPr fontId="5"/>
  </si>
  <si>
    <t>法非適用企業</t>
    <phoneticPr fontId="5"/>
  </si>
  <si>
    <t>丸森町工場団地造成事業特別会計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</si>
  <si>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</si>
  <si>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</si>
  <si>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</si>
  <si>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</si>
  <si>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</si>
  <si>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</si>
  <si>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</si>
  <si>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</si>
  <si>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</si>
  <si>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</si>
  <si>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</si>
  <si>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</si>
  <si>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</si>
  <si>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</si>
  <si>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</si>
  <si>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</si>
  <si>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</si>
  <si>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</si>
  <si>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</si>
  <si>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</si>
  <si>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</si>
  <si>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</si>
  <si>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</si>
  <si>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</si>
  <si>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</si>
  <si>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</si>
  <si>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</si>
  <si>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</si>
  <si>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</si>
  <si>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</si>
  <si>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</si>
  <si>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</si>
  <si>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</si>
  <si>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</si>
  <si>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</si>
  <si>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</si>
  <si>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</si>
  <si>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</si>
  <si>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</si>
  <si>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</si>
  <si>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</si>
  <si>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</si>
  <si>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</si>
  <si>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</si>
  <si>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</si>
  <si>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</si>
  <si>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</si>
  <si>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</si>
  <si>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</si>
  <si>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</si>
  <si>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</si>
  <si>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</si>
  <si>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</si>
  <si>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</si>
  <si>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</si>
  <si>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</si>
  <si>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</si>
  <si>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</si>
  <si>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</si>
  <si>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</si>
  <si>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</si>
  <si>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</si>
  <si>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</si>
  <si>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</si>
  <si>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</si>
  <si>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</si>
  <si>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</si>
  <si>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</si>
  <si>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</si>
  <si>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</si>
  <si>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</si>
  <si>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</si>
  <si>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</si>
  <si>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</si>
  <si>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</si>
  <si>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</si>
  <si>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</si>
  <si>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</si>
  <si>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</si>
  <si>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</si>
  <si>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</si>
  <si>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</si>
  <si>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</si>
  <si>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</si>
  <si>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</si>
  <si>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</si>
  <si>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</si>
  <si>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</si>
  <si>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</si>
  <si>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</si>
  <si>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</si>
  <si>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</si>
  <si>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</si>
  <si>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</si>
  <si>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</si>
  <si>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</si>
  <si>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</si>
  <si>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</si>
  <si>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</si>
  <si>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</si>
  <si>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</si>
  <si>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</si>
  <si>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</si>
  <si>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</si>
  <si>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</si>
  <si>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</si>
  <si>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</si>
  <si>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</si>
  <si>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</si>
  <si>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</si>
  <si>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</si>
  <si>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</si>
  <si>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</si>
  <si>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</si>
  <si>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</si>
  <si>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</si>
  <si>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</si>
  <si>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</si>
  <si>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</si>
  <si>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</si>
  <si>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</si>
  <si>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</si>
  <si>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</si>
  <si>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</si>
  <si>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</si>
  <si>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</si>
  <si>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</si>
  <si>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</si>
  <si>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</si>
  <si>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</si>
  <si>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</si>
  <si>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</si>
  <si>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</si>
  <si>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</si>
  <si>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</si>
  <si>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67.24</t>
  </si>
  <si>
    <t>▲ 4.33</t>
  </si>
  <si>
    <t>▲ 22.74</t>
  </si>
  <si>
    <t>▲ 18.39</t>
  </si>
  <si>
    <t>一般会計</t>
  </si>
  <si>
    <t>丸森町水道事業会計</t>
  </si>
  <si>
    <t>丸森町下水道事業会計</t>
  </si>
  <si>
    <t>丸森町国民健康保険特別会計</t>
  </si>
  <si>
    <t>丸森町介護保険特別会計</t>
  </si>
  <si>
    <t>丸森町病院事業会計</t>
  </si>
  <si>
    <t>丸森町後期高齢者医療特別会計</t>
  </si>
  <si>
    <t>丸森町宅地造成事業特別会計</t>
  </si>
  <si>
    <t>その他会計（赤字）</t>
  </si>
  <si>
    <t>その他会計（黒字）</t>
  </si>
  <si>
    <t>R02</t>
    <phoneticPr fontId="5"/>
  </si>
  <si>
    <t>R03</t>
    <phoneticPr fontId="5"/>
  </si>
  <si>
    <t>R04</t>
    <phoneticPr fontId="5"/>
  </si>
  <si>
    <t>R05</t>
    <phoneticPr fontId="5"/>
  </si>
  <si>
    <t>R06</t>
    <phoneticPr fontId="5"/>
  </si>
  <si>
    <t>-</t>
    <phoneticPr fontId="2"/>
  </si>
  <si>
    <t>-</t>
    <phoneticPr fontId="2"/>
  </si>
  <si>
    <t>宮城県市町村職員退職手当組合</t>
    <rPh sb="0" eb="3">
      <t>ミヤギケン</t>
    </rPh>
    <rPh sb="3" eb="6">
      <t>シチョウソン</t>
    </rPh>
    <rPh sb="6" eb="8">
      <t>ショクイン</t>
    </rPh>
    <rPh sb="8" eb="10">
      <t>タイショク</t>
    </rPh>
    <rPh sb="10" eb="12">
      <t>テアテ</t>
    </rPh>
    <rPh sb="12" eb="14">
      <t>クミアイ</t>
    </rPh>
    <phoneticPr fontId="2"/>
  </si>
  <si>
    <t>宮城県市町村非常勤消防団員補償報酬組合</t>
    <rPh sb="0" eb="3">
      <t>ミヤギケン</t>
    </rPh>
    <rPh sb="3" eb="6">
      <t>シチョウソン</t>
    </rPh>
    <rPh sb="6" eb="9">
      <t>ヒジョウキン</t>
    </rPh>
    <rPh sb="9" eb="13">
      <t>ショウボウダンイン</t>
    </rPh>
    <rPh sb="13" eb="15">
      <t>ホショウ</t>
    </rPh>
    <rPh sb="15" eb="17">
      <t>ホウシュウ</t>
    </rPh>
    <rPh sb="17" eb="19">
      <t>クミアイ</t>
    </rPh>
    <phoneticPr fontId="2"/>
  </si>
  <si>
    <t>仙南地域広域行政事務組合</t>
    <rPh sb="0" eb="4">
      <t>センナンチイキ</t>
    </rPh>
    <rPh sb="4" eb="12">
      <t>コウイキギョウセイジムクミアイ</t>
    </rPh>
    <phoneticPr fontId="2"/>
  </si>
  <si>
    <t>宮城県市町村自治振興センター</t>
    <rPh sb="0" eb="3">
      <t>ミヤギケン</t>
    </rPh>
    <rPh sb="3" eb="6">
      <t>シチョウソン</t>
    </rPh>
    <rPh sb="6" eb="10">
      <t>ジチシンコウ</t>
    </rPh>
    <phoneticPr fontId="2"/>
  </si>
  <si>
    <t>宮城県後期高齢者医療広域連合</t>
    <rPh sb="0" eb="2">
      <t>ミヤギ</t>
    </rPh>
    <rPh sb="2" eb="3">
      <t>ケン</t>
    </rPh>
    <rPh sb="3" eb="5">
      <t>コウキ</t>
    </rPh>
    <rPh sb="5" eb="8">
      <t>コウレイシャ</t>
    </rPh>
    <rPh sb="8" eb="10">
      <t>イリョウ</t>
    </rPh>
    <rPh sb="10" eb="12">
      <t>コウイキ</t>
    </rPh>
    <rPh sb="12" eb="14">
      <t>レンゴウ</t>
    </rPh>
    <phoneticPr fontId="2"/>
  </si>
  <si>
    <t>宮城県後期高齢者医療事業会計</t>
  </si>
  <si>
    <t>丸森町観光物産振興公社</t>
    <rPh sb="0" eb="3">
      <t>マルモリマチ</t>
    </rPh>
    <rPh sb="3" eb="5">
      <t>カンコウ</t>
    </rPh>
    <rPh sb="5" eb="7">
      <t>ブッサン</t>
    </rPh>
    <rPh sb="7" eb="9">
      <t>シンコウ</t>
    </rPh>
    <rPh sb="9" eb="11">
      <t>コウシャ</t>
    </rPh>
    <phoneticPr fontId="2"/>
  </si>
  <si>
    <t>子育て支援対策推進基金</t>
  </si>
  <si>
    <t>地域福祉基金</t>
  </si>
  <si>
    <t>ふるさと応援基金</t>
  </si>
  <si>
    <t>定住促進住宅基金</t>
  </si>
  <si>
    <t>町営住宅基金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</si>
</sst>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94796</c:v>
                </c:pt>
                <c:pt idx="1">
                  <c:v>85942</c:v>
                </c:pt>
                <c:pt idx="2">
                  <c:v>95007</c:v>
                </c:pt>
                <c:pt idx="3">
                  <c:v>98176</c:v>
                </c:pt>
                <c:pt idx="4">
                  <c:v>119283</c:v>
                </c:pt>
              </c:numCache>
            </c:numRef>
          </c:val>
          <c:smooth val="0"/>
          <c:extLst>
            <c:ext xmlns:c16="http://schemas.microsoft.com/office/drawing/2014/chart" uri="{C3380CC4-5D6E-409C-BE32-E72D297353CC}">
              <c16:uniqueId val="{00000000-CEE1-41FF-A4EC-31A80275523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113635</c:v>
                </c:pt>
                <c:pt idx="1">
                  <c:v>110771</c:v>
                </c:pt>
                <c:pt idx="2">
                  <c:v>349199</c:v>
                </c:pt>
                <c:pt idx="3">
                  <c:v>370505</c:v>
                </c:pt>
                <c:pt idx="4">
                  <c:v>164170</c:v>
                </c:pt>
              </c:numCache>
            </c:numRef>
          </c:val>
          <c:smooth val="0"/>
          <c:extLst>
            <c:ext xmlns:c16="http://schemas.microsoft.com/office/drawing/2014/chart" uri="{C3380CC4-5D6E-409C-BE32-E72D297353CC}">
              <c16:uniqueId val="{00000001-CEE1-41FF-A4EC-31A80275523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3.4</c:v>
                </c:pt>
                <c:pt idx="1">
                  <c:v>5.01</c:v>
                </c:pt>
                <c:pt idx="2">
                  <c:v>36.729999999999997</c:v>
                </c:pt>
                <c:pt idx="3">
                  <c:v>23.01</c:v>
                </c:pt>
                <c:pt idx="4">
                  <c:v>16.760000000000002</c:v>
                </c:pt>
              </c:numCache>
            </c:numRef>
          </c:val>
          <c:extLst>
            <c:ext xmlns:c16="http://schemas.microsoft.com/office/drawing/2014/chart" uri="{C3380CC4-5D6E-409C-BE32-E72D297353CC}">
              <c16:uniqueId val="{00000000-E26C-4BF6-A5CF-763BF2EDF97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38.61</c:v>
                </c:pt>
                <c:pt idx="1">
                  <c:v>32.61</c:v>
                </c:pt>
                <c:pt idx="2">
                  <c:v>34.020000000000003</c:v>
                </c:pt>
                <c:pt idx="3">
                  <c:v>53.28</c:v>
                </c:pt>
                <c:pt idx="4">
                  <c:v>49.61</c:v>
                </c:pt>
              </c:numCache>
            </c:numRef>
          </c:val>
          <c:extLst>
            <c:ext xmlns:c16="http://schemas.microsoft.com/office/drawing/2014/chart" uri="{C3380CC4-5D6E-409C-BE32-E72D297353CC}">
              <c16:uniqueId val="{00000001-E26C-4BF6-A5CF-763BF2EDF978}"/>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-67.239999999999995</c:v>
                </c:pt>
                <c:pt idx="1">
                  <c:v>-4.33</c:v>
                </c:pt>
                <c:pt idx="2">
                  <c:v>29.81</c:v>
                </c:pt>
                <c:pt idx="3">
                  <c:v>-22.74</c:v>
                </c:pt>
                <c:pt idx="4">
                  <c:v>-18.39</c:v>
                </c:pt>
              </c:numCache>
            </c:numRef>
          </c:val>
          <c:smooth val="0"/>
          <c:extLst>
            <c:ext xmlns:c16="http://schemas.microsoft.com/office/drawing/2014/chart" uri="{C3380CC4-5D6E-409C-BE32-E72D297353CC}">
              <c16:uniqueId val="{00000002-E26C-4BF6-A5CF-763BF2EDF978}"/>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0-10C9-4828-BF3D-C6202B8C0F3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0C9-4828-BF3D-C6202B8C0F32}"/>
            </c:ext>
          </c:extLst>
        </c:ser>
        <c:ser>
          <c:idx val="2"/>
          <c:order val="2"/>
          <c:tx>
            <c:strRef>
              <c:f>データシート!$A$29</c:f>
              <c:strCache>
                <c:ptCount val="1"/>
                <c:pt idx="0">
                  <c:v>丸森町宅地造成事業特別会計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10C9-4828-BF3D-C6202B8C0F32}"/>
            </c:ext>
          </c:extLst>
        </c:ser>
        <c:ser>
          <c:idx val="3"/>
          <c:order val="3"/>
          <c:tx>
            <c:strRef>
              <c:f>データシート!$A$30</c:f>
              <c:strCache>
                <c:ptCount val="1"/>
                <c:pt idx="0">
                  <c:v>丸森町後期高齢者医療特別会計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0.06</c:v>
                </c:pt>
                <c:pt idx="2">
                  <c:v>#N/A</c:v>
                </c:pt>
                <c:pt idx="3">
                  <c:v>0.08</c:v>
                </c:pt>
                <c:pt idx="4">
                  <c:v>#N/A</c:v>
                </c:pt>
                <c:pt idx="5">
                  <c:v>0.09</c:v>
                </c:pt>
                <c:pt idx="6">
                  <c:v>#N/A</c:v>
                </c:pt>
                <c:pt idx="7">
                  <c:v>0.08</c:v>
                </c:pt>
                <c:pt idx="8">
                  <c:v>#N/A</c:v>
                </c:pt>
                <c:pt idx="9">
                  <c:v>0.08</c:v>
                </c:pt>
              </c:numCache>
            </c:numRef>
          </c:val>
          <c:extLst>
            <c:ext xmlns:c16="http://schemas.microsoft.com/office/drawing/2014/chart" uri="{C3380CC4-5D6E-409C-BE32-E72D297353CC}">
              <c16:uniqueId val="{00000003-10C9-4828-BF3D-C6202B8C0F32}"/>
            </c:ext>
          </c:extLst>
        </c:ser>
        <c:ser>
          <c:idx val="4"/>
          <c:order val="4"/>
          <c:tx>
            <c:strRef>
              <c:f>データシート!$A$31</c:f>
              <c:strCache>
                <c:ptCount val="1"/>
                <c:pt idx="0">
                  <c:v>丸森町病院事業会計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5.53</c:v>
                </c:pt>
                <c:pt idx="2">
                  <c:v>#N/A</c:v>
                </c:pt>
                <c:pt idx="3">
                  <c:v>7.21</c:v>
                </c:pt>
                <c:pt idx="4">
                  <c:v>#N/A</c:v>
                </c:pt>
                <c:pt idx="5">
                  <c:v>5.84</c:v>
                </c:pt>
                <c:pt idx="6">
                  <c:v>#N/A</c:v>
                </c:pt>
                <c:pt idx="7">
                  <c:v>2.79</c:v>
                </c:pt>
                <c:pt idx="8">
                  <c:v>#N/A</c:v>
                </c:pt>
                <c:pt idx="9">
                  <c:v>0.56000000000000005</c:v>
                </c:pt>
              </c:numCache>
            </c:numRef>
          </c:val>
          <c:extLst>
            <c:ext xmlns:c16="http://schemas.microsoft.com/office/drawing/2014/chart" uri="{C3380CC4-5D6E-409C-BE32-E72D297353CC}">
              <c16:uniqueId val="{00000004-10C9-4828-BF3D-C6202B8C0F32}"/>
            </c:ext>
          </c:extLst>
        </c:ser>
        <c:ser>
          <c:idx val="5"/>
          <c:order val="5"/>
          <c:tx>
            <c:strRef>
              <c:f>データシート!$A$32</c:f>
              <c:strCache>
                <c:ptCount val="1"/>
                <c:pt idx="0">
                  <c:v>丸森町介護保険特別会計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1.0900000000000001</c:v>
                </c:pt>
                <c:pt idx="2">
                  <c:v>#N/A</c:v>
                </c:pt>
                <c:pt idx="3">
                  <c:v>1.26</c:v>
                </c:pt>
                <c:pt idx="4">
                  <c:v>#N/A</c:v>
                </c:pt>
                <c:pt idx="5">
                  <c:v>3.5</c:v>
                </c:pt>
                <c:pt idx="6">
                  <c:v>#N/A</c:v>
                </c:pt>
                <c:pt idx="7">
                  <c:v>2.2799999999999998</c:v>
                </c:pt>
                <c:pt idx="8">
                  <c:v>#N/A</c:v>
                </c:pt>
                <c:pt idx="9">
                  <c:v>2.44</c:v>
                </c:pt>
              </c:numCache>
            </c:numRef>
          </c:val>
          <c:extLst>
            <c:ext xmlns:c16="http://schemas.microsoft.com/office/drawing/2014/chart" uri="{C3380CC4-5D6E-409C-BE32-E72D297353CC}">
              <c16:uniqueId val="{00000005-10C9-4828-BF3D-C6202B8C0F32}"/>
            </c:ext>
          </c:extLst>
        </c:ser>
        <c:ser>
          <c:idx val="6"/>
          <c:order val="6"/>
          <c:tx>
            <c:strRef>
              <c:f>データシート!$A$33</c:f>
              <c:strCache>
                <c:ptCount val="1"/>
                <c:pt idx="0">
                  <c:v>丸森町国民健康保険特別会計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1.92</c:v>
                </c:pt>
                <c:pt idx="2">
                  <c:v>#N/A</c:v>
                </c:pt>
                <c:pt idx="3">
                  <c:v>2.09</c:v>
                </c:pt>
                <c:pt idx="4">
                  <c:v>#N/A</c:v>
                </c:pt>
                <c:pt idx="5">
                  <c:v>1.56</c:v>
                </c:pt>
                <c:pt idx="6">
                  <c:v>#N/A</c:v>
                </c:pt>
                <c:pt idx="7">
                  <c:v>2.41</c:v>
                </c:pt>
                <c:pt idx="8">
                  <c:v>#N/A</c:v>
                </c:pt>
                <c:pt idx="9">
                  <c:v>2.76</c:v>
                </c:pt>
              </c:numCache>
            </c:numRef>
          </c:val>
          <c:extLst>
            <c:ext xmlns:c16="http://schemas.microsoft.com/office/drawing/2014/chart" uri="{C3380CC4-5D6E-409C-BE32-E72D297353CC}">
              <c16:uniqueId val="{00000006-10C9-4828-BF3D-C6202B8C0F32}"/>
            </c:ext>
          </c:extLst>
        </c:ser>
        <c:ser>
          <c:idx val="7"/>
          <c:order val="7"/>
          <c:tx>
            <c:strRef>
              <c:f>データシート!$A$34</c:f>
              <c:strCache>
                <c:ptCount val="1"/>
                <c:pt idx="0">
                  <c:v>丸森町下水道事業会計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0.92</c:v>
                </c:pt>
                <c:pt idx="2">
                  <c:v>#N/A</c:v>
                </c:pt>
                <c:pt idx="3">
                  <c:v>0.8</c:v>
                </c:pt>
                <c:pt idx="4">
                  <c:v>#N/A</c:v>
                </c:pt>
                <c:pt idx="5">
                  <c:v>4.46</c:v>
                </c:pt>
                <c:pt idx="6">
                  <c:v>#N/A</c:v>
                </c:pt>
                <c:pt idx="7">
                  <c:v>3.19</c:v>
                </c:pt>
                <c:pt idx="8">
                  <c:v>#N/A</c:v>
                </c:pt>
                <c:pt idx="9">
                  <c:v>3.73</c:v>
                </c:pt>
              </c:numCache>
            </c:numRef>
          </c:val>
          <c:extLst>
            <c:ext xmlns:c16="http://schemas.microsoft.com/office/drawing/2014/chart" uri="{C3380CC4-5D6E-409C-BE32-E72D297353CC}">
              <c16:uniqueId val="{00000007-10C9-4828-BF3D-C6202B8C0F32}"/>
            </c:ext>
          </c:extLst>
        </c:ser>
        <c:ser>
          <c:idx val="8"/>
          <c:order val="8"/>
          <c:tx>
            <c:strRef>
              <c:f>データシート!$A$35</c:f>
              <c:strCache>
                <c:ptCount val="1"/>
                <c:pt idx="0">
                  <c:v>丸森町水道事業会計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3.77</c:v>
                </c:pt>
                <c:pt idx="2">
                  <c:v>#N/A</c:v>
                </c:pt>
                <c:pt idx="3">
                  <c:v>3.08</c:v>
                </c:pt>
                <c:pt idx="4">
                  <c:v>#N/A</c:v>
                </c:pt>
                <c:pt idx="5">
                  <c:v>3.29</c:v>
                </c:pt>
                <c:pt idx="6">
                  <c:v>#N/A</c:v>
                </c:pt>
                <c:pt idx="7">
                  <c:v>3.83</c:v>
                </c:pt>
                <c:pt idx="8">
                  <c:v>#N/A</c:v>
                </c:pt>
                <c:pt idx="9">
                  <c:v>4.6399999999999997</c:v>
                </c:pt>
              </c:numCache>
            </c:numRef>
          </c:val>
          <c:extLst>
            <c:ext xmlns:c16="http://schemas.microsoft.com/office/drawing/2014/chart" uri="{C3380CC4-5D6E-409C-BE32-E72D297353CC}">
              <c16:uniqueId val="{00000008-10C9-4828-BF3D-C6202B8C0F3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3.4</c:v>
                </c:pt>
                <c:pt idx="2">
                  <c:v>#N/A</c:v>
                </c:pt>
                <c:pt idx="3">
                  <c:v>5.01</c:v>
                </c:pt>
                <c:pt idx="4">
                  <c:v>#N/A</c:v>
                </c:pt>
                <c:pt idx="5">
                  <c:v>36.72</c:v>
                </c:pt>
                <c:pt idx="6">
                  <c:v>#N/A</c:v>
                </c:pt>
                <c:pt idx="7">
                  <c:v>23</c:v>
                </c:pt>
                <c:pt idx="8">
                  <c:v>#N/A</c:v>
                </c:pt>
                <c:pt idx="9">
                  <c:v>16.760000000000002</c:v>
                </c:pt>
              </c:numCache>
            </c:numRef>
          </c:val>
          <c:extLst>
            <c:ext xmlns:c16="http://schemas.microsoft.com/office/drawing/2014/chart" uri="{C3380CC4-5D6E-409C-BE32-E72D297353CC}">
              <c16:uniqueId val="{00000009-10C9-4828-BF3D-C6202B8C0F3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877</c:v>
                </c:pt>
                <c:pt idx="5">
                  <c:v>839</c:v>
                </c:pt>
                <c:pt idx="8">
                  <c:v>866</c:v>
                </c:pt>
                <c:pt idx="11">
                  <c:v>873</c:v>
                </c:pt>
                <c:pt idx="14">
                  <c:v>1004</c:v>
                </c:pt>
              </c:numCache>
            </c:numRef>
          </c:val>
          <c:extLst>
            <c:ext xmlns:c16="http://schemas.microsoft.com/office/drawing/2014/chart" uri="{C3380CC4-5D6E-409C-BE32-E72D297353CC}">
              <c16:uniqueId val="{00000000-F196-4492-8934-691EA1F7547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1</c:v>
                </c:pt>
                <c:pt idx="6">
                  <c:v>1</c:v>
                </c:pt>
                <c:pt idx="9">
                  <c:v>0</c:v>
                </c:pt>
                <c:pt idx="12">
                  <c:v>0</c:v>
                </c:pt>
              </c:numCache>
            </c:numRef>
          </c:val>
          <c:extLst>
            <c:ext xmlns:c16="http://schemas.microsoft.com/office/drawing/2014/chart" uri="{C3380CC4-5D6E-409C-BE32-E72D297353CC}">
              <c16:uniqueId val="{00000001-F196-4492-8934-691EA1F7547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c:v>
                </c:pt>
                <c:pt idx="3">
                  <c:v>1</c:v>
                </c:pt>
                <c:pt idx="6">
                  <c:v>1</c:v>
                </c:pt>
                <c:pt idx="9">
                  <c:v>1</c:v>
                </c:pt>
                <c:pt idx="12">
                  <c:v>0</c:v>
                </c:pt>
              </c:numCache>
            </c:numRef>
          </c:val>
          <c:extLst>
            <c:ext xmlns:c16="http://schemas.microsoft.com/office/drawing/2014/chart" uri="{C3380CC4-5D6E-409C-BE32-E72D297353CC}">
              <c16:uniqueId val="{00000002-F196-4492-8934-691EA1F7547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29</c:v>
                </c:pt>
                <c:pt idx="3">
                  <c:v>27</c:v>
                </c:pt>
                <c:pt idx="6">
                  <c:v>20</c:v>
                </c:pt>
                <c:pt idx="9">
                  <c:v>29</c:v>
                </c:pt>
                <c:pt idx="12">
                  <c:v>32</c:v>
                </c:pt>
              </c:numCache>
            </c:numRef>
          </c:val>
          <c:extLst>
            <c:ext xmlns:c16="http://schemas.microsoft.com/office/drawing/2014/chart" uri="{C3380CC4-5D6E-409C-BE32-E72D297353CC}">
              <c16:uniqueId val="{00000003-F196-4492-8934-691EA1F7547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371</c:v>
                </c:pt>
                <c:pt idx="3">
                  <c:v>344</c:v>
                </c:pt>
                <c:pt idx="6">
                  <c:v>331</c:v>
                </c:pt>
                <c:pt idx="9">
                  <c:v>284</c:v>
                </c:pt>
                <c:pt idx="12">
                  <c:v>303</c:v>
                </c:pt>
              </c:numCache>
            </c:numRef>
          </c:val>
          <c:extLst>
            <c:ext xmlns:c16="http://schemas.microsoft.com/office/drawing/2014/chart" uri="{C3380CC4-5D6E-409C-BE32-E72D297353CC}">
              <c16:uniqueId val="{00000004-F196-4492-8934-691EA1F7547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196-4492-8934-691EA1F7547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196-4492-8934-691EA1F7547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877</c:v>
                </c:pt>
                <c:pt idx="3">
                  <c:v>820</c:v>
                </c:pt>
                <c:pt idx="6">
                  <c:v>858</c:v>
                </c:pt>
                <c:pt idx="9">
                  <c:v>921</c:v>
                </c:pt>
                <c:pt idx="12">
                  <c:v>1111</c:v>
                </c:pt>
              </c:numCache>
            </c:numRef>
          </c:val>
          <c:extLst>
            <c:ext xmlns:c16="http://schemas.microsoft.com/office/drawing/2014/chart" uri="{C3380CC4-5D6E-409C-BE32-E72D297353CC}">
              <c16:uniqueId val="{00000007-F196-4492-8934-691EA1F7547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403</c:v>
                </c:pt>
                <c:pt idx="2">
                  <c:v>#N/A</c:v>
                </c:pt>
                <c:pt idx="3">
                  <c:v>#N/A</c:v>
                </c:pt>
                <c:pt idx="4">
                  <c:v>354</c:v>
                </c:pt>
                <c:pt idx="5">
                  <c:v>#N/A</c:v>
                </c:pt>
                <c:pt idx="6">
                  <c:v>#N/A</c:v>
                </c:pt>
                <c:pt idx="7">
                  <c:v>345</c:v>
                </c:pt>
                <c:pt idx="8">
                  <c:v>#N/A</c:v>
                </c:pt>
                <c:pt idx="9">
                  <c:v>#N/A</c:v>
                </c:pt>
                <c:pt idx="10">
                  <c:v>362</c:v>
                </c:pt>
                <c:pt idx="11">
                  <c:v>#N/A</c:v>
                </c:pt>
                <c:pt idx="12">
                  <c:v>#N/A</c:v>
                </c:pt>
                <c:pt idx="13">
                  <c:v>442</c:v>
                </c:pt>
                <c:pt idx="14">
                  <c:v>#N/A</c:v>
                </c:pt>
              </c:numCache>
            </c:numRef>
          </c:val>
          <c:smooth val="0"/>
          <c:extLst>
            <c:ext xmlns:c16="http://schemas.microsoft.com/office/drawing/2014/chart" uri="{C3380CC4-5D6E-409C-BE32-E72D297353CC}">
              <c16:uniqueId val="{00000008-F196-4492-8934-691EA1F7547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9490</c:v>
                </c:pt>
                <c:pt idx="5">
                  <c:v>9681</c:v>
                </c:pt>
                <c:pt idx="8">
                  <c:v>9664</c:v>
                </c:pt>
                <c:pt idx="11">
                  <c:v>9567</c:v>
                </c:pt>
                <c:pt idx="14">
                  <c:v>10732</c:v>
                </c:pt>
              </c:numCache>
            </c:numRef>
          </c:val>
          <c:extLst>
            <c:ext xmlns:c16="http://schemas.microsoft.com/office/drawing/2014/chart" uri="{C3380CC4-5D6E-409C-BE32-E72D297353CC}">
              <c16:uniqueId val="{00000000-64A9-499F-A6E4-8D14DDB9AF0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196</c:v>
                </c:pt>
                <c:pt idx="5">
                  <c:v>218</c:v>
                </c:pt>
                <c:pt idx="8">
                  <c:v>895</c:v>
                </c:pt>
                <c:pt idx="11">
                  <c:v>2197</c:v>
                </c:pt>
                <c:pt idx="14">
                  <c:v>2767</c:v>
                </c:pt>
              </c:numCache>
            </c:numRef>
          </c:val>
          <c:extLst>
            <c:ext xmlns:c16="http://schemas.microsoft.com/office/drawing/2014/chart" uri="{C3380CC4-5D6E-409C-BE32-E72D297353CC}">
              <c16:uniqueId val="{00000001-64A9-499F-A6E4-8D14DDB9AF0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4898</c:v>
                </c:pt>
                <c:pt idx="5">
                  <c:v>5003</c:v>
                </c:pt>
                <c:pt idx="8">
                  <c:v>5131</c:v>
                </c:pt>
                <c:pt idx="11">
                  <c:v>6194</c:v>
                </c:pt>
                <c:pt idx="14">
                  <c:v>5799</c:v>
                </c:pt>
              </c:numCache>
            </c:numRef>
          </c:val>
          <c:extLst>
            <c:ext xmlns:c16="http://schemas.microsoft.com/office/drawing/2014/chart" uri="{C3380CC4-5D6E-409C-BE32-E72D297353CC}">
              <c16:uniqueId val="{00000002-64A9-499F-A6E4-8D14DDB9AF0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4A9-499F-A6E4-8D14DDB9AF0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4A9-499F-A6E4-8D14DDB9AF0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4A9-499F-A6E4-8D14DDB9AF0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1563</c:v>
                </c:pt>
                <c:pt idx="3">
                  <c:v>1513</c:v>
                </c:pt>
                <c:pt idx="6">
                  <c:v>1422</c:v>
                </c:pt>
                <c:pt idx="9">
                  <c:v>1396</c:v>
                </c:pt>
                <c:pt idx="12">
                  <c:v>1323</c:v>
                </c:pt>
              </c:numCache>
            </c:numRef>
          </c:val>
          <c:extLst>
            <c:ext xmlns:c16="http://schemas.microsoft.com/office/drawing/2014/chart" uri="{C3380CC4-5D6E-409C-BE32-E72D297353CC}">
              <c16:uniqueId val="{00000006-64A9-499F-A6E4-8D14DDB9AF0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261</c:v>
                </c:pt>
                <c:pt idx="3">
                  <c:v>300</c:v>
                </c:pt>
                <c:pt idx="6">
                  <c:v>274</c:v>
                </c:pt>
                <c:pt idx="9">
                  <c:v>253</c:v>
                </c:pt>
                <c:pt idx="12">
                  <c:v>266</c:v>
                </c:pt>
              </c:numCache>
            </c:numRef>
          </c:val>
          <c:extLst>
            <c:ext xmlns:c16="http://schemas.microsoft.com/office/drawing/2014/chart" uri="{C3380CC4-5D6E-409C-BE32-E72D297353CC}">
              <c16:uniqueId val="{00000007-64A9-499F-A6E4-8D14DDB9AF0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2992</c:v>
                </c:pt>
                <c:pt idx="3">
                  <c:v>2460</c:v>
                </c:pt>
                <c:pt idx="6">
                  <c:v>2310</c:v>
                </c:pt>
                <c:pt idx="9">
                  <c:v>2508</c:v>
                </c:pt>
                <c:pt idx="12">
                  <c:v>3285</c:v>
                </c:pt>
              </c:numCache>
            </c:numRef>
          </c:val>
          <c:extLst>
            <c:ext xmlns:c16="http://schemas.microsoft.com/office/drawing/2014/chart" uri="{C3380CC4-5D6E-409C-BE32-E72D297353CC}">
              <c16:uniqueId val="{00000008-64A9-499F-A6E4-8D14DDB9AF0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9-64A9-499F-A6E4-8D14DDB9AF0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10123</c:v>
                </c:pt>
                <c:pt idx="3">
                  <c:v>10846</c:v>
                </c:pt>
                <c:pt idx="6">
                  <c:v>12140</c:v>
                </c:pt>
                <c:pt idx="9">
                  <c:v>13711</c:v>
                </c:pt>
                <c:pt idx="12">
                  <c:v>13936</c:v>
                </c:pt>
              </c:numCache>
            </c:numRef>
          </c:val>
          <c:extLst>
            <c:ext xmlns:c16="http://schemas.microsoft.com/office/drawing/2014/chart" uri="{C3380CC4-5D6E-409C-BE32-E72D297353CC}">
              <c16:uniqueId val="{0000000A-64A9-499F-A6E4-8D14DDB9AF0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355</c:v>
                </c:pt>
                <c:pt idx="2">
                  <c:v>#N/A</c:v>
                </c:pt>
                <c:pt idx="3">
                  <c:v>#N/A</c:v>
                </c:pt>
                <c:pt idx="4">
                  <c:v>217</c:v>
                </c:pt>
                <c:pt idx="5">
                  <c:v>#N/A</c:v>
                </c:pt>
                <c:pt idx="6">
                  <c:v>#N/A</c:v>
                </c:pt>
                <c:pt idx="7">
                  <c:v>457</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64A9-499F-A6E4-8D14DDB9AF0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1812</c:v>
                </c:pt>
                <c:pt idx="1">
                  <c:v>2835</c:v>
                </c:pt>
                <c:pt idx="2">
                  <c:v>2739</c:v>
                </c:pt>
              </c:numCache>
            </c:numRef>
          </c:val>
          <c:extLst>
            <c:ext xmlns:c16="http://schemas.microsoft.com/office/drawing/2014/chart" uri="{C3380CC4-5D6E-409C-BE32-E72D297353CC}">
              <c16:uniqueId val="{00000000-8E53-40A7-8CE2-DD212DE9940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1798</c:v>
                </c:pt>
                <c:pt idx="1">
                  <c:v>1619</c:v>
                </c:pt>
                <c:pt idx="2">
                  <c:v>1246</c:v>
                </c:pt>
              </c:numCache>
            </c:numRef>
          </c:val>
          <c:extLst>
            <c:ext xmlns:c16="http://schemas.microsoft.com/office/drawing/2014/chart" uri="{C3380CC4-5D6E-409C-BE32-E72D297353CC}">
              <c16:uniqueId val="{00000001-8E53-40A7-8CE2-DD212DE9940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756</c:v>
                </c:pt>
                <c:pt idx="1">
                  <c:v>916</c:v>
                </c:pt>
                <c:pt idx="2">
                  <c:v>955</c:v>
                </c:pt>
              </c:numCache>
            </c:numRef>
          </c:val>
          <c:extLst>
            <c:ext xmlns:c16="http://schemas.microsoft.com/office/drawing/2014/chart" uri="{C3380CC4-5D6E-409C-BE32-E72D297353CC}">
              <c16:uniqueId val="{00000002-8E53-40A7-8CE2-DD212DE9940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宮城県丸森町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元利償還金の増加に合わせて上昇している。これは、令和元年東日本台風における災害復旧事業に充当した地方債の償還金が増加しているためである。今後も災害公営住宅建設に充当した地方債などの償還が始まるため、一定期間は比率が上昇すると予想され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宮城県丸森町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地方債残高は、令和元年東日本台風災害の発生以降大きく上昇している。公営企業債等繰入見込額についても、雨水処理施設の整備に充当する地方債発行に伴い、上昇を続けている。しかし、災害復旧事業に対する財政措置の影響で基金残高が増加したことや、発行した地方債の償還金のほとんどが基準財政需要額に</a:t>
          </a:r>
          <a:endParaRPr kumimoji="0"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算入されるため、将来負担額は発生していない状況である。</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災害復旧事業の完了に伴い新規発行額は減少するが</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償還金の上昇に</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基金の取崩</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で対応することが見込まれるため、</a:t>
          </a:r>
          <a:r>
            <a:rPr kumimoji="0"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「充当可能基金」が減少</a:t>
          </a:r>
          <a:r>
            <a:rPr kumimoji="0"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a:t>
          </a:r>
          <a:r>
            <a:rPr kumimoji="0"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、将来負担比率（分子）は</a:t>
          </a:r>
          <a:r>
            <a:rPr kumimoji="0"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悪化するものと考えられる。</a:t>
          </a:r>
          <a:endParaRPr kumimoji="0"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宮城県丸森町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前年比で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百万円減少している。理由としては、地方債元金償還金の増による減債基金の取り崩しが発生したことと、近年は災害復旧事業に対する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財政措置があったため、多くの決算剰余金を基金に積み立てしてきたが、災害復旧事業の完了に伴い、積立金が減少したことによるもの。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地方債償還金の増に併せて基金の取り崩しが発生すると見込まれるため、特に減債基金の残高を注視していく。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社会情勢により金利が上昇傾向であることから、財源確保の一つとして基金の運用も念頭に入れておく。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町営住宅基金　　　　　：町営住宅の整備充実を図る。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子育て支援対策推進基金：子育て支援対策を推進することにより、町内の若者定住と地域の活性化を図る。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：社会福祉事業の振興及び地域の保健福祉の推進。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定住促進住宅基金　　　：定住促進住宅の整備充実を図る。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ふるさと応援基金　　　：企業版ふるさと納税を、寄附者の移行に沿った事業に活用し、特色のある魅力的なまちづくりを推進する。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町営住宅基金　　　　　：修繕に要した経費が比較的少額であったことと、家賃低廉化補助金を基金に積み立てしたことによる増。</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子育て支援対策推進基金：令和６年度から子育て支援政策を拡充したため、取り崩しが発生したことによる減。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地域福祉基金　　　　　：高齢者居宅生活支援事業に充当するため、基金を取り崩したことによる減。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定住促進住宅基金　　　：定住促進住宅使用料を積み立てしたことによる増。</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ふるさと応援基金　　　：観光公園整備に充当するため、基金を取り崩したことによる減。</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町営住宅基金　　　　　：老朽化が進んでいることから、大規模修繕に備え、引き続き積立を継続する。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定住促進住宅基金　　　：修繕に備え、引き続き積立を継続する。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　　　：企業への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PR</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を継続し、貴重な自主財源として残高を確保していく。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前年比で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百万円減少している。要因としては、近年は災害復旧事業に対する財政措置があったため、多くの決算剰余金を基金に積み立てしてきたが</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災害復旧事業の完了に伴い、積立金が減少したことによるもの。</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決算剰余分などの積立金は減少していくため、残高は減少すると予想されることから、基金残高を常に注視し、引き続き自主財源の確保を図っていく。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また社会情勢を踏まえた資金の運用なども財源確保の手段として検討していく。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前年比で</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373</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百万円減少している。理由としては、地方債元金償還金の増による減債基金の取り崩しが発生したことである。</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今後も地方債償還金は上昇するため、基金取り崩しによる対応が見込まれる。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地方債償還金の上昇に伴い、取り崩し額が増加する見込みのため、他基金への積立を減らし減債基金へ振り分けるなど、</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柔軟に対応していく。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宮城県丸森町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11,571
11,410
273.30
13,958,467
12,869,345
925,536
5,521,509
13,935,585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0.16</a:t>
          </a:r>
          <a:r>
            <a:rPr kumimoji="1" lang="ja-JP" altLang="en-US" sz="1300">
              <a:latin typeface="ＭＳ Ｐゴシック" panose="020B0600070205080204" pitchFamily="50" charset="-128"/>
              <a:ea typeface="ＭＳ Ｐゴシック" panose="020B0600070205080204" pitchFamily="50" charset="-128"/>
            </a:rPr>
            <a:t>ポイント下回っている。　</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ja-JP" altLang="en-US" sz="1300">
              <a:latin typeface="ＭＳ Ｐゴシック" panose="020B0600070205080204" pitchFamily="50" charset="-128"/>
              <a:ea typeface="ＭＳ Ｐゴシック" panose="020B0600070205080204" pitchFamily="50" charset="-128"/>
            </a:rPr>
            <a:t>　本町は宮城県内町村で２番目に広大な面積を有し、人口密度が</a:t>
          </a:r>
          <a:r>
            <a:rPr kumimoji="1" lang="en-US" altLang="ja-JP" sz="1300">
              <a:latin typeface="ＭＳ Ｐゴシック" panose="020B0600070205080204" pitchFamily="50" charset="-128"/>
              <a:ea typeface="ＭＳ Ｐゴシック" panose="020B0600070205080204" pitchFamily="50" charset="-128"/>
            </a:rPr>
            <a:t>45</a:t>
          </a:r>
          <a:r>
            <a:rPr kumimoji="1" lang="ja-JP" altLang="en-US" sz="1300">
              <a:latin typeface="ＭＳ Ｐゴシック" panose="020B0600070205080204" pitchFamily="50" charset="-128"/>
              <a:ea typeface="ＭＳ Ｐゴシック" panose="020B0600070205080204" pitchFamily="50" charset="-128"/>
            </a:rPr>
            <a:t>人</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㎢と低いことから、基準財政需要額が嵩んでいる。また人口減少、高齢化の影響で町税収入が伸び悩んでいることから、財政力指数は類似団体内で低い水準となっている。　</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ja-JP" altLang="en-US" sz="1300">
              <a:latin typeface="ＭＳ Ｐゴシック" panose="020B0600070205080204" pitchFamily="50" charset="-128"/>
              <a:ea typeface="ＭＳ Ｐゴシック" panose="020B0600070205080204" pitchFamily="50" charset="-128"/>
            </a:rPr>
            <a:t>　今後は人口減少に伴って基準財政需要額が減少し、町税を中心とした収入も減少を見込むため、財政力指数は同水準を推移していくと予想される。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94403</xdr:rowOff>
    </xdr:from>
    <xdr:to>
      <xdr:col>23</xdr:col>
      <xdr:colOff>133350</xdr:colOff>
      <xdr:row>44</xdr:row>
      <xdr:rowOff>100754</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438053"/>
          <a:ext cx="0" cy="1206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72831</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1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100754</xdr:rowOff>
    </xdr:from>
    <xdr:to>
      <xdr:col>24</xdr:col>
      <xdr:colOff>12700</xdr:colOff>
      <xdr:row>44</xdr:row>
      <xdr:rowOff>100754</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4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9330</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94403</xdr:rowOff>
    </xdr:from>
    <xdr:to>
      <xdr:col>24</xdr:col>
      <xdr:colOff>12700</xdr:colOff>
      <xdr:row>37</xdr:row>
      <xdr:rowOff>94403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167640</xdr:rowOff>
    </xdr:from>
    <xdr:to>
      <xdr:col>23</xdr:col>
      <xdr:colOff>133350</xdr:colOff>
      <xdr:row>44</xdr:row>
      <xdr:rowOff>4233</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flipV="1">
          <a:off x="4114800" y="753999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4673</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055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159596</xdr:rowOff>
    </xdr:from>
    <xdr:to>
      <xdr:col>23</xdr:col>
      <xdr:colOff>184150</xdr:colOff>
      <xdr:row>43</xdr:row>
      <xdr:rowOff>89746</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6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4233</xdr:rowOff>
    </xdr:from>
    <xdr:to>
      <xdr:col>19</xdr:col>
      <xdr:colOff>133350</xdr:colOff>
      <xdr:row>44</xdr:row>
      <xdr:rowOff>4233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167640</xdr:rowOff>
    </xdr:from>
    <xdr:to>
      <xdr:col>19</xdr:col>
      <xdr:colOff>184150</xdr:colOff>
      <xdr:row>43</xdr:row>
      <xdr:rowOff>97790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107967</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37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4233</xdr:rowOff>
    </xdr:from>
    <xdr:to>
      <xdr:col>15</xdr:col>
      <xdr:colOff>82550</xdr:colOff>
      <xdr:row>44</xdr:row>
      <xdr:rowOff>4233</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12277</xdr:rowOff>
    </xdr:from>
    <xdr:to>
      <xdr:col>15</xdr:col>
      <xdr:colOff>133350</xdr:colOff>
      <xdr:row>43</xdr:row>
      <xdr:rowOff>113877</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124054</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5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4233</xdr:rowOff>
    </xdr:from>
    <xdr:to>
      <xdr:col>11</xdr:col>
      <xdr:colOff>31750</xdr:colOff>
      <xdr:row>44</xdr:row>
      <xdr:rowOff>4233</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4233</xdr:rowOff>
    </xdr:from>
    <xdr:to>
      <xdr:col>11</xdr:col>
      <xdr:colOff>82550</xdr:colOff>
      <xdr:row>43</xdr:row>
      <xdr:rowOff>105833</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116010</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116840</xdr:rowOff>
    </xdr:from>
    <xdr:to>
      <xdr:col>23</xdr:col>
      <xdr:colOff>184150</xdr:colOff>
      <xdr:row>44</xdr:row>
      <xdr:rowOff>46990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12717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85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124883</xdr:rowOff>
    </xdr:from>
    <xdr:to>
      <xdr:col>19</xdr:col>
      <xdr:colOff>184150</xdr:colOff>
      <xdr:row>44</xdr:row>
      <xdr:rowOff>55033</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39810</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124883</xdr:rowOff>
    </xdr:from>
    <xdr:to>
      <xdr:col>15</xdr:col>
      <xdr:colOff>133350</xdr:colOff>
      <xdr:row>44</xdr:row>
      <xdr:rowOff>55033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39810</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124883</xdr:rowOff>
    </xdr:from>
    <xdr:to>
      <xdr:col>11</xdr:col>
      <xdr:colOff>82550</xdr:colOff>
      <xdr:row>44</xdr:row>
      <xdr:rowOff>55033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39810</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124883</xdr:rowOff>
    </xdr:from>
    <xdr:to>
      <xdr:col>7</xdr:col>
      <xdr:colOff>31750</xdr:colOff>
      <xdr:row>44</xdr:row>
      <xdr:rowOff>55033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39810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経常収支比率は、類似団体平均を</a:t>
          </a:r>
          <a:r>
            <a:rPr kumimoji="1" lang="en-US" altLang="ja-JP" sz="1300">
              <a:latin typeface="ＭＳ Ｐゴシック" panose="020B0600070205080204" pitchFamily="50" charset="-128"/>
              <a:ea typeface="ＭＳ Ｐゴシック" panose="020B0600070205080204" pitchFamily="50" charset="-128"/>
            </a:rPr>
            <a:t>4.7%</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元年東日本台風災害における災害復旧事業に充当した地方債の元金償還が始まり、公債費が上昇していることが主な要因である。また、公立病院や、地域公共交通などへの補助も増加傾向で、財政運営上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課題となって</a:t>
          </a:r>
          <a:r>
            <a:rPr kumimoji="1" lang="ja-JP" altLang="en-US" sz="1300">
              <a:latin typeface="ＭＳ Ｐゴシック" panose="020B0600070205080204" pitchFamily="50" charset="-128"/>
              <a:ea typeface="ＭＳ Ｐゴシック" panose="020B0600070205080204" pitchFamily="50" charset="-128"/>
            </a:rPr>
            <a:t>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今後も公債費は増加する見込みであるため、比率は上昇していくものと予想される。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16002</xdr:rowOff>
    </xdr:from>
    <xdr:to>
      <xdr:col>23</xdr:col>
      <xdr:colOff>133350</xdr:colOff>
      <xdr:row>65</xdr:row>
      <xdr:rowOff>128524</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9960102"/>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100601</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128524</xdr:rowOff>
    </xdr:from>
    <xdr:to>
      <xdr:col>24</xdr:col>
      <xdr:colOff>12700</xdr:colOff>
      <xdr:row>65</xdr:row>
      <xdr:rowOff>128524</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102379</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703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16002</xdr:rowOff>
    </xdr:from>
    <xdr:to>
      <xdr:col>24</xdr:col>
      <xdr:colOff>12700</xdr:colOff>
      <xdr:row>58</xdr:row>
      <xdr:rowOff>16002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996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56769</xdr:rowOff>
    </xdr:from>
    <xdr:to>
      <xdr:col>23</xdr:col>
      <xdr:colOff>133350</xdr:colOff>
      <xdr:row>60</xdr:row>
      <xdr:rowOff>109855</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0343769"/>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133621</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0777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117094</xdr:rowOff>
    </xdr:from>
    <xdr:to>
      <xdr:col>23</xdr:col>
      <xdr:colOff>184150</xdr:colOff>
      <xdr:row>60</xdr:row>
      <xdr:rowOff>47244</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23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138938</xdr:rowOff>
    </xdr:from>
    <xdr:to>
      <xdr:col>19</xdr:col>
      <xdr:colOff>133350</xdr:colOff>
      <xdr:row>60</xdr:row>
      <xdr:rowOff>56769</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254488"/>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105029</xdr:rowOff>
    </xdr:from>
    <xdr:to>
      <xdr:col>19</xdr:col>
      <xdr:colOff>184150</xdr:colOff>
      <xdr:row>60</xdr:row>
      <xdr:rowOff>35179</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22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45356</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9989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134239</xdr:rowOff>
    </xdr:from>
    <xdr:to>
      <xdr:col>15</xdr:col>
      <xdr:colOff>82550</xdr:colOff>
      <xdr:row>59</xdr:row>
      <xdr:rowOff>138938</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078339"/>
          <a:ext cx="889000" cy="176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59</xdr:row>
      <xdr:rowOff>64008</xdr:rowOff>
    </xdr:from>
    <xdr:to>
      <xdr:col>15</xdr:col>
      <xdr:colOff>133350</xdr:colOff>
      <xdr:row>59</xdr:row>
      <xdr:rowOff>165608</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179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4335</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9948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134239</xdr:rowOff>
    </xdr:from>
    <xdr:to>
      <xdr:col>11</xdr:col>
      <xdr:colOff>31750</xdr:colOff>
      <xdr:row>59</xdr:row>
      <xdr:rowOff>136525</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078339"/>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58</xdr:row>
      <xdr:rowOff>165481</xdr:rowOff>
    </xdr:from>
    <xdr:to>
      <xdr:col>11</xdr:col>
      <xdr:colOff>82550</xdr:colOff>
      <xdr:row>59</xdr:row>
      <xdr:rowOff>95631</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10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80408</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195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92964</xdr:rowOff>
    </xdr:from>
    <xdr:to>
      <xdr:col>7</xdr:col>
      <xdr:colOff>31750</xdr:colOff>
      <xdr:row>60</xdr:row>
      <xdr:rowOff>23114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20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7891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29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59055</xdr:rowOff>
    </xdr:from>
    <xdr:to>
      <xdr:col>23</xdr:col>
      <xdr:colOff>184150</xdr:colOff>
      <xdr:row>60</xdr:row>
      <xdr:rowOff>160655</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34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31132</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31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5969</xdr:rowOff>
    </xdr:from>
    <xdr:to>
      <xdr:col>19</xdr:col>
      <xdr:colOff>184150</xdr:colOff>
      <xdr:row>60</xdr:row>
      <xdr:rowOff>107569</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29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92346</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379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88138</xdr:rowOff>
    </xdr:from>
    <xdr:to>
      <xdr:col>15</xdr:col>
      <xdr:colOff>133350</xdr:colOff>
      <xdr:row>60</xdr:row>
      <xdr:rowOff>18288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20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3065</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29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83439</xdr:rowOff>
    </xdr:from>
    <xdr:to>
      <xdr:col>11</xdr:col>
      <xdr:colOff>82550</xdr:colOff>
      <xdr:row>59</xdr:row>
      <xdr:rowOff>13589</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027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23766</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9796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85725</xdr:rowOff>
    </xdr:from>
    <xdr:to>
      <xdr:col>7</xdr:col>
      <xdr:colOff>31750</xdr:colOff>
      <xdr:row>60</xdr:row>
      <xdr:rowOff>15875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20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26052</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997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[280,239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a:t>
          </a:r>
          <a:r>
            <a:rPr kumimoji="1" lang="en-US" altLang="ja-JP" sz="1300">
              <a:latin typeface="ＭＳ Ｐゴシック" panose="020B0600070205080204" pitchFamily="50" charset="-128"/>
              <a:ea typeface="ＭＳ Ｐゴシック" panose="020B0600070205080204" pitchFamily="50" charset="-128"/>
            </a:rPr>
            <a:t>35,079</a:t>
          </a:r>
          <a:r>
            <a:rPr kumimoji="1" lang="ja-JP" altLang="en-US" sz="1300">
              <a:latin typeface="ＭＳ Ｐゴシック" panose="020B0600070205080204" pitchFamily="50" charset="-128"/>
              <a:ea typeface="ＭＳ Ｐゴシック" panose="020B0600070205080204" pitchFamily="50" charset="-128"/>
            </a:rPr>
            <a:t>円上回っている。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令和元年東日本台風における災害復旧事業関連の任期付職員の採用による人件費の上昇が主な要因と考えられる。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R4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から上昇傾向であるのは、加えて物価高騰など社会情勢も影響しているものと考えられる。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今後は災害復旧事業の完了に伴い任期付職員の人数が減少するが、定年延長による人員増が見込まれるため、横ばいで推移すると予想される。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79375</xdr:rowOff>
    </xdr:from>
    <xdr:to>
      <xdr:col>27</xdr:col>
      <xdr:colOff>184150</xdr:colOff>
      <xdr:row>90</xdr:row>
      <xdr:rowOff>79375</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161925</xdr:rowOff>
    </xdr:from>
    <xdr:to>
      <xdr:col>27</xdr:col>
      <xdr:colOff>184150</xdr:colOff>
      <xdr:row>86</xdr:row>
      <xdr:rowOff>161925</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73025</xdr:rowOff>
    </xdr:from>
    <xdr:to>
      <xdr:col>27</xdr:col>
      <xdr:colOff>184150</xdr:colOff>
      <xdr:row>83</xdr:row>
      <xdr:rowOff>73025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79</xdr:row>
      <xdr:rowOff>155575</xdr:rowOff>
    </xdr:from>
    <xdr:to>
      <xdr:col>27</xdr:col>
      <xdr:colOff>184150</xdr:colOff>
      <xdr:row>79</xdr:row>
      <xdr:rowOff>155575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158934</xdr:rowOff>
    </xdr:from>
    <xdr:to>
      <xdr:col>23</xdr:col>
      <xdr:colOff>133350</xdr:colOff>
      <xdr:row>89</xdr:row>
      <xdr:rowOff>60258</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874934"/>
          <a:ext cx="0" cy="14443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32335</xdr:rowOff>
    </xdr:from>
    <xdr:ext cx="762000" cy="25904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291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60258</xdr:rowOff>
    </xdr:from>
    <xdr:to>
      <xdr:col>24</xdr:col>
      <xdr:colOff>12700</xdr:colOff>
      <xdr:row>89</xdr:row>
      <xdr:rowOff>60258</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319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73861</xdr:rowOff>
    </xdr:from>
    <xdr:ext cx="762000" cy="25904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61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158934</xdr:rowOff>
    </xdr:from>
    <xdr:to>
      <xdr:col>24</xdr:col>
      <xdr:colOff>12700</xdr:colOff>
      <xdr:row>80</xdr:row>
      <xdr:rowOff>158934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874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132762</xdr:rowOff>
    </xdr:from>
    <xdr:to>
      <xdr:col>23</xdr:col>
      <xdr:colOff>133350</xdr:colOff>
      <xdr:row>83</xdr:row>
      <xdr:rowOff>13421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114800" y="14191662"/>
          <a:ext cx="838200" cy="52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44790</xdr:rowOff>
    </xdr:from>
    <xdr:ext cx="762000" cy="25904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3932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28263</xdr:rowOff>
    </xdr:from>
    <xdr:to>
      <xdr:col>23</xdr:col>
      <xdr:colOff>184150</xdr:colOff>
      <xdr:row>82</xdr:row>
      <xdr:rowOff>129863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408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99975</xdr:rowOff>
    </xdr:from>
    <xdr:to>
      <xdr:col>19</xdr:col>
      <xdr:colOff>133350</xdr:colOff>
      <xdr:row>82</xdr:row>
      <xdr:rowOff>132762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3225800" y="14158875"/>
          <a:ext cx="889000" cy="32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130339</xdr:rowOff>
    </xdr:from>
    <xdr:to>
      <xdr:col>19</xdr:col>
      <xdr:colOff>184150</xdr:colOff>
      <xdr:row>82</xdr:row>
      <xdr:rowOff>60489</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4017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70666</xdr:rowOff>
    </xdr:from>
    <xdr:ext cx="7366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3786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30945</xdr:rowOff>
    </xdr:from>
    <xdr:to>
      <xdr:col>15</xdr:col>
      <xdr:colOff>82550</xdr:colOff>
      <xdr:row>82</xdr:row>
      <xdr:rowOff>99975</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4089845"/>
          <a:ext cx="889000" cy="69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102552</xdr:rowOff>
    </xdr:from>
    <xdr:to>
      <xdr:col>15</xdr:col>
      <xdr:colOff>133350</xdr:colOff>
      <xdr:row>82</xdr:row>
      <xdr:rowOff>32702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399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42879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3758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30945</xdr:rowOff>
    </xdr:from>
    <xdr:to>
      <xdr:col>11</xdr:col>
      <xdr:colOff>31750</xdr:colOff>
      <xdr:row>84</xdr:row>
      <xdr:rowOff>145331</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1447800" y="14089845"/>
          <a:ext cx="889000" cy="45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78336</xdr:rowOff>
    </xdr:from>
    <xdr:to>
      <xdr:col>11</xdr:col>
      <xdr:colOff>82550</xdr:colOff>
      <xdr:row>82</xdr:row>
      <xdr:rowOff>8486</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396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18663</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373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45845</xdr:rowOff>
    </xdr:from>
    <xdr:to>
      <xdr:col>7</xdr:col>
      <xdr:colOff>31750</xdr:colOff>
      <xdr:row>81</xdr:row>
      <xdr:rowOff>147445</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93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157622</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3702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134071</xdr:rowOff>
    </xdr:from>
    <xdr:to>
      <xdr:col>23</xdr:col>
      <xdr:colOff>184150</xdr:colOff>
      <xdr:row>83</xdr:row>
      <xdr:rowOff>64221</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419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106148</xdr:rowOff>
    </xdr:from>
    <xdr:ext cx="762000" cy="259045"/>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416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81962</xdr:rowOff>
    </xdr:from>
    <xdr:to>
      <xdr:col>19</xdr:col>
      <xdr:colOff>184150</xdr:colOff>
      <xdr:row>83</xdr:row>
      <xdr:rowOff>12112</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414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168339</xdr:rowOff>
    </xdr:from>
    <xdr:ext cx="7366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4227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49175</xdr:rowOff>
    </xdr:from>
    <xdr:to>
      <xdr:col>15</xdr:col>
      <xdr:colOff>133350</xdr:colOff>
      <xdr:row>82</xdr:row>
      <xdr:rowOff>150775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410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135552</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419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151595</xdr:rowOff>
    </xdr:from>
    <xdr:to>
      <xdr:col>11</xdr:col>
      <xdr:colOff>82550</xdr:colOff>
      <xdr:row>82</xdr:row>
      <xdr:rowOff>81745</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403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66522</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4125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94531</xdr:rowOff>
    </xdr:from>
    <xdr:to>
      <xdr:col>7</xdr:col>
      <xdr:colOff>31750</xdr:colOff>
      <xdr:row>85</xdr:row>
      <xdr:rowOff>24681</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449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85</xdr:row>
      <xdr:rowOff>9458</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4582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a:t>
          </a:r>
          <a:r>
            <a:rPr kumimoji="1" lang="en-US" altLang="ja-JP" sz="1300">
              <a:latin typeface="ＭＳ Ｐゴシック" panose="020B0600070205080204" pitchFamily="50" charset="-128"/>
              <a:ea typeface="ＭＳ Ｐゴシック" panose="020B0600070205080204" pitchFamily="50" charset="-128"/>
            </a:rPr>
            <a:t>7.6</a:t>
          </a:r>
          <a:r>
            <a:rPr kumimoji="1" lang="ja-JP" altLang="en-US" sz="1300">
              <a:latin typeface="ＭＳ Ｐゴシック" panose="020B0600070205080204" pitchFamily="50" charset="-128"/>
              <a:ea typeface="ＭＳ Ｐゴシック" panose="020B0600070205080204" pitchFamily="50" charset="-128"/>
            </a:rPr>
            <a:t>ポイント低い水準である。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令和２年以降任期付職員を採用しているため、職員年齢に対する給与水準が低く算定されるといったマイナス要因があり、低水準を推移している。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今後は、任期付職員の減少に伴い、指数は上昇していくものと予想される。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4" name="給与水準   （国との比較）グラフ枠">
          <a:extLst>
            <a:ext uri="{FF2B5EF4-FFF2-40B4-BE49-F238E27FC236}">
              <a16:creationId xmlns:a16="http://schemas.microsoft.com/office/drawing/2014/main" id="{00000000-0008-0000-0300-0000FE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120045</xdr:rowOff>
    </xdr:from>
    <xdr:to>
      <xdr:col>81</xdr:col>
      <xdr:colOff>44450</xdr:colOff>
      <xdr:row>89</xdr:row>
      <xdr:rowOff>115812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7018000" y="14007495"/>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87889</xdr:rowOff>
    </xdr:from>
    <xdr:ext cx="762000" cy="259045"/>
    <xdr:sp macro="" textlink="">
      <xdr:nvSpPr>
        <xdr:cNvPr id="256" name="給与水準   （国との比較）最小値テキスト">
          <a:extLst>
            <a:ext uri="{FF2B5EF4-FFF2-40B4-BE49-F238E27FC236}">
              <a16:creationId xmlns:a16="http://schemas.microsoft.com/office/drawing/2014/main" id="{00000000-0008-0000-0300-000000010000}"/>
            </a:ext>
          </a:extLst>
        </xdr:cNvPr>
        <xdr:cNvSpPr txBox="1"/>
      </xdr:nvSpPr>
      <xdr:spPr>
        <a:xfrm>
          <a:off x="17106900" y="15346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115812</xdr:rowOff>
    </xdr:from>
    <xdr:to>
      <xdr:col>81</xdr:col>
      <xdr:colOff>133350</xdr:colOff>
      <xdr:row>89</xdr:row>
      <xdr:rowOff>115812</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5374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34972</xdr:rowOff>
    </xdr:from>
    <xdr:ext cx="762000" cy="259045"/>
    <xdr:sp macro="" textlink="">
      <xdr:nvSpPr>
        <xdr:cNvPr id="258" name="給与水準   （国との比較）最大値テキスト">
          <a:extLst>
            <a:ext uri="{FF2B5EF4-FFF2-40B4-BE49-F238E27FC236}">
              <a16:creationId xmlns:a16="http://schemas.microsoft.com/office/drawing/2014/main" id="{00000000-0008-0000-0300-000002010000}"/>
            </a:ext>
          </a:extLst>
        </xdr:cNvPr>
        <xdr:cNvSpPr txBox="1"/>
      </xdr:nvSpPr>
      <xdr:spPr>
        <a:xfrm>
          <a:off x="17106900" y="1375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120045</xdr:rowOff>
    </xdr:from>
    <xdr:to>
      <xdr:col>81</xdr:col>
      <xdr:colOff>133350</xdr:colOff>
      <xdr:row>81</xdr:row>
      <xdr:rowOff>120045</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929100" y="14007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80</xdr:row>
      <xdr:rowOff>130629</xdr:rowOff>
    </xdr:from>
    <xdr:to>
      <xdr:col>81</xdr:col>
      <xdr:colOff>44450</xdr:colOff>
      <xdr:row>81</xdr:row>
      <xdr:rowOff>120045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179800" y="13846629"/>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57348</xdr:rowOff>
    </xdr:from>
    <xdr:ext cx="762000" cy="259045"/>
    <xdr:sp macro="" textlink="">
      <xdr:nvSpPr>
        <xdr:cNvPr id="261" name="給与水準   （国との比較）平均値テキスト">
          <a:extLst>
            <a:ext uri="{FF2B5EF4-FFF2-40B4-BE49-F238E27FC236}">
              <a16:creationId xmlns:a16="http://schemas.microsoft.com/office/drawing/2014/main" id="{00000000-0008-0000-0300-000005010000}"/>
            </a:ext>
          </a:extLst>
        </xdr:cNvPr>
        <xdr:cNvSpPr txBox="1"/>
      </xdr:nvSpPr>
      <xdr:spPr>
        <a:xfrm>
          <a:off x="17106900" y="148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85271</xdr:rowOff>
    </xdr:from>
    <xdr:to>
      <xdr:col>81</xdr:col>
      <xdr:colOff>95250</xdr:colOff>
      <xdr:row>87</xdr:row>
      <xdr:rowOff>15421</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967200" y="14829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80</xdr:row>
      <xdr:rowOff>130629</xdr:rowOff>
    </xdr:from>
    <xdr:to>
      <xdr:col>77</xdr:col>
      <xdr:colOff>44450</xdr:colOff>
      <xdr:row>81</xdr:row>
      <xdr:rowOff>154516</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5290800" y="13846629"/>
          <a:ext cx="889000" cy="19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85271</xdr:rowOff>
    </xdr:from>
    <xdr:to>
      <xdr:col>77</xdr:col>
      <xdr:colOff>95250</xdr:colOff>
      <xdr:row>87</xdr:row>
      <xdr:rowOff>15421</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6129000" y="14829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198</xdr:rowOff>
    </xdr:from>
    <xdr:ext cx="7366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798800" y="14916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108555</xdr:rowOff>
    </xdr:from>
    <xdr:to>
      <xdr:col>72</xdr:col>
      <xdr:colOff>203200</xdr:colOff>
      <xdr:row>81</xdr:row>
      <xdr:rowOff>154516</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4401800" y="1399600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73782</xdr:rowOff>
    </xdr:from>
    <xdr:to>
      <xdr:col>73</xdr:col>
      <xdr:colOff>44450</xdr:colOff>
      <xdr:row>87</xdr:row>
      <xdr:rowOff>3932</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5240000" y="14818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160159</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909800" y="14904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108555</xdr:rowOff>
    </xdr:from>
    <xdr:to>
      <xdr:col>68</xdr:col>
      <xdr:colOff>152400</xdr:colOff>
      <xdr:row>82</xdr:row>
      <xdr:rowOff>74991</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3512800" y="13996005"/>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62291</xdr:rowOff>
    </xdr:from>
    <xdr:to>
      <xdr:col>68</xdr:col>
      <xdr:colOff>203200</xdr:colOff>
      <xdr:row>86</xdr:row>
      <xdr:rowOff>163891</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4351000" y="1480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148668</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020800" y="1489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39309</xdr:rowOff>
    </xdr:from>
    <xdr:to>
      <xdr:col>64</xdr:col>
      <xdr:colOff>152400</xdr:colOff>
      <xdr:row>86</xdr:row>
      <xdr:rowOff>140909</xdr:rowOff>
    </xdr:to>
    <xdr:sp macro="" textlink="">
      <xdr:nvSpPr>
        <xdr:cNvPr id="272" name="フローチャート: 判断 271">
          <a:extLst>
            <a:ext uri="{FF2B5EF4-FFF2-40B4-BE49-F238E27FC236}">
              <a16:creationId xmlns:a16="http://schemas.microsoft.com/office/drawing/2014/main" id="{00000000-0008-0000-0300-000010010000}"/>
            </a:ext>
          </a:extLst>
        </xdr:cNvPr>
        <xdr:cNvSpPr/>
      </xdr:nvSpPr>
      <xdr:spPr>
        <a:xfrm>
          <a:off x="13462000" y="147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125686</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131800" y="1487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69245</xdr:rowOff>
    </xdr:from>
    <xdr:to>
      <xdr:col>81</xdr:col>
      <xdr:colOff>95250</xdr:colOff>
      <xdr:row>81</xdr:row>
      <xdr:rowOff>170845</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967200" y="1395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80</xdr:row>
      <xdr:rowOff>161972</xdr:rowOff>
    </xdr:from>
    <xdr:ext cx="762000" cy="259045"/>
    <xdr:sp macro="" textlink="">
      <xdr:nvSpPr>
        <xdr:cNvPr id="280" name="給与水準   （国との比較）該当値テキスト">
          <a:extLst>
            <a:ext uri="{FF2B5EF4-FFF2-40B4-BE49-F238E27FC236}">
              <a16:creationId xmlns:a16="http://schemas.microsoft.com/office/drawing/2014/main" id="{00000000-0008-0000-0300-000018010000}"/>
            </a:ext>
          </a:extLst>
        </xdr:cNvPr>
        <xdr:cNvSpPr txBox="1"/>
      </xdr:nvSpPr>
      <xdr:spPr>
        <a:xfrm>
          <a:off x="17106900" y="1387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80</xdr:row>
      <xdr:rowOff>79829</xdr:rowOff>
    </xdr:from>
    <xdr:to>
      <xdr:col>77</xdr:col>
      <xdr:colOff>95250</xdr:colOff>
      <xdr:row>81</xdr:row>
      <xdr:rowOff>9979</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6129000" y="13795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79</xdr:row>
      <xdr:rowOff>20156</xdr:rowOff>
    </xdr:from>
    <xdr:ext cx="7366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98800" y="13564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81</xdr:row>
      <xdr:rowOff>103716</xdr:rowOff>
    </xdr:from>
    <xdr:to>
      <xdr:col>73</xdr:col>
      <xdr:colOff>44450</xdr:colOff>
      <xdr:row>82</xdr:row>
      <xdr:rowOff>33866</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5240000" y="1399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44043</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909800" y="1376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57755</xdr:rowOff>
    </xdr:from>
    <xdr:to>
      <xdr:col>68</xdr:col>
      <xdr:colOff>203200</xdr:colOff>
      <xdr:row>81</xdr:row>
      <xdr:rowOff>159355</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4351000" y="1394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79</xdr:row>
      <xdr:rowOff>169532</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4020800" y="137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24191</xdr:rowOff>
    </xdr:from>
    <xdr:to>
      <xdr:col>64</xdr:col>
      <xdr:colOff>152400</xdr:colOff>
      <xdr:row>82</xdr:row>
      <xdr:rowOff>125791</xdr:rowOff>
    </xdr:to>
    <xdr:sp macro="" textlink="">
      <xdr:nvSpPr>
        <xdr:cNvPr id="287" name="楕円 286">
          <a:extLst>
            <a:ext uri="{FF2B5EF4-FFF2-40B4-BE49-F238E27FC236}">
              <a16:creationId xmlns:a16="http://schemas.microsoft.com/office/drawing/2014/main" id="{00000000-0008-0000-0300-00001F010000}"/>
            </a:ext>
          </a:extLst>
        </xdr:cNvPr>
        <xdr:cNvSpPr/>
      </xdr:nvSpPr>
      <xdr:spPr>
        <a:xfrm>
          <a:off x="134620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135968</xdr:rowOff>
    </xdr:from>
    <xdr:ext cx="762000" cy="259045"/>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131800" y="13851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4.01</a:t>
          </a:r>
          <a:r>
            <a:rPr kumimoji="1" lang="ja-JP" altLang="en-US" sz="1300">
              <a:latin typeface="ＭＳ Ｐゴシック" panose="020B0600070205080204" pitchFamily="50" charset="-128"/>
              <a:ea typeface="ＭＳ Ｐゴシック" panose="020B0600070205080204" pitchFamily="50" charset="-128"/>
            </a:rPr>
            <a:t>人上回っている。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令和元年東日本台風における災害復旧事業に対応するため、令和２年度以降任期付職員を採用したことが、主な要因である。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今後は災害復旧事業の完了に伴い任期付職員は減少していくが、定年延長に伴い一定期間は職員数の増加を見込んでいるため、数年間は横ばいで推移し、その後は減少していくと予想される。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6" name="テキスト ボックス 315">
          <a:extLst>
            <a:ext uri="{FF2B5EF4-FFF2-40B4-BE49-F238E27FC236}">
              <a16:creationId xmlns:a16="http://schemas.microsoft.com/office/drawing/2014/main" id="{00000000-0008-0000-0300-00003C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9" name="定員管理の状況グラフ枠">
          <a:extLst>
            <a:ext uri="{FF2B5EF4-FFF2-40B4-BE49-F238E27FC236}">
              <a16:creationId xmlns:a16="http://schemas.microsoft.com/office/drawing/2014/main" id="{00000000-0008-0000-0300-00003F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105168</xdr:rowOff>
    </xdr:from>
    <xdr:to>
      <xdr:col>81</xdr:col>
      <xdr:colOff>44450</xdr:colOff>
      <xdr:row>67</xdr:row>
      <xdr:rowOff>107587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7018000" y="10049268"/>
          <a:ext cx="0" cy="15454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79664</xdr:rowOff>
    </xdr:from>
    <xdr:ext cx="762000" cy="259045"/>
    <xdr:sp macro="" textlink="">
      <xdr:nvSpPr>
        <xdr:cNvPr id="321" name="定員管理の状況最小値テキスト">
          <a:extLst>
            <a:ext uri="{FF2B5EF4-FFF2-40B4-BE49-F238E27FC236}">
              <a16:creationId xmlns:a16="http://schemas.microsoft.com/office/drawing/2014/main" id="{00000000-0008-0000-0300-000041010000}"/>
            </a:ext>
          </a:extLst>
        </xdr:cNvPr>
        <xdr:cNvSpPr txBox="1"/>
      </xdr:nvSpPr>
      <xdr:spPr>
        <a:xfrm>
          <a:off x="17106900" y="1156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107587</xdr:rowOff>
    </xdr:from>
    <xdr:to>
      <xdr:col>81</xdr:col>
      <xdr:colOff>133350</xdr:colOff>
      <xdr:row>67</xdr:row>
      <xdr:rowOff>107587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929100" y="11594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20095</xdr:rowOff>
    </xdr:from>
    <xdr:ext cx="762000" cy="259045"/>
    <xdr:sp macro="" textlink="">
      <xdr:nvSpPr>
        <xdr:cNvPr id="323" name="定員管理の状況最大値テキスト">
          <a:extLst>
            <a:ext uri="{FF2B5EF4-FFF2-40B4-BE49-F238E27FC236}">
              <a16:creationId xmlns:a16="http://schemas.microsoft.com/office/drawing/2014/main" id="{00000000-0008-0000-0300-000043010000}"/>
            </a:ext>
          </a:extLst>
        </xdr:cNvPr>
        <xdr:cNvSpPr txBox="1"/>
      </xdr:nvSpPr>
      <xdr:spPr>
        <a:xfrm>
          <a:off x="17106900" y="979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105168</xdr:rowOff>
    </xdr:from>
    <xdr:to>
      <xdr:col>81</xdr:col>
      <xdr:colOff>133350</xdr:colOff>
      <xdr:row>58</xdr:row>
      <xdr:rowOff>105168</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929100" y="1004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140728</xdr:rowOff>
    </xdr:from>
    <xdr:to>
      <xdr:col>81</xdr:col>
      <xdr:colOff>44450</xdr:colOff>
      <xdr:row>63</xdr:row>
      <xdr:rowOff>170604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179800" y="10942078"/>
          <a:ext cx="838200" cy="29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18463</xdr:rowOff>
    </xdr:from>
    <xdr:ext cx="762000" cy="259045"/>
    <xdr:sp macro="" textlink="">
      <xdr:nvSpPr>
        <xdr:cNvPr id="326" name="定員管理の状況平均値テキスト">
          <a:extLst>
            <a:ext uri="{FF2B5EF4-FFF2-40B4-BE49-F238E27FC236}">
              <a16:creationId xmlns:a16="http://schemas.microsoft.com/office/drawing/2014/main" id="{00000000-0008-0000-0300-000046010000}"/>
            </a:ext>
          </a:extLst>
        </xdr:cNvPr>
        <xdr:cNvSpPr txBox="1"/>
      </xdr:nvSpPr>
      <xdr:spPr>
        <a:xfrm>
          <a:off x="17106900" y="10305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1936</xdr:rowOff>
    </xdr:from>
    <xdr:to>
      <xdr:col>81</xdr:col>
      <xdr:colOff>95250</xdr:colOff>
      <xdr:row>61</xdr:row>
      <xdr:rowOff>103536</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6967200" y="10460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25823</xdr:rowOff>
    </xdr:from>
    <xdr:to>
      <xdr:col>77</xdr:col>
      <xdr:colOff>44450</xdr:colOff>
      <xdr:row>63</xdr:row>
      <xdr:rowOff>140728</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5290800" y="10827173"/>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149255</xdr:rowOff>
    </xdr:from>
    <xdr:to>
      <xdr:col>77</xdr:col>
      <xdr:colOff>95250</xdr:colOff>
      <xdr:row>61</xdr:row>
      <xdr:rowOff>79405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6129000" y="1043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89582</xdr:rowOff>
    </xdr:from>
    <xdr:ext cx="7366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798800" y="10205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9737</xdr:rowOff>
    </xdr:from>
    <xdr:to>
      <xdr:col>72</xdr:col>
      <xdr:colOff>203200</xdr:colOff>
      <xdr:row>63</xdr:row>
      <xdr:rowOff>25823</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4401800" y="108110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119380</xdr:rowOff>
    </xdr:from>
    <xdr:to>
      <xdr:col>73</xdr:col>
      <xdr:colOff>44450</xdr:colOff>
      <xdr:row>61</xdr:row>
      <xdr:rowOff>49530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5240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59707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909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136374</xdr:rowOff>
    </xdr:from>
    <xdr:to>
      <xdr:col>68</xdr:col>
      <xdr:colOff>152400</xdr:colOff>
      <xdr:row>63</xdr:row>
      <xdr:rowOff>9737</xdr:rowOff>
    </xdr:to>
    <xdr:cxnSp macro="">
      <xdr:nvCxnSpPr>
        <xdr:cNvPr id="334" name="直線コネクタ 333">
          <a:extLst>
            <a:ext uri="{FF2B5EF4-FFF2-40B4-BE49-F238E27FC236}">
              <a16:creationId xmlns:a16="http://schemas.microsoft.com/office/drawing/2014/main" id="{00000000-0008-0000-0300-00004E010000}"/>
            </a:ext>
          </a:extLst>
        </xdr:cNvPr>
        <xdr:cNvCxnSpPr/>
      </xdr:nvCxnSpPr>
      <xdr:spPr>
        <a:xfrm>
          <a:off x="13512800" y="10766274"/>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106741</xdr:rowOff>
    </xdr:from>
    <xdr:to>
      <xdr:col>68</xdr:col>
      <xdr:colOff>203200</xdr:colOff>
      <xdr:row>61</xdr:row>
      <xdr:rowOff>36891</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4351000" y="1039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47068</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020800" y="10162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73418</xdr:rowOff>
    </xdr:from>
    <xdr:to>
      <xdr:col>64</xdr:col>
      <xdr:colOff>152400</xdr:colOff>
      <xdr:row>61</xdr:row>
      <xdr:rowOff>3568</xdr:rowOff>
    </xdr:to>
    <xdr:sp macro="" textlink="">
      <xdr:nvSpPr>
        <xdr:cNvPr id="337" name="フローチャート: 判断 336">
          <a:extLst>
            <a:ext uri="{FF2B5EF4-FFF2-40B4-BE49-F238E27FC236}">
              <a16:creationId xmlns:a16="http://schemas.microsoft.com/office/drawing/2014/main" id="{00000000-0008-0000-0300-000051010000}"/>
            </a:ext>
          </a:extLst>
        </xdr:cNvPr>
        <xdr:cNvSpPr/>
      </xdr:nvSpPr>
      <xdr:spPr>
        <a:xfrm>
          <a:off x="13462000" y="1036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13745</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131800" y="1012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119804</xdr:rowOff>
    </xdr:from>
    <xdr:to>
      <xdr:col>81</xdr:col>
      <xdr:colOff>95250</xdr:colOff>
      <xdr:row>64</xdr:row>
      <xdr:rowOff>49954</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69672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91881</xdr:rowOff>
    </xdr:from>
    <xdr:ext cx="762000" cy="259045"/>
    <xdr:sp macro="" textlink="">
      <xdr:nvSpPr>
        <xdr:cNvPr id="345" name="定員管理の状況該当値テキスト">
          <a:extLst>
            <a:ext uri="{FF2B5EF4-FFF2-40B4-BE49-F238E27FC236}">
              <a16:creationId xmlns:a16="http://schemas.microsoft.com/office/drawing/2014/main" id="{00000000-0008-0000-0300-000059010000}"/>
            </a:ext>
          </a:extLst>
        </xdr:cNvPr>
        <xdr:cNvSpPr txBox="1"/>
      </xdr:nvSpPr>
      <xdr:spPr>
        <a:xfrm>
          <a:off x="17106900" y="1089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89928</xdr:rowOff>
    </xdr:from>
    <xdr:to>
      <xdr:col>77</xdr:col>
      <xdr:colOff>95250</xdr:colOff>
      <xdr:row>64</xdr:row>
      <xdr:rowOff>20078</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6129000" y="1089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4855</xdr:rowOff>
    </xdr:from>
    <xdr:ext cx="7366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798800" y="10977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146473</xdr:rowOff>
    </xdr:from>
    <xdr:to>
      <xdr:col>73</xdr:col>
      <xdr:colOff>44450</xdr:colOff>
      <xdr:row>63</xdr:row>
      <xdr:rowOff>76623</xdr:rowOff>
    </xdr:to>
    <xdr:sp macro="" textlink="">
      <xdr:nvSpPr>
        <xdr:cNvPr id="348" name="楕円 347">
          <a:extLst>
            <a:ext uri="{FF2B5EF4-FFF2-40B4-BE49-F238E27FC236}">
              <a16:creationId xmlns:a16="http://schemas.microsoft.com/office/drawing/2014/main" id="{00000000-0008-0000-0300-00005C010000}"/>
            </a:ext>
          </a:extLst>
        </xdr:cNvPr>
        <xdr:cNvSpPr/>
      </xdr:nvSpPr>
      <xdr:spPr>
        <a:xfrm>
          <a:off x="15240000" y="1077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61400</xdr:rowOff>
    </xdr:from>
    <xdr:ext cx="762000" cy="25904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4909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130387</xdr:rowOff>
    </xdr:from>
    <xdr:to>
      <xdr:col>68</xdr:col>
      <xdr:colOff>203200</xdr:colOff>
      <xdr:row>63</xdr:row>
      <xdr:rowOff>60537</xdr:rowOff>
    </xdr:to>
    <xdr:sp macro="" textlink="">
      <xdr:nvSpPr>
        <xdr:cNvPr id="350" name="楕円 349">
          <a:extLst>
            <a:ext uri="{FF2B5EF4-FFF2-40B4-BE49-F238E27FC236}">
              <a16:creationId xmlns:a16="http://schemas.microsoft.com/office/drawing/2014/main" id="{00000000-0008-0000-0300-00005E010000}"/>
            </a:ext>
          </a:extLst>
        </xdr:cNvPr>
        <xdr:cNvSpPr/>
      </xdr:nvSpPr>
      <xdr:spPr>
        <a:xfrm>
          <a:off x="14351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45314</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4020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85574</xdr:rowOff>
    </xdr:from>
    <xdr:to>
      <xdr:col>64</xdr:col>
      <xdr:colOff>152400</xdr:colOff>
      <xdr:row>63</xdr:row>
      <xdr:rowOff>15724</xdr:rowOff>
    </xdr:to>
    <xdr:sp macro="" textlink="">
      <xdr:nvSpPr>
        <xdr:cNvPr id="352" name="楕円 351">
          <a:extLst>
            <a:ext uri="{FF2B5EF4-FFF2-40B4-BE49-F238E27FC236}">
              <a16:creationId xmlns:a16="http://schemas.microsoft.com/office/drawing/2014/main" id="{00000000-0008-0000-0300-000060010000}"/>
            </a:ext>
          </a:extLst>
        </xdr:cNvPr>
        <xdr:cNvSpPr/>
      </xdr:nvSpPr>
      <xdr:spPr>
        <a:xfrm>
          <a:off x="13462000" y="10715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501</xdr:rowOff>
    </xdr:from>
    <xdr:ext cx="762000" cy="259045"/>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3131800" y="10801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令和元年東日本台風に係る地方債の元金償還が開始されており、公債費が上昇したことが主な要因である。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災害関連で借り入れた多くの地方債の元金償還は令和８年度以降開始されるため、公債費は今後も上昇傾向であり、比率は上昇していくものと予想される。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7" name="テキスト ボックス 376">
          <a:extLst>
            <a:ext uri="{FF2B5EF4-FFF2-40B4-BE49-F238E27FC236}">
              <a16:creationId xmlns:a16="http://schemas.microsoft.com/office/drawing/2014/main" id="{00000000-0008-0000-0300-000079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157843</xdr:rowOff>
    </xdr:from>
    <xdr:to>
      <xdr:col>81</xdr:col>
      <xdr:colOff>44450</xdr:colOff>
      <xdr:row>45</xdr:row>
      <xdr:rowOff>154517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30043"/>
          <a:ext cx="0" cy="15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126594</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154517</xdr:rowOff>
    </xdr:from>
    <xdr:to>
      <xdr:col>81</xdr:col>
      <xdr:colOff>133350</xdr:colOff>
      <xdr:row>45</xdr:row>
      <xdr:rowOff>154517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72770</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157843</xdr:rowOff>
    </xdr:from>
    <xdr:to>
      <xdr:col>81</xdr:col>
      <xdr:colOff>133350</xdr:colOff>
      <xdr:row>36</xdr:row>
      <xdr:rowOff>157843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161472</xdr:rowOff>
    </xdr:from>
    <xdr:to>
      <xdr:col>81</xdr:col>
      <xdr:colOff>44450</xdr:colOff>
      <xdr:row>41</xdr:row>
      <xdr:rowOff>70455</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6179800" y="7019472"/>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1710</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161472</xdr:rowOff>
    </xdr:from>
    <xdr:to>
      <xdr:col>77</xdr:col>
      <xdr:colOff>44450</xdr:colOff>
      <xdr:row>41</xdr:row>
      <xdr:rowOff>35983</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5290800" y="7019472"/>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19655</xdr:rowOff>
    </xdr:from>
    <xdr:to>
      <xdr:col>77</xdr:col>
      <xdr:colOff>95250</xdr:colOff>
      <xdr:row>41</xdr:row>
      <xdr:rowOff>121255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106032</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35983</xdr:rowOff>
    </xdr:from>
    <xdr:to>
      <xdr:col>72</xdr:col>
      <xdr:colOff>203200</xdr:colOff>
      <xdr:row>41</xdr:row>
      <xdr:rowOff>162378</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flipV="1">
          <a:off x="14401800" y="7065433"/>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8165</xdr:rowOff>
    </xdr:from>
    <xdr:to>
      <xdr:col>73</xdr:col>
      <xdr:colOff>44450</xdr:colOff>
      <xdr:row>41</xdr:row>
      <xdr:rowOff>109765</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94542</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162378</xdr:rowOff>
    </xdr:from>
    <xdr:to>
      <xdr:col>68</xdr:col>
      <xdr:colOff>152400</xdr:colOff>
      <xdr:row>43</xdr:row>
      <xdr:rowOff>26307</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flipV="1">
          <a:off x="13512800" y="7191828"/>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96960</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31145</xdr:rowOff>
    </xdr:from>
    <xdr:to>
      <xdr:col>64</xdr:col>
      <xdr:colOff>152400</xdr:colOff>
      <xdr:row>41</xdr:row>
      <xdr:rowOff>132745</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706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142922</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82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19655</xdr:rowOff>
    </xdr:from>
    <xdr:to>
      <xdr:col>81</xdr:col>
      <xdr:colOff>95250</xdr:colOff>
      <xdr:row>41</xdr:row>
      <xdr:rowOff>121255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163182</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7021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110672</xdr:rowOff>
    </xdr:from>
    <xdr:to>
      <xdr:col>77</xdr:col>
      <xdr:colOff>95250</xdr:colOff>
      <xdr:row>41</xdr:row>
      <xdr:rowOff>40822</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50999</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673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156633</xdr:rowOff>
    </xdr:from>
    <xdr:to>
      <xdr:col>73</xdr:col>
      <xdr:colOff>44450</xdr:colOff>
      <xdr:row>41</xdr:row>
      <xdr:rowOff>86783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96960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111578</xdr:rowOff>
    </xdr:from>
    <xdr:to>
      <xdr:col>68</xdr:col>
      <xdr:colOff>203200</xdr:colOff>
      <xdr:row>42</xdr:row>
      <xdr:rowOff>41728</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26505</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146957</xdr:rowOff>
    </xdr:from>
    <xdr:to>
      <xdr:col>64</xdr:col>
      <xdr:colOff>152400</xdr:colOff>
      <xdr:row>43</xdr:row>
      <xdr:rowOff>77107</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61884</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類似団体と比較して、同水準で将来負担比率の算定はされなかった。</a:t>
          </a:r>
        </a:p>
        <a:p>
          <a:r>
            <a:rPr kumimoji="1" lang="ja-JP" altLang="en-US" sz="1300">
              <a:latin typeface="ＭＳ Ｐゴシック" panose="020B0600070205080204" pitchFamily="50" charset="-128"/>
              <a:ea typeface="ＭＳ Ｐゴシック" panose="020B0600070205080204" pitchFamily="50" charset="-128"/>
            </a:rPr>
            <a:t>　要因としては、令和６年度より元金償還が開始された交付税算入率が高い災害復旧事業債の影響で、基準財政需要額算入見込額が大幅に上昇したためである。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今後の推移は、特に交付税措置がない公営住宅建設事業債の元金償還開始を見据えて基金積立を行ってきたが、償還開始に伴い基金を活用することが予想されるため、比率は上昇すると見込まれる。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7" name="将来負担の状況グラフ枠">
          <a:extLst>
            <a:ext uri="{FF2B5EF4-FFF2-40B4-BE49-F238E27FC236}">
              <a16:creationId xmlns:a16="http://schemas.microsoft.com/office/drawing/2014/main" id="{00000000-0008-0000-0300-0000B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121255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7018000" y="2313214"/>
          <a:ext cx="0" cy="15799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93332</xdr:rowOff>
    </xdr:from>
    <xdr:ext cx="762000" cy="259045"/>
    <xdr:sp macro="" textlink="">
      <xdr:nvSpPr>
        <xdr:cNvPr id="449" name="将来負担の状況最小値テキスト">
          <a:extLst>
            <a:ext uri="{FF2B5EF4-FFF2-40B4-BE49-F238E27FC236}">
              <a16:creationId xmlns:a16="http://schemas.microsoft.com/office/drawing/2014/main" id="{00000000-0008-0000-0300-0000C1010000}"/>
            </a:ext>
          </a:extLst>
        </xdr:cNvPr>
        <xdr:cNvSpPr txBox="1"/>
      </xdr:nvSpPr>
      <xdr:spPr>
        <a:xfrm>
          <a:off x="17106900" y="386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121255</xdr:rowOff>
    </xdr:from>
    <xdr:to>
      <xdr:col>81</xdr:col>
      <xdr:colOff>133350</xdr:colOff>
      <xdr:row>22</xdr:row>
      <xdr:rowOff>121255</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3893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51" name="将来負担の状況最大値テキスト">
          <a:extLst>
            <a:ext uri="{FF2B5EF4-FFF2-40B4-BE49-F238E27FC236}">
              <a16:creationId xmlns:a16="http://schemas.microsoft.com/office/drawing/2014/main" id="{00000000-0008-0000-0300-0000C3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13</xdr:row>
      <xdr:rowOff>138369</xdr:rowOff>
    </xdr:from>
    <xdr:to>
      <xdr:col>72</xdr:col>
      <xdr:colOff>203200</xdr:colOff>
      <xdr:row>14</xdr:row>
      <xdr:rowOff>30117</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a:off x="14401800" y="2367219"/>
          <a:ext cx="889000" cy="63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54" name="将来負担の状況平均値テキスト">
          <a:extLst>
            <a:ext uri="{FF2B5EF4-FFF2-40B4-BE49-F238E27FC236}">
              <a16:creationId xmlns:a16="http://schemas.microsoft.com/office/drawing/2014/main" id="{00000000-0008-0000-0300-0000C6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13</xdr:row>
      <xdr:rowOff>138369</xdr:rowOff>
    </xdr:from>
    <xdr:to>
      <xdr:col>68</xdr:col>
      <xdr:colOff>152400</xdr:colOff>
      <xdr:row>14</xdr:row>
      <xdr:rowOff>5987</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flipV="1">
          <a:off x="13512800" y="2367219"/>
          <a:ext cx="889000" cy="3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131233</xdr:rowOff>
    </xdr:from>
    <xdr:to>
      <xdr:col>68</xdr:col>
      <xdr:colOff>203200</xdr:colOff>
      <xdr:row>14</xdr:row>
      <xdr:rowOff>61383</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36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46160</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446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132140</xdr:rowOff>
    </xdr:from>
    <xdr:to>
      <xdr:col>64</xdr:col>
      <xdr:colOff>152400</xdr:colOff>
      <xdr:row>15</xdr:row>
      <xdr:rowOff>62290</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5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47067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618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150767</xdr:rowOff>
    </xdr:from>
    <xdr:to>
      <xdr:col>73</xdr:col>
      <xdr:colOff>44450</xdr:colOff>
      <xdr:row>14</xdr:row>
      <xdr:rowOff>80917</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5240000" y="2379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65694</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909800" y="2465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87569</xdr:rowOff>
    </xdr:from>
    <xdr:to>
      <xdr:col>68</xdr:col>
      <xdr:colOff>203200</xdr:colOff>
      <xdr:row>14</xdr:row>
      <xdr:rowOff>17719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4351000" y="2316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27896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020800" y="2085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126637</xdr:rowOff>
    </xdr:from>
    <xdr:to>
      <xdr:col>64</xdr:col>
      <xdr:colOff>152400</xdr:colOff>
      <xdr:row>14</xdr:row>
      <xdr:rowOff>56787</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3462000" y="2355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66964</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3131800" y="212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宮城県丸森町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11,571
11,410
273.30
13,958,467
12,869,345
925,536
5,521,509
13,935,585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類似団体平均を</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下回っている。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令和６年度は全国的に大幅な給与改定が実施されたため、全国的に上昇傾向である。本町の上昇率が類似団体より低いのは、給与改定幅が大きかった若年層職員の人数が少ないためである。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今後は災害復旧事業の完了に伴い任期付職員が減少していくが、定年延長に伴い一定期間は職員数の増加を見込んでいるため、数年間は横ばいで推移し、その後は減少していくと予想される。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6" name="人件費グラフ枠">
          <a:extLst>
            <a:ext uri="{FF2B5EF4-FFF2-40B4-BE49-F238E27FC236}">
              <a16:creationId xmlns:a16="http://schemas.microsoft.com/office/drawing/2014/main" id="{00000000-0008-0000-0400-000038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81280</xdr:rowOff>
    </xdr:from>
    <xdr:to>
      <xdr:col>24</xdr:col>
      <xdr:colOff>25400</xdr:colOff>
      <xdr:row>41</xdr:row>
      <xdr:rowOff>58420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flipV="1">
          <a:off x="4826000" y="573913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30497</xdr:rowOff>
    </xdr:from>
    <xdr:ext cx="762000" cy="259045"/>
    <xdr:sp macro="" textlink="">
      <xdr:nvSpPr>
        <xdr:cNvPr id="58" name="人件費最小値テキスト">
          <a:extLst>
            <a:ext uri="{FF2B5EF4-FFF2-40B4-BE49-F238E27FC236}">
              <a16:creationId xmlns:a16="http://schemas.microsoft.com/office/drawing/2014/main" id="{00000000-0008-0000-0400-00003A000000}"/>
            </a:ext>
          </a:extLst>
        </xdr:cNvPr>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58420</xdr:rowOff>
    </xdr:from>
    <xdr:to>
      <xdr:col>24</xdr:col>
      <xdr:colOff>114300</xdr:colOff>
      <xdr:row>41</xdr:row>
      <xdr:rowOff>58420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167657</xdr:rowOff>
    </xdr:from>
    <xdr:ext cx="762000" cy="259045"/>
    <xdr:sp macro="" textlink="">
      <xdr:nvSpPr>
        <xdr:cNvPr id="60" name="人件費最大値テキスト">
          <a:extLst>
            <a:ext uri="{FF2B5EF4-FFF2-40B4-BE49-F238E27FC236}">
              <a16:creationId xmlns:a16="http://schemas.microsoft.com/office/drawing/2014/main" id="{00000000-0008-0000-0400-00003C000000}"/>
            </a:ext>
          </a:extLst>
        </xdr:cNvPr>
        <xdr:cNvSpPr txBox="1"/>
      </xdr:nvSpPr>
      <xdr:spPr>
        <a:xfrm>
          <a:off x="4914900" y="548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81280</xdr:rowOff>
    </xdr:from>
    <xdr:to>
      <xdr:col>24</xdr:col>
      <xdr:colOff>114300</xdr:colOff>
      <xdr:row>33</xdr:row>
      <xdr:rowOff>81280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5739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115570</xdr:rowOff>
    </xdr:from>
    <xdr:to>
      <xdr:col>24</xdr:col>
      <xdr:colOff>25400</xdr:colOff>
      <xdr:row>34</xdr:row>
      <xdr:rowOff>155575</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3987800" y="594487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42562</xdr:rowOff>
    </xdr:from>
    <xdr:ext cx="762000" cy="259045"/>
    <xdr:sp macro="" textlink="">
      <xdr:nvSpPr>
        <xdr:cNvPr id="63" name="人件費平均値テキスト">
          <a:extLst>
            <a:ext uri="{FF2B5EF4-FFF2-40B4-BE49-F238E27FC236}">
              <a16:creationId xmlns:a16="http://schemas.microsoft.com/office/drawing/2014/main" id="{00000000-0008-0000-0400-00003F000000}"/>
            </a:ext>
          </a:extLst>
        </xdr:cNvPr>
        <xdr:cNvSpPr txBox="1"/>
      </xdr:nvSpPr>
      <xdr:spPr>
        <a:xfrm>
          <a:off x="4914900" y="6043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70485</xdr:rowOff>
    </xdr:from>
    <xdr:to>
      <xdr:col>24</xdr:col>
      <xdr:colOff>76200</xdr:colOff>
      <xdr:row>36</xdr:row>
      <xdr:rowOff>635</xdr:rowOff>
    </xdr:to>
    <xdr:sp macro="" textlink="">
      <xdr:nvSpPr>
        <xdr:cNvPr id="64" name="フローチャート: 判断 63">
          <a:extLst>
            <a:ext uri="{FF2B5EF4-FFF2-40B4-BE49-F238E27FC236}">
              <a16:creationId xmlns:a16="http://schemas.microsoft.com/office/drawing/2014/main" id="{00000000-0008-0000-0400-000040000000}"/>
            </a:ext>
          </a:extLst>
        </xdr:cNvPr>
        <xdr:cNvSpPr/>
      </xdr:nvSpPr>
      <xdr:spPr>
        <a:xfrm>
          <a:off x="47752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115570</xdr:rowOff>
    </xdr:from>
    <xdr:to>
      <xdr:col>19</xdr:col>
      <xdr:colOff>187325</xdr:colOff>
      <xdr:row>34</xdr:row>
      <xdr:rowOff>121285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3098800" y="594487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13335</xdr:rowOff>
    </xdr:from>
    <xdr:to>
      <xdr:col>20</xdr:col>
      <xdr:colOff>38100</xdr:colOff>
      <xdr:row>35</xdr:row>
      <xdr:rowOff>114935</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3937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99712</xdr:rowOff>
    </xdr:from>
    <xdr:ext cx="736600" cy="259045"/>
    <xdr:sp macro="" textlink="">
      <xdr:nvSpPr>
        <xdr:cNvPr id="67" name="テキスト ボックス 66">
          <a:extLst>
            <a:ext uri="{FF2B5EF4-FFF2-40B4-BE49-F238E27FC236}">
              <a16:creationId xmlns:a16="http://schemas.microsoft.com/office/drawing/2014/main" id="{00000000-0008-0000-0400-000043000000}"/>
            </a:ext>
          </a:extLst>
        </xdr:cNvPr>
        <xdr:cNvSpPr txBox="1"/>
      </xdr:nvSpPr>
      <xdr:spPr>
        <a:xfrm>
          <a:off x="3606800" y="6100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115570</xdr:rowOff>
    </xdr:from>
    <xdr:to>
      <xdr:col>15</xdr:col>
      <xdr:colOff>98425</xdr:colOff>
      <xdr:row>34</xdr:row>
      <xdr:rowOff>121285</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2209800" y="594487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156210</xdr:rowOff>
    </xdr:from>
    <xdr:to>
      <xdr:col>15</xdr:col>
      <xdr:colOff>149225</xdr:colOff>
      <xdr:row>35</xdr:row>
      <xdr:rowOff>86360</xdr:rowOff>
    </xdr:to>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3048000" y="598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71137</xdr:rowOff>
    </xdr:from>
    <xdr:ext cx="762000" cy="259045"/>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2717800" y="6071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115570</xdr:rowOff>
    </xdr:from>
    <xdr:to>
      <xdr:col>11</xdr:col>
      <xdr:colOff>9525</xdr:colOff>
      <xdr:row>35</xdr:row>
      <xdr:rowOff>41275</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1320800" y="594487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133350</xdr:rowOff>
    </xdr:from>
    <xdr:to>
      <xdr:col>11</xdr:col>
      <xdr:colOff>60325</xdr:colOff>
      <xdr:row>35</xdr:row>
      <xdr:rowOff>63500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2159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48277</xdr:rowOff>
    </xdr:from>
    <xdr:ext cx="7620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1828800" y="604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30480</xdr:rowOff>
    </xdr:from>
    <xdr:to>
      <xdr:col>6</xdr:col>
      <xdr:colOff>171450</xdr:colOff>
      <xdr:row>35</xdr:row>
      <xdr:rowOff>132080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27000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116857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939800" y="611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104775</xdr:rowOff>
    </xdr:from>
    <xdr:to>
      <xdr:col>24</xdr:col>
      <xdr:colOff>76200</xdr:colOff>
      <xdr:row>35</xdr:row>
      <xdr:rowOff>34925</xdr:rowOff>
    </xdr:to>
    <xdr:sp macro="" textlink="">
      <xdr:nvSpPr>
        <xdr:cNvPr id="81" name="楕円 80">
          <a:extLst>
            <a:ext uri="{FF2B5EF4-FFF2-40B4-BE49-F238E27FC236}">
              <a16:creationId xmlns:a16="http://schemas.microsoft.com/office/drawing/2014/main" id="{00000000-0008-0000-0400-000051000000}"/>
            </a:ext>
          </a:extLst>
        </xdr:cNvPr>
        <xdr:cNvSpPr/>
      </xdr:nvSpPr>
      <xdr:spPr>
        <a:xfrm>
          <a:off x="4775200" y="593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121302</xdr:rowOff>
    </xdr:from>
    <xdr:ext cx="762000" cy="259045"/>
    <xdr:sp macro="" textlink="">
      <xdr:nvSpPr>
        <xdr:cNvPr id="82" name="人件費該当値テキスト">
          <a:extLst>
            <a:ext uri="{FF2B5EF4-FFF2-40B4-BE49-F238E27FC236}">
              <a16:creationId xmlns:a16="http://schemas.microsoft.com/office/drawing/2014/main" id="{00000000-0008-0000-0400-000052000000}"/>
            </a:ext>
          </a:extLst>
        </xdr:cNvPr>
        <xdr:cNvSpPr txBox="1"/>
      </xdr:nvSpPr>
      <xdr:spPr>
        <a:xfrm>
          <a:off x="4914900" y="5779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64770</xdr:rowOff>
    </xdr:from>
    <xdr:to>
      <xdr:col>20</xdr:col>
      <xdr:colOff>38100</xdr:colOff>
      <xdr:row>34</xdr:row>
      <xdr:rowOff>166370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3937000" y="589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5097</xdr:rowOff>
    </xdr:from>
    <xdr:ext cx="7366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3606800" y="5662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70485</xdr:rowOff>
    </xdr:from>
    <xdr:to>
      <xdr:col>15</xdr:col>
      <xdr:colOff>149225</xdr:colOff>
      <xdr:row>35</xdr:row>
      <xdr:rowOff>635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048000" y="589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10812</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717800" y="566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64770</xdr:rowOff>
    </xdr:from>
    <xdr:to>
      <xdr:col>11</xdr:col>
      <xdr:colOff>60325</xdr:colOff>
      <xdr:row>34</xdr:row>
      <xdr:rowOff>166370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159000" y="589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5097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828800" y="5662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161925</xdr:rowOff>
    </xdr:from>
    <xdr:to>
      <xdr:col>6</xdr:col>
      <xdr:colOff>171450</xdr:colOff>
      <xdr:row>35</xdr:row>
      <xdr:rowOff>92075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270000" y="5991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102252</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939800" y="5760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1" name="正方形/長方形 90">
          <a:extLst>
            <a:ext uri="{FF2B5EF4-FFF2-40B4-BE49-F238E27FC236}">
              <a16:creationId xmlns:a16="http://schemas.microsoft.com/office/drawing/2014/main" id="{00000000-0008-0000-0400-00005B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2" name="正方形/長方形 91">
          <a:extLst>
            <a:ext uri="{FF2B5EF4-FFF2-40B4-BE49-F238E27FC236}">
              <a16:creationId xmlns:a16="http://schemas.microsoft.com/office/drawing/2014/main" id="{00000000-0008-0000-0400-00005C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1" name="テキスト ボックス 100">
          <a:extLst>
            <a:ext uri="{FF2B5EF4-FFF2-40B4-BE49-F238E27FC236}">
              <a16:creationId xmlns:a16="http://schemas.microsoft.com/office/drawing/2014/main" id="{00000000-0008-0000-0400-000065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3.3%</a:t>
          </a:r>
          <a:r>
            <a:rPr kumimoji="1" lang="ja-JP" altLang="en-US" sz="1300">
              <a:latin typeface="ＭＳ Ｐゴシック" panose="020B0600070205080204" pitchFamily="50" charset="-128"/>
              <a:ea typeface="ＭＳ Ｐゴシック" panose="020B0600070205080204" pitchFamily="50" charset="-128"/>
            </a:rPr>
            <a:t>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要因としては、過疎対策事業債（ソフト分）の発行による特定財源の収入があるためである。</a:t>
          </a:r>
        </a:p>
        <a:p>
          <a:r>
            <a:rPr kumimoji="1" lang="ja-JP" altLang="en-US" sz="1300">
              <a:latin typeface="ＭＳ Ｐゴシック" panose="020B0600070205080204" pitchFamily="50" charset="-128"/>
              <a:ea typeface="ＭＳ Ｐゴシック" panose="020B0600070205080204" pitchFamily="50" charset="-128"/>
            </a:rPr>
            <a:t>　物価高騰など社会情勢の変化に伴い、委託費などが増加傾向であり、今後の比率は上昇すると予想される。</a:t>
          </a: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2" name="テキスト ボックス 101">
          <a:extLst>
            <a:ext uri="{FF2B5EF4-FFF2-40B4-BE49-F238E27FC236}">
              <a16:creationId xmlns:a16="http://schemas.microsoft.com/office/drawing/2014/main" id="{00000000-0008-0000-0400-000066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3" name="直線コネクタ 102">
          <a:extLst>
            <a:ext uri="{FF2B5EF4-FFF2-40B4-BE49-F238E27FC236}">
              <a16:creationId xmlns:a16="http://schemas.microsoft.com/office/drawing/2014/main" id="{00000000-0008-0000-0400-000067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10414</xdr:rowOff>
    </xdr:from>
    <xdr:to>
      <xdr:col>82</xdr:col>
      <xdr:colOff>107950</xdr:colOff>
      <xdr:row>19</xdr:row>
      <xdr:rowOff>88138</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39264"/>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60215</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31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19</xdr:row>
      <xdr:rowOff>88138</xdr:rowOff>
    </xdr:from>
    <xdr:to>
      <xdr:col>82</xdr:col>
      <xdr:colOff>196850</xdr:colOff>
      <xdr:row>19</xdr:row>
      <xdr:rowOff>88138</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345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96791</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198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10414</xdr:rowOff>
    </xdr:from>
    <xdr:to>
      <xdr:col>82</xdr:col>
      <xdr:colOff>196850</xdr:colOff>
      <xdr:row>13</xdr:row>
      <xdr:rowOff>10414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39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13</xdr:row>
      <xdr:rowOff>147574</xdr:rowOff>
    </xdr:from>
    <xdr:to>
      <xdr:col>82</xdr:col>
      <xdr:colOff>107950</xdr:colOff>
      <xdr:row>14</xdr:row>
      <xdr:rowOff>49276</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5671800" y="237642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48277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44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76200</xdr:rowOff>
    </xdr:from>
    <xdr:to>
      <xdr:col>82</xdr:col>
      <xdr:colOff>158750</xdr:colOff>
      <xdr:row>15</xdr:row>
      <xdr:rowOff>6350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40132</xdr:rowOff>
    </xdr:from>
    <xdr:to>
      <xdr:col>78</xdr:col>
      <xdr:colOff>69850</xdr:colOff>
      <xdr:row>14</xdr:row>
      <xdr:rowOff>49276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4404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62484</xdr:rowOff>
    </xdr:from>
    <xdr:to>
      <xdr:col>78</xdr:col>
      <xdr:colOff>120650</xdr:colOff>
      <xdr:row>14</xdr:row>
      <xdr:rowOff>164084</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462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148861</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549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120142</xdr:rowOff>
    </xdr:from>
    <xdr:to>
      <xdr:col>73</xdr:col>
      <xdr:colOff>180975</xdr:colOff>
      <xdr:row>14</xdr:row>
      <xdr:rowOff>40132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34899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25908</xdr:rowOff>
    </xdr:from>
    <xdr:to>
      <xdr:col>74</xdr:col>
      <xdr:colOff>31750</xdr:colOff>
      <xdr:row>14</xdr:row>
      <xdr:rowOff>127508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42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112285</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512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120142</xdr:rowOff>
    </xdr:from>
    <xdr:to>
      <xdr:col>69</xdr:col>
      <xdr:colOff>92075</xdr:colOff>
      <xdr:row>13</xdr:row>
      <xdr:rowOff>143002</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34899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147066</xdr:rowOff>
    </xdr:from>
    <xdr:to>
      <xdr:col>69</xdr:col>
      <xdr:colOff>142875</xdr:colOff>
      <xdr:row>14</xdr:row>
      <xdr:rowOff>77216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375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61993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462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165354</xdr:rowOff>
    </xdr:from>
    <xdr:to>
      <xdr:col>65</xdr:col>
      <xdr:colOff>53975</xdr:colOff>
      <xdr:row>14</xdr:row>
      <xdr:rowOff>95504</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80281</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48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96774</xdr:rowOff>
    </xdr:from>
    <xdr:to>
      <xdr:col>82</xdr:col>
      <xdr:colOff>158750</xdr:colOff>
      <xdr:row>14</xdr:row>
      <xdr:rowOff>26924</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32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113301</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17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13</xdr:row>
      <xdr:rowOff>169926</xdr:rowOff>
    </xdr:from>
    <xdr:to>
      <xdr:col>78</xdr:col>
      <xdr:colOff>120650</xdr:colOff>
      <xdr:row>14</xdr:row>
      <xdr:rowOff>100076</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39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110253</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167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160782</xdr:rowOff>
    </xdr:from>
    <xdr:to>
      <xdr:col>74</xdr:col>
      <xdr:colOff>31750</xdr:colOff>
      <xdr:row>14</xdr:row>
      <xdr:rowOff>90932</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38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101109</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158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69342</xdr:rowOff>
    </xdr:from>
    <xdr:to>
      <xdr:col>69</xdr:col>
      <xdr:colOff>142875</xdr:colOff>
      <xdr:row>13</xdr:row>
      <xdr:rowOff>170942</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29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9669</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067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92202</xdr:rowOff>
    </xdr:from>
    <xdr:to>
      <xdr:col>65</xdr:col>
      <xdr:colOff>53975</xdr:colOff>
      <xdr:row>14</xdr:row>
      <xdr:rowOff>22352</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32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32529</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08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％低い水準である。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扶助費の多くを占める児童手当は</a:t>
          </a:r>
          <a:r>
            <a:rPr kumimoji="1" lang="en-US" altLang="ja-JP" sz="1300">
              <a:latin typeface="ＭＳ Ｐゴシック" panose="020B0600070205080204" pitchFamily="50" charset="-128"/>
              <a:ea typeface="ＭＳ Ｐゴシック" panose="020B0600070205080204" pitchFamily="50" charset="-128"/>
            </a:rPr>
            <a:t>R6</a:t>
          </a:r>
          <a:r>
            <a:rPr kumimoji="1" lang="ja-JP" altLang="en-US" sz="1300">
              <a:latin typeface="ＭＳ Ｐゴシック" panose="020B0600070205080204" pitchFamily="50" charset="-128"/>
              <a:ea typeface="ＭＳ Ｐゴシック" panose="020B0600070205080204" pitchFamily="50" charset="-128"/>
            </a:rPr>
            <a:t>の単価上昇に伴い増加したが、子どもの数自体は減少しており、他団体と比較し低水準となっている。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社会保障支出が中心である扶助費は国の方針に左右される部分も大きいが、比率としては同水準を推移していくものと予想される。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62</xdr:row>
      <xdr:rowOff>69850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91376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41927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67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69850</xdr:rowOff>
    </xdr:from>
    <xdr:to>
      <xdr:col>24</xdr:col>
      <xdr:colOff>114300</xdr:colOff>
      <xdr:row>62</xdr:row>
      <xdr:rowOff>69850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69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12700</xdr:rowOff>
    </xdr:from>
    <xdr:to>
      <xdr:col>24</xdr:col>
      <xdr:colOff>25400</xdr:colOff>
      <xdr:row>55</xdr:row>
      <xdr:rowOff>31750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3987800" y="94424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29227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57150</xdr:rowOff>
    </xdr:from>
    <xdr:to>
      <xdr:col>24</xdr:col>
      <xdr:colOff>76200</xdr:colOff>
      <xdr:row>56</xdr:row>
      <xdr:rowOff>158750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146050</xdr:rowOff>
    </xdr:from>
    <xdr:to>
      <xdr:col>19</xdr:col>
      <xdr:colOff>187325</xdr:colOff>
      <xdr:row>55</xdr:row>
      <xdr:rowOff>31750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94043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124477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88900</xdr:rowOff>
    </xdr:from>
    <xdr:to>
      <xdr:col>15</xdr:col>
      <xdr:colOff>98425</xdr:colOff>
      <xdr:row>54</xdr:row>
      <xdr:rowOff>146050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9347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67327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88900</xdr:rowOff>
    </xdr:from>
    <xdr:to>
      <xdr:col>11</xdr:col>
      <xdr:colOff>9525</xdr:colOff>
      <xdr:row>55</xdr:row>
      <xdr:rowOff>69850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1320800" y="9347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152400</xdr:rowOff>
    </xdr:from>
    <xdr:to>
      <xdr:col>11</xdr:col>
      <xdr:colOff>60325</xdr:colOff>
      <xdr:row>56</xdr:row>
      <xdr:rowOff>82550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67327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143527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133350</xdr:rowOff>
    </xdr:from>
    <xdr:to>
      <xdr:col>24</xdr:col>
      <xdr:colOff>76200</xdr:colOff>
      <xdr:row>55</xdr:row>
      <xdr:rowOff>63500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149877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152400</xdr:rowOff>
    </xdr:from>
    <xdr:to>
      <xdr:col>20</xdr:col>
      <xdr:colOff>38100</xdr:colOff>
      <xdr:row>55</xdr:row>
      <xdr:rowOff>82550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92727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95250</xdr:rowOff>
    </xdr:from>
    <xdr:to>
      <xdr:col>15</xdr:col>
      <xdr:colOff>149225</xdr:colOff>
      <xdr:row>55</xdr:row>
      <xdr:rowOff>25400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35577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38100</xdr:rowOff>
    </xdr:from>
    <xdr:to>
      <xdr:col>11</xdr:col>
      <xdr:colOff>60325</xdr:colOff>
      <xdr:row>54</xdr:row>
      <xdr:rowOff>139700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149877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130827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昨年度と比較し、</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％低い数値となった。類似団体と比較し、</a:t>
          </a:r>
          <a:r>
            <a:rPr kumimoji="1" lang="en-US" altLang="ja-JP" sz="1300">
              <a:latin typeface="ＭＳ Ｐゴシック" panose="020B0600070205080204" pitchFamily="50" charset="-128"/>
              <a:ea typeface="ＭＳ Ｐゴシック" panose="020B0600070205080204" pitchFamily="50" charset="-128"/>
            </a:rPr>
            <a:t>3.6</a:t>
          </a:r>
          <a:r>
            <a:rPr kumimoji="1" lang="ja-JP" altLang="en-US" sz="1300">
              <a:latin typeface="ＭＳ Ｐゴシック" panose="020B0600070205080204" pitchFamily="50" charset="-128"/>
              <a:ea typeface="ＭＳ Ｐゴシック" panose="020B0600070205080204" pitchFamily="50" charset="-128"/>
            </a:rPr>
            <a:t>％高い水準である。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５年度から下水道事業が特別会計から公営企業会計へ移行したことから、繰出金の金額は減少傾向であるが、他市町と比較し町域が広大である為、道路をはじめ各種公共施設の維持管理費用が嵩んでいると予想さ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今後も同水準を推移するものと考えられる。</a:t>
          </a: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7" name="その他グラフ枠">
          <a:extLst>
            <a:ext uri="{FF2B5EF4-FFF2-40B4-BE49-F238E27FC236}">
              <a16:creationId xmlns:a16="http://schemas.microsoft.com/office/drawing/2014/main" id="{00000000-0008-0000-0400-0000ED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127000</xdr:rowOff>
    </xdr:from>
    <xdr:to>
      <xdr:col>82</xdr:col>
      <xdr:colOff>107950</xdr:colOff>
      <xdr:row>62</xdr:row>
      <xdr:rowOff>50800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flipV="1">
          <a:off x="16510000" y="90424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22877</xdr:rowOff>
    </xdr:from>
    <xdr:ext cx="762000" cy="259045"/>
    <xdr:sp macro="" textlink="">
      <xdr:nvSpPr>
        <xdr:cNvPr id="239" name="その他最小値テキスト">
          <a:extLst>
            <a:ext uri="{FF2B5EF4-FFF2-40B4-BE49-F238E27FC236}">
              <a16:creationId xmlns:a16="http://schemas.microsoft.com/office/drawing/2014/main" id="{00000000-0008-0000-0400-0000EF000000}"/>
            </a:ext>
          </a:extLst>
        </xdr:cNvPr>
        <xdr:cNvSpPr txBox="1"/>
      </xdr:nvSpPr>
      <xdr:spPr>
        <a:xfrm>
          <a:off x="16598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50800</xdr:rowOff>
    </xdr:from>
    <xdr:to>
      <xdr:col>82</xdr:col>
      <xdr:colOff>196850</xdr:colOff>
      <xdr:row>62</xdr:row>
      <xdr:rowOff>50800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41927</xdr:rowOff>
    </xdr:from>
    <xdr:ext cx="762000" cy="259045"/>
    <xdr:sp macro="" textlink="">
      <xdr:nvSpPr>
        <xdr:cNvPr id="241" name="その他最大値テキスト">
          <a:extLst>
            <a:ext uri="{FF2B5EF4-FFF2-40B4-BE49-F238E27FC236}">
              <a16:creationId xmlns:a16="http://schemas.microsoft.com/office/drawing/2014/main" id="{00000000-0008-0000-0400-0000F1000000}"/>
            </a:ext>
          </a:extLst>
        </xdr:cNvPr>
        <xdr:cNvSpPr txBox="1"/>
      </xdr:nvSpPr>
      <xdr:spPr>
        <a:xfrm>
          <a:off x="16598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127000</xdr:rowOff>
    </xdr:from>
    <xdr:to>
      <xdr:col>82</xdr:col>
      <xdr:colOff>196850</xdr:colOff>
      <xdr:row>52</xdr:row>
      <xdr:rowOff>127000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69850</xdr:rowOff>
    </xdr:from>
    <xdr:to>
      <xdr:col>82</xdr:col>
      <xdr:colOff>107950</xdr:colOff>
      <xdr:row>59</xdr:row>
      <xdr:rowOff>146050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flipV="1">
          <a:off x="15671800" y="101854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92727</xdr:rowOff>
    </xdr:from>
    <xdr:ext cx="762000" cy="259045"/>
    <xdr:sp macro="" textlink="">
      <xdr:nvSpPr>
        <xdr:cNvPr id="244" name="その他平均値テキスト">
          <a:extLst>
            <a:ext uri="{FF2B5EF4-FFF2-40B4-BE49-F238E27FC236}">
              <a16:creationId xmlns:a16="http://schemas.microsoft.com/office/drawing/2014/main" id="{00000000-0008-0000-0400-0000F4000000}"/>
            </a:ext>
          </a:extLst>
        </xdr:cNvPr>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146050</xdr:rowOff>
    </xdr:from>
    <xdr:to>
      <xdr:col>78</xdr:col>
      <xdr:colOff>69850</xdr:colOff>
      <xdr:row>61</xdr:row>
      <xdr:rowOff>57150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4782800" y="102616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107950</xdr:rowOff>
    </xdr:from>
    <xdr:to>
      <xdr:col>78</xdr:col>
      <xdr:colOff>120650</xdr:colOff>
      <xdr:row>58</xdr:row>
      <xdr:rowOff>38100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48277</xdr:rowOff>
    </xdr:from>
    <xdr:ext cx="7366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0</xdr:rowOff>
    </xdr:from>
    <xdr:to>
      <xdr:col>73</xdr:col>
      <xdr:colOff>180975</xdr:colOff>
      <xdr:row>61</xdr:row>
      <xdr:rowOff>57150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3893800" y="102870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63500</xdr:rowOff>
    </xdr:from>
    <xdr:to>
      <xdr:col>74</xdr:col>
      <xdr:colOff>31750</xdr:colOff>
      <xdr:row>58</xdr:row>
      <xdr:rowOff>165100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4732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3827</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4401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0</xdr:rowOff>
    </xdr:from>
    <xdr:to>
      <xdr:col>69</xdr:col>
      <xdr:colOff>92075</xdr:colOff>
      <xdr:row>60</xdr:row>
      <xdr:rowOff>139700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004800" y="10287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25400</xdr:rowOff>
    </xdr:from>
    <xdr:to>
      <xdr:col>69</xdr:col>
      <xdr:colOff>142875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3843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137177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3512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2954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92727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2623800" y="986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19050</xdr:rowOff>
    </xdr:from>
    <xdr:to>
      <xdr:col>82</xdr:col>
      <xdr:colOff>158750</xdr:colOff>
      <xdr:row>59</xdr:row>
      <xdr:rowOff>120650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6459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162577</xdr:rowOff>
    </xdr:from>
    <xdr:ext cx="762000" cy="259045"/>
    <xdr:sp macro="" textlink="">
      <xdr:nvSpPr>
        <xdr:cNvPr id="263" name="その他該当値テキスト">
          <a:extLst>
            <a:ext uri="{FF2B5EF4-FFF2-40B4-BE49-F238E27FC236}">
              <a16:creationId xmlns:a16="http://schemas.microsoft.com/office/drawing/2014/main" id="{00000000-0008-0000-0400-000007010000}"/>
            </a:ext>
          </a:extLst>
        </xdr:cNvPr>
        <xdr:cNvSpPr txBox="1"/>
      </xdr:nvSpPr>
      <xdr:spPr>
        <a:xfrm>
          <a:off x="16598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95250</xdr:rowOff>
    </xdr:from>
    <xdr:to>
      <xdr:col>78</xdr:col>
      <xdr:colOff>120650</xdr:colOff>
      <xdr:row>60</xdr:row>
      <xdr:rowOff>25400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5621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10177</xdr:rowOff>
    </xdr:from>
    <xdr:ext cx="7366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61</xdr:row>
      <xdr:rowOff>6350</xdr:rowOff>
    </xdr:from>
    <xdr:to>
      <xdr:col>74</xdr:col>
      <xdr:colOff>31750</xdr:colOff>
      <xdr:row>61</xdr:row>
      <xdr:rowOff>107950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47320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92727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4018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120650</xdr:rowOff>
    </xdr:from>
    <xdr:to>
      <xdr:col>69</xdr:col>
      <xdr:colOff>142875</xdr:colOff>
      <xdr:row>60</xdr:row>
      <xdr:rowOff>50800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38430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35577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512800" y="1032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88900</xdr:rowOff>
    </xdr:from>
    <xdr:to>
      <xdr:col>65</xdr:col>
      <xdr:colOff>53975</xdr:colOff>
      <xdr:row>61</xdr:row>
      <xdr:rowOff>19050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2954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3827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6238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2.3%</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昨年度より比率が上昇したのは、公立病院に対する繰出金が増額したことによるものである。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上述の公立病院をはじめ、地域公共交通など社会インフラの維持に要する経費が増加傾向であり、今後の財政運営における課題となっている。</a:t>
          </a:r>
        </a:p>
      </xdr:txBody>
    </xdr:sp>
    <xdr:clientData/>
  </xdr:twoCellAnchor>
  <xdr:oneCellAnchor>
    <xdr:from>
      <xdr:col>62</xdr:col>
      <xdr:colOff>6350</xdr:colOff>
      <xdr:row>29</xdr:row>
      <xdr:rowOff>107950</xdr:rowOff>
    </xdr:from>
    <xdr:ext cx="298543" cy="225703"/>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85090</xdr:rowOff>
    </xdr:from>
    <xdr:to>
      <xdr:col>82</xdr:col>
      <xdr:colOff>107950</xdr:colOff>
      <xdr:row>42</xdr:row>
      <xdr:rowOff>43180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74294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42</xdr:row>
      <xdr:rowOff>15257</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42</xdr:row>
      <xdr:rowOff>43180</xdr:rowOff>
    </xdr:from>
    <xdr:to>
      <xdr:col>82</xdr:col>
      <xdr:colOff>196850</xdr:colOff>
      <xdr:row>42</xdr:row>
      <xdr:rowOff>43180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17</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85090</xdr:rowOff>
    </xdr:from>
    <xdr:to>
      <xdr:col>82</xdr:col>
      <xdr:colOff>196850</xdr:colOff>
      <xdr:row>33</xdr:row>
      <xdr:rowOff>85090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69850</xdr:rowOff>
    </xdr:from>
    <xdr:to>
      <xdr:col>82</xdr:col>
      <xdr:colOff>107950</xdr:colOff>
      <xdr:row>37</xdr:row>
      <xdr:rowOff>146050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413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107967</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108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91440</xdr:rowOff>
    </xdr:from>
    <xdr:to>
      <xdr:col>82</xdr:col>
      <xdr:colOff>158750</xdr:colOff>
      <xdr:row>37</xdr:row>
      <xdr:rowOff>21590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107950</xdr:rowOff>
    </xdr:from>
    <xdr:to>
      <xdr:col>78</xdr:col>
      <xdr:colOff>69850</xdr:colOff>
      <xdr:row>37</xdr:row>
      <xdr:rowOff>69850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4782800" y="61087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118110</xdr:rowOff>
    </xdr:from>
    <xdr:to>
      <xdr:col>78</xdr:col>
      <xdr:colOff>120650</xdr:colOff>
      <xdr:row>36</xdr:row>
      <xdr:rowOff>48260</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58437</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588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127000</xdr:rowOff>
    </xdr:from>
    <xdr:to>
      <xdr:col>73</xdr:col>
      <xdr:colOff>180975</xdr:colOff>
      <xdr:row>35</xdr:row>
      <xdr:rowOff>107950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5956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26670</xdr:rowOff>
    </xdr:from>
    <xdr:to>
      <xdr:col>74</xdr:col>
      <xdr:colOff>31750</xdr:colOff>
      <xdr:row>35</xdr:row>
      <xdr:rowOff>128270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138447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127000</xdr:rowOff>
    </xdr:from>
    <xdr:to>
      <xdr:col>69</xdr:col>
      <xdr:colOff>92075</xdr:colOff>
      <xdr:row>35</xdr:row>
      <xdr:rowOff>8890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5956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144780</xdr:rowOff>
    </xdr:from>
    <xdr:to>
      <xdr:col>69</xdr:col>
      <xdr:colOff>142875</xdr:colOff>
      <xdr:row>35</xdr:row>
      <xdr:rowOff>74930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597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59707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06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11430</xdr:rowOff>
    </xdr:from>
    <xdr:to>
      <xdr:col>65</xdr:col>
      <xdr:colOff>53975</xdr:colOff>
      <xdr:row>35</xdr:row>
      <xdr:rowOff>113030</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97807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09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95250</xdr:rowOff>
    </xdr:from>
    <xdr:to>
      <xdr:col>82</xdr:col>
      <xdr:colOff>158750</xdr:colOff>
      <xdr:row>38</xdr:row>
      <xdr:rowOff>25400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67327</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19050</xdr:rowOff>
    </xdr:from>
    <xdr:to>
      <xdr:col>78</xdr:col>
      <xdr:colOff>120650</xdr:colOff>
      <xdr:row>37</xdr:row>
      <xdr:rowOff>120650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105427</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57150</xdr:rowOff>
    </xdr:from>
    <xdr:to>
      <xdr:col>74</xdr:col>
      <xdr:colOff>31750</xdr:colOff>
      <xdr:row>35</xdr:row>
      <xdr:rowOff>158750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143527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614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76200</xdr:rowOff>
    </xdr:from>
    <xdr:to>
      <xdr:col>69</xdr:col>
      <xdr:colOff>142875</xdr:colOff>
      <xdr:row>35</xdr:row>
      <xdr:rowOff>6350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16527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129540</xdr:rowOff>
    </xdr:from>
    <xdr:to>
      <xdr:col>65</xdr:col>
      <xdr:colOff>53975</xdr:colOff>
      <xdr:row>35</xdr:row>
      <xdr:rowOff>59690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69867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％高い水準である。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元年東日本台風以災害降地方債発行額は増加傾向であり、近年は元金据置期間が終了し、公債費は増加傾向である。発行残高のうち多くを占めるのは、災害復旧事業債、公営住宅建設事業債、過疎対策事業債である。償還の多くは交付税措置がある地方債であるため、交付税収入増により対応していく。</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今後も元金据置期間終了に伴い公債費は増加していくため、比率は上昇すると予想される。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49276</xdr:rowOff>
    </xdr:from>
    <xdr:to>
      <xdr:col>24</xdr:col>
      <xdr:colOff>25400</xdr:colOff>
      <xdr:row>79</xdr:row>
      <xdr:rowOff>161289</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736576"/>
          <a:ext cx="0" cy="969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133366</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161289</xdr:rowOff>
    </xdr:from>
    <xdr:to>
      <xdr:col>24</xdr:col>
      <xdr:colOff>114300</xdr:colOff>
      <xdr:row>79</xdr:row>
      <xdr:rowOff>161289</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135653</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48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49276</xdr:rowOff>
    </xdr:from>
    <xdr:to>
      <xdr:col>24</xdr:col>
      <xdr:colOff>114300</xdr:colOff>
      <xdr:row>74</xdr:row>
      <xdr:rowOff>49276</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73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156718</xdr:rowOff>
    </xdr:from>
    <xdr:to>
      <xdr:col>24</xdr:col>
      <xdr:colOff>25400</xdr:colOff>
      <xdr:row>78</xdr:row>
      <xdr:rowOff>113285</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987800" y="13358368"/>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152164</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3010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135637</xdr:rowOff>
    </xdr:from>
    <xdr:to>
      <xdr:col>24</xdr:col>
      <xdr:colOff>76200</xdr:colOff>
      <xdr:row>77</xdr:row>
      <xdr:rowOff>65787</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97282</xdr:rowOff>
    </xdr:from>
    <xdr:to>
      <xdr:col>19</xdr:col>
      <xdr:colOff>187325</xdr:colOff>
      <xdr:row>77</xdr:row>
      <xdr:rowOff>156718</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32989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19050</xdr:rowOff>
    </xdr:from>
    <xdr:to>
      <xdr:col>20</xdr:col>
      <xdr:colOff>38100</xdr:colOff>
      <xdr:row>77</xdr:row>
      <xdr:rowOff>120650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130827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46989</xdr:rowOff>
    </xdr:from>
    <xdr:to>
      <xdr:col>15</xdr:col>
      <xdr:colOff>98425</xdr:colOff>
      <xdr:row>77</xdr:row>
      <xdr:rowOff>97282</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2209800" y="13248639"/>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23622</xdr:rowOff>
    </xdr:from>
    <xdr:to>
      <xdr:col>15</xdr:col>
      <xdr:colOff>149225</xdr:colOff>
      <xdr:row>77</xdr:row>
      <xdr:rowOff>125222</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135399</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46989</xdr:rowOff>
    </xdr:from>
    <xdr:to>
      <xdr:col>11</xdr:col>
      <xdr:colOff>9525</xdr:colOff>
      <xdr:row>77</xdr:row>
      <xdr:rowOff>156718</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3248639"/>
          <a:ext cx="889000" cy="109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5335</xdr:rowOff>
    </xdr:from>
    <xdr:to>
      <xdr:col>11</xdr:col>
      <xdr:colOff>60325</xdr:colOff>
      <xdr:row>77</xdr:row>
      <xdr:rowOff>106935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91712</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144542</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62485</xdr:rowOff>
    </xdr:from>
    <xdr:to>
      <xdr:col>24</xdr:col>
      <xdr:colOff>76200</xdr:colOff>
      <xdr:row>78</xdr:row>
      <xdr:rowOff>164085</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34562</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105918</xdr:rowOff>
    </xdr:from>
    <xdr:to>
      <xdr:col>20</xdr:col>
      <xdr:colOff>38100</xdr:colOff>
      <xdr:row>78</xdr:row>
      <xdr:rowOff>36068</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20845</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3393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46482</xdr:rowOff>
    </xdr:from>
    <xdr:to>
      <xdr:col>15</xdr:col>
      <xdr:colOff>149225</xdr:colOff>
      <xdr:row>77</xdr:row>
      <xdr:rowOff>148082</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132859</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167639</xdr:rowOff>
    </xdr:from>
    <xdr:to>
      <xdr:col>11</xdr:col>
      <xdr:colOff>60325</xdr:colOff>
      <xdr:row>77</xdr:row>
      <xdr:rowOff>97789</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107966</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105918</xdr:rowOff>
    </xdr:from>
    <xdr:to>
      <xdr:col>6</xdr:col>
      <xdr:colOff>171450</xdr:colOff>
      <xdr:row>78</xdr:row>
      <xdr:rowOff>36068</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20845</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下回っており、昨年より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％減少した。</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要因としては、「人件費」「物件費」の項目に記載した影響が大きく、令和元年東日本台風発災以前の数値に近い数値となっている。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今後は物価高騰など社会情勢の影響を受け、経常支出は増加傾向が見込まれるが、地方交付税交付金を中心とした財政措置も増加傾向にあるため、横ばいで推移していくと予想される。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140716</xdr:rowOff>
    </xdr:from>
    <xdr:to>
      <xdr:col>82</xdr:col>
      <xdr:colOff>107950</xdr:colOff>
      <xdr:row>81</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656566"/>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156227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12700</xdr:rowOff>
    </xdr:from>
    <xdr:to>
      <xdr:col>82</xdr:col>
      <xdr:colOff>196850</xdr:colOff>
      <xdr:row>81</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55643</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40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140716</xdr:rowOff>
    </xdr:from>
    <xdr:to>
      <xdr:col>82</xdr:col>
      <xdr:colOff>196850</xdr:colOff>
      <xdr:row>73</xdr:row>
      <xdr:rowOff>140716</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656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42418</xdr:rowOff>
    </xdr:from>
    <xdr:to>
      <xdr:col>82</xdr:col>
      <xdr:colOff>107950</xdr:colOff>
      <xdr:row>75</xdr:row>
      <xdr:rowOff>56134</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5671800" y="1290116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162577</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284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19050</xdr:rowOff>
    </xdr:from>
    <xdr:to>
      <xdr:col>82</xdr:col>
      <xdr:colOff>158750</xdr:colOff>
      <xdr:row>75</xdr:row>
      <xdr:rowOff>120650</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1270</xdr:rowOff>
    </xdr:from>
    <xdr:to>
      <xdr:col>78</xdr:col>
      <xdr:colOff>69850</xdr:colOff>
      <xdr:row>75</xdr:row>
      <xdr:rowOff>56134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286002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151638</xdr:rowOff>
    </xdr:from>
    <xdr:to>
      <xdr:col>78</xdr:col>
      <xdr:colOff>120650</xdr:colOff>
      <xdr:row>75</xdr:row>
      <xdr:rowOff>81788</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2838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91965</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607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30988</xdr:rowOff>
    </xdr:from>
    <xdr:to>
      <xdr:col>73</xdr:col>
      <xdr:colOff>180975</xdr:colOff>
      <xdr:row>75</xdr:row>
      <xdr:rowOff>1270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2718288"/>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110490</xdr:rowOff>
    </xdr:from>
    <xdr:to>
      <xdr:col>74</xdr:col>
      <xdr:colOff>31750</xdr:colOff>
      <xdr:row>75</xdr:row>
      <xdr:rowOff>40640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50817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30988</xdr:rowOff>
    </xdr:from>
    <xdr:to>
      <xdr:col>69</xdr:col>
      <xdr:colOff>92075</xdr:colOff>
      <xdr:row>74</xdr:row>
      <xdr:rowOff>140716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271828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53340</xdr:rowOff>
    </xdr:from>
    <xdr:to>
      <xdr:col>69</xdr:col>
      <xdr:colOff>142875</xdr:colOff>
      <xdr:row>74</xdr:row>
      <xdr:rowOff>154940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74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139717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827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133350</xdr:rowOff>
    </xdr:from>
    <xdr:to>
      <xdr:col>65</xdr:col>
      <xdr:colOff>53975</xdr:colOff>
      <xdr:row>75</xdr:row>
      <xdr:rowOff>63500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48277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90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163068</xdr:rowOff>
    </xdr:from>
    <xdr:to>
      <xdr:col>82</xdr:col>
      <xdr:colOff>158750</xdr:colOff>
      <xdr:row>75</xdr:row>
      <xdr:rowOff>93218</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8145</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695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5334</xdr:rowOff>
    </xdr:from>
    <xdr:to>
      <xdr:col>78</xdr:col>
      <xdr:colOff>120650</xdr:colOff>
      <xdr:row>75</xdr:row>
      <xdr:rowOff>106934</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91712</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950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121920</xdr:rowOff>
    </xdr:from>
    <xdr:to>
      <xdr:col>74</xdr:col>
      <xdr:colOff>31750</xdr:colOff>
      <xdr:row>75</xdr:row>
      <xdr:rowOff>52070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36847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89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151638</xdr:rowOff>
    </xdr:from>
    <xdr:to>
      <xdr:col>69</xdr:col>
      <xdr:colOff>142875</xdr:colOff>
      <xdr:row>74</xdr:row>
      <xdr:rowOff>81788</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266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91965</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43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89916</xdr:rowOff>
    </xdr:from>
    <xdr:to>
      <xdr:col>65</xdr:col>
      <xdr:colOff>53975</xdr:colOff>
      <xdr:row>75</xdr:row>
      <xdr:rowOff>20066</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30243</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宮城県丸森町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126528</xdr:rowOff>
    </xdr:from>
    <xdr:to>
      <xdr:col>29</xdr:col>
      <xdr:colOff>127000</xdr:colOff>
      <xdr:row>19</xdr:row>
      <xdr:rowOff>134803</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231553"/>
          <a:ext cx="0" cy="120842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106880</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41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134803</xdr:rowOff>
    </xdr:from>
    <xdr:to>
      <xdr:col>30</xdr:col>
      <xdr:colOff>25400</xdr:colOff>
      <xdr:row>19</xdr:row>
      <xdr:rowOff>134803</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4399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41455</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75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126528</xdr:rowOff>
    </xdr:from>
    <xdr:to>
      <xdr:col>30</xdr:col>
      <xdr:colOff>25400</xdr:colOff>
      <xdr:row>12</xdr:row>
      <xdr:rowOff>126528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2315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91975</xdr:rowOff>
    </xdr:from>
    <xdr:to>
      <xdr:col>29</xdr:col>
      <xdr:colOff>127000</xdr:colOff>
      <xdr:row>17</xdr:row>
      <xdr:rowOff>145027</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054250"/>
          <a:ext cx="647700" cy="530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103600</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3065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131523</xdr:rowOff>
    </xdr:from>
    <xdr:to>
      <xdr:col>29</xdr:col>
      <xdr:colOff>177800</xdr:colOff>
      <xdr:row>18</xdr:row>
      <xdr:rowOff>61673</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3093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145027</xdr:rowOff>
    </xdr:from>
    <xdr:to>
      <xdr:col>26</xdr:col>
      <xdr:colOff>50800</xdr:colOff>
      <xdr:row>18</xdr:row>
      <xdr:rowOff>26178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3107302"/>
          <a:ext cx="698500" cy="52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21418</xdr:rowOff>
    </xdr:from>
    <xdr:to>
      <xdr:col>26</xdr:col>
      <xdr:colOff>101600</xdr:colOff>
      <xdr:row>18</xdr:row>
      <xdr:rowOff>123018</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31551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107795</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3241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17394</xdr:rowOff>
    </xdr:from>
    <xdr:to>
      <xdr:col>22</xdr:col>
      <xdr:colOff>114300</xdr:colOff>
      <xdr:row>18</xdr:row>
      <xdr:rowOff>26178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3606800" y="3151119"/>
          <a:ext cx="698500" cy="8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61040</xdr:rowOff>
    </xdr:from>
    <xdr:to>
      <xdr:col>22</xdr:col>
      <xdr:colOff>165100</xdr:colOff>
      <xdr:row>18</xdr:row>
      <xdr:rowOff>162640</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3194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147417</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3281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17394</xdr:rowOff>
    </xdr:from>
    <xdr:to>
      <xdr:col>18</xdr:col>
      <xdr:colOff>177800</xdr:colOff>
      <xdr:row>18</xdr:row>
      <xdr:rowOff>30801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151119"/>
          <a:ext cx="698500" cy="134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74985</xdr:rowOff>
    </xdr:from>
    <xdr:to>
      <xdr:col>19</xdr:col>
      <xdr:colOff>38100</xdr:colOff>
      <xdr:row>19</xdr:row>
      <xdr:rowOff>5135</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208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161362</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3295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102239</xdr:rowOff>
    </xdr:from>
    <xdr:to>
      <xdr:col>15</xdr:col>
      <xdr:colOff>101600</xdr:colOff>
      <xdr:row>19</xdr:row>
      <xdr:rowOff>32389</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2359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17166</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332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41175</xdr:rowOff>
    </xdr:from>
    <xdr:to>
      <xdr:col>29</xdr:col>
      <xdr:colOff>177800</xdr:colOff>
      <xdr:row>17</xdr:row>
      <xdr:rowOff>142775</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003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57702</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284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94227</xdr:rowOff>
    </xdr:from>
    <xdr:to>
      <xdr:col>26</xdr:col>
      <xdr:colOff>101600</xdr:colOff>
      <xdr:row>18</xdr:row>
      <xdr:rowOff>24377</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056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34554</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2825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146828</xdr:rowOff>
    </xdr:from>
    <xdr:to>
      <xdr:col>22</xdr:col>
      <xdr:colOff>165100</xdr:colOff>
      <xdr:row>18</xdr:row>
      <xdr:rowOff>76978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109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87155</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2877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138044</xdr:rowOff>
    </xdr:from>
    <xdr:to>
      <xdr:col>19</xdr:col>
      <xdr:colOff>38100</xdr:colOff>
      <xdr:row>18</xdr:row>
      <xdr:rowOff>68194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1003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78371</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2869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151451</xdr:rowOff>
    </xdr:from>
    <xdr:to>
      <xdr:col>15</xdr:col>
      <xdr:colOff>101600</xdr:colOff>
      <xdr:row>18</xdr:row>
      <xdr:rowOff>81601</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113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91778</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2882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0" name="人口1人当たり決算額の推移グラフ枠445">
          <a:extLst>
            <a:ext uri="{FF2B5EF4-FFF2-40B4-BE49-F238E27FC236}">
              <a16:creationId xmlns:a16="http://schemas.microsoft.com/office/drawing/2014/main" id="{00000000-0008-0000-0500-000064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128737</xdr:rowOff>
    </xdr:from>
    <xdr:to>
      <xdr:col>29</xdr:col>
      <xdr:colOff>127000</xdr:colOff>
      <xdr:row>37</xdr:row>
      <xdr:rowOff>152626</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flipV="1">
          <a:off x="5651500" y="6053287"/>
          <a:ext cx="0" cy="122403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124703</xdr:rowOff>
    </xdr:from>
    <xdr:ext cx="762000" cy="259045"/>
    <xdr:sp macro="" textlink="">
      <xdr:nvSpPr>
        <xdr:cNvPr id="102" name="人口1人当たり決算額の推移最小値テキスト445">
          <a:extLst>
            <a:ext uri="{FF2B5EF4-FFF2-40B4-BE49-F238E27FC236}">
              <a16:creationId xmlns:a16="http://schemas.microsoft.com/office/drawing/2014/main" id="{00000000-0008-0000-0500-000066000000}"/>
            </a:ext>
          </a:extLst>
        </xdr:cNvPr>
        <xdr:cNvSpPr txBox="1"/>
      </xdr:nvSpPr>
      <xdr:spPr>
        <a:xfrm>
          <a:off x="5740400" y="724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152626</xdr:rowOff>
    </xdr:from>
    <xdr:to>
      <xdr:col>30</xdr:col>
      <xdr:colOff>25400</xdr:colOff>
      <xdr:row>37</xdr:row>
      <xdr:rowOff>152626</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5562600" y="72773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43664</xdr:rowOff>
    </xdr:from>
    <xdr:ext cx="762000" cy="259045"/>
    <xdr:sp macro="" textlink="">
      <xdr:nvSpPr>
        <xdr:cNvPr id="104" name="人口1人当たり決算額の推移最大値テキスト445">
          <a:extLst>
            <a:ext uri="{FF2B5EF4-FFF2-40B4-BE49-F238E27FC236}">
              <a16:creationId xmlns:a16="http://schemas.microsoft.com/office/drawing/2014/main" id="{00000000-0008-0000-0500-000068000000}"/>
            </a:ext>
          </a:extLst>
        </xdr:cNvPr>
        <xdr:cNvSpPr txBox="1"/>
      </xdr:nvSpPr>
      <xdr:spPr>
        <a:xfrm>
          <a:off x="5740400" y="57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128737</xdr:rowOff>
    </xdr:from>
    <xdr:to>
      <xdr:col>30</xdr:col>
      <xdr:colOff>25400</xdr:colOff>
      <xdr:row>33</xdr:row>
      <xdr:rowOff>128737</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60532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339484</xdr:rowOff>
    </xdr:from>
    <xdr:to>
      <xdr:col>29</xdr:col>
      <xdr:colOff>127000</xdr:colOff>
      <xdr:row>35</xdr:row>
      <xdr:rowOff>175898</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003800" y="6606934"/>
          <a:ext cx="647700" cy="179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162417</xdr:rowOff>
    </xdr:from>
    <xdr:ext cx="762000" cy="259045"/>
    <xdr:sp macro="" textlink="">
      <xdr:nvSpPr>
        <xdr:cNvPr id="107" name="人口1人当たり決算額の推移平均値テキスト445">
          <a:extLst>
            <a:ext uri="{FF2B5EF4-FFF2-40B4-BE49-F238E27FC236}">
              <a16:creationId xmlns:a16="http://schemas.microsoft.com/office/drawing/2014/main" id="{00000000-0008-0000-0500-00006B000000}"/>
            </a:ext>
          </a:extLst>
        </xdr:cNvPr>
        <xdr:cNvSpPr txBox="1"/>
      </xdr:nvSpPr>
      <xdr:spPr>
        <a:xfrm>
          <a:off x="5740400" y="6772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190340</xdr:rowOff>
    </xdr:from>
    <xdr:to>
      <xdr:col>29</xdr:col>
      <xdr:colOff>177800</xdr:colOff>
      <xdr:row>35</xdr:row>
      <xdr:rowOff>291940</xdr:rowOff>
    </xdr:to>
    <xdr:sp macro="" textlink="">
      <xdr:nvSpPr>
        <xdr:cNvPr id="108" name="フローチャート: 判断 107">
          <a:extLst>
            <a:ext uri="{FF2B5EF4-FFF2-40B4-BE49-F238E27FC236}">
              <a16:creationId xmlns:a16="http://schemas.microsoft.com/office/drawing/2014/main" id="{00000000-0008-0000-0500-00006C000000}"/>
            </a:ext>
          </a:extLst>
        </xdr:cNvPr>
        <xdr:cNvSpPr/>
      </xdr:nvSpPr>
      <xdr:spPr bwMode="auto">
        <a:xfrm>
          <a:off x="5600700" y="6800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175898</xdr:rowOff>
    </xdr:from>
    <xdr:to>
      <xdr:col>26</xdr:col>
      <xdr:colOff>50800</xdr:colOff>
      <xdr:row>35</xdr:row>
      <xdr:rowOff>224018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4305300" y="6786248"/>
          <a:ext cx="698500" cy="48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156690</xdr:rowOff>
    </xdr:from>
    <xdr:to>
      <xdr:col>26</xdr:col>
      <xdr:colOff>101600</xdr:colOff>
      <xdr:row>35</xdr:row>
      <xdr:rowOff>258290</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4953000" y="6767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243067</xdr:rowOff>
    </xdr:from>
    <xdr:ext cx="7366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4622800" y="685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224018</xdr:rowOff>
    </xdr:from>
    <xdr:to>
      <xdr:col>22</xdr:col>
      <xdr:colOff>114300</xdr:colOff>
      <xdr:row>35</xdr:row>
      <xdr:rowOff>226784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3606800" y="6834368"/>
          <a:ext cx="698500" cy="27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152324</xdr:rowOff>
    </xdr:from>
    <xdr:to>
      <xdr:col>22</xdr:col>
      <xdr:colOff>165100</xdr:colOff>
      <xdr:row>35</xdr:row>
      <xdr:rowOff>253924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254500" y="6762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264101</xdr:rowOff>
    </xdr:from>
    <xdr:ext cx="7620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3924300" y="6531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158159</xdr:rowOff>
    </xdr:from>
    <xdr:to>
      <xdr:col>18</xdr:col>
      <xdr:colOff>177800</xdr:colOff>
      <xdr:row>35</xdr:row>
      <xdr:rowOff>226784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2908300" y="6768509"/>
          <a:ext cx="698500" cy="68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193198</xdr:rowOff>
    </xdr:from>
    <xdr:to>
      <xdr:col>19</xdr:col>
      <xdr:colOff>38100</xdr:colOff>
      <xdr:row>35</xdr:row>
      <xdr:rowOff>294798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3556000" y="6803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279575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225800" y="6889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241706</xdr:rowOff>
    </xdr:from>
    <xdr:to>
      <xdr:col>15</xdr:col>
      <xdr:colOff>101600</xdr:colOff>
      <xdr:row>36</xdr:row>
      <xdr:rowOff>406</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2857500" y="68520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328083</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2527300" y="6938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288684</xdr:rowOff>
    </xdr:from>
    <xdr:to>
      <xdr:col>29</xdr:col>
      <xdr:colOff>177800</xdr:colOff>
      <xdr:row>35</xdr:row>
      <xdr:rowOff>47384</xdr:rowOff>
    </xdr:to>
    <xdr:sp macro="" textlink="">
      <xdr:nvSpPr>
        <xdr:cNvPr id="125" name="楕円 124">
          <a:extLst>
            <a:ext uri="{FF2B5EF4-FFF2-40B4-BE49-F238E27FC236}">
              <a16:creationId xmlns:a16="http://schemas.microsoft.com/office/drawing/2014/main" id="{00000000-0008-0000-0500-00007D000000}"/>
            </a:ext>
          </a:extLst>
        </xdr:cNvPr>
        <xdr:cNvSpPr/>
      </xdr:nvSpPr>
      <xdr:spPr bwMode="auto">
        <a:xfrm>
          <a:off x="5600700" y="6556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133761</xdr:rowOff>
    </xdr:from>
    <xdr:ext cx="762000" cy="259045"/>
    <xdr:sp macro="" textlink="">
      <xdr:nvSpPr>
        <xdr:cNvPr id="126" name="人口1人当たり決算額の推移該当値テキスト445">
          <a:extLst>
            <a:ext uri="{FF2B5EF4-FFF2-40B4-BE49-F238E27FC236}">
              <a16:creationId xmlns:a16="http://schemas.microsoft.com/office/drawing/2014/main" id="{00000000-0008-0000-0500-00007E000000}"/>
            </a:ext>
          </a:extLst>
        </xdr:cNvPr>
        <xdr:cNvSpPr txBox="1"/>
      </xdr:nvSpPr>
      <xdr:spPr>
        <a:xfrm>
          <a:off x="5740400" y="6401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125098</xdr:rowOff>
    </xdr:from>
    <xdr:to>
      <xdr:col>26</xdr:col>
      <xdr:colOff>101600</xdr:colOff>
      <xdr:row>35</xdr:row>
      <xdr:rowOff>226698</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4953000" y="6735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236875</xdr:rowOff>
    </xdr:from>
    <xdr:ext cx="7366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622800" y="650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173218</xdr:rowOff>
    </xdr:from>
    <xdr:to>
      <xdr:col>22</xdr:col>
      <xdr:colOff>165100</xdr:colOff>
      <xdr:row>35</xdr:row>
      <xdr:rowOff>274818</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254500" y="67835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259595</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924300" y="686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175984</xdr:rowOff>
    </xdr:from>
    <xdr:to>
      <xdr:col>19</xdr:col>
      <xdr:colOff>38100</xdr:colOff>
      <xdr:row>35</xdr:row>
      <xdr:rowOff>277584</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3556000" y="6786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287761</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225800" y="655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107359</xdr:rowOff>
    </xdr:from>
    <xdr:to>
      <xdr:col>15</xdr:col>
      <xdr:colOff>101600</xdr:colOff>
      <xdr:row>35</xdr:row>
      <xdr:rowOff>208959</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2857500" y="6717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219136</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527300" y="6486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宮城県丸森町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11,571
11,410
273.30
13,958,467
12,869,345
925,536
5,521,509
13,935,585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77303</xdr:rowOff>
    </xdr:from>
    <xdr:to>
      <xdr:col>24</xdr:col>
      <xdr:colOff>62865</xdr:colOff>
      <xdr:row>39</xdr:row>
      <xdr:rowOff>10704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20803"/>
          <a:ext cx="1270" cy="1476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14531</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0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10704</xdr:rowOff>
    </xdr:from>
    <xdr:to>
      <xdr:col>24</xdr:col>
      <xdr:colOff>152400</xdr:colOff>
      <xdr:row>39</xdr:row>
      <xdr:rowOff>10704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97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23980</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6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77303</xdr:rowOff>
    </xdr:from>
    <xdr:to>
      <xdr:col>24</xdr:col>
      <xdr:colOff>152400</xdr:colOff>
      <xdr:row>30</xdr:row>
      <xdr:rowOff>77303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20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13153</xdr:rowOff>
    </xdr:from>
    <xdr:to>
      <xdr:col>24</xdr:col>
      <xdr:colOff>63500</xdr:colOff>
      <xdr:row>35</xdr:row>
      <xdr:rowOff>143401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13903"/>
          <a:ext cx="838200" cy="130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79508</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02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101081</xdr:rowOff>
    </xdr:from>
    <xdr:to>
      <xdr:col>24</xdr:col>
      <xdr:colOff>114300</xdr:colOff>
      <xdr:row>36</xdr:row>
      <xdr:rowOff>31231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1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143401</xdr:rowOff>
    </xdr:from>
    <xdr:to>
      <xdr:col>19</xdr:col>
      <xdr:colOff>177800</xdr:colOff>
      <xdr:row>36</xdr:row>
      <xdr:rowOff>38637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144151"/>
          <a:ext cx="889000" cy="66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28419</xdr:rowOff>
    </xdr:from>
    <xdr:to>
      <xdr:col>20</xdr:col>
      <xdr:colOff>38100</xdr:colOff>
      <xdr:row>36</xdr:row>
      <xdr:rowOff>130019</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0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121146</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293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38637</xdr:rowOff>
    </xdr:from>
    <xdr:to>
      <xdr:col>15</xdr:col>
      <xdr:colOff>50800</xdr:colOff>
      <xdr:row>36</xdr:row>
      <xdr:rowOff>66831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10837"/>
          <a:ext cx="8890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80235</xdr:rowOff>
    </xdr:from>
    <xdr:to>
      <xdr:col>15</xdr:col>
      <xdr:colOff>101600</xdr:colOff>
      <xdr:row>37</xdr:row>
      <xdr:rowOff>10385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5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1512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345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61573</xdr:rowOff>
    </xdr:from>
    <xdr:to>
      <xdr:col>10</xdr:col>
      <xdr:colOff>114300</xdr:colOff>
      <xdr:row>36</xdr:row>
      <xdr:rowOff>66831</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233773"/>
          <a:ext cx="889000" cy="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98980</xdr:rowOff>
    </xdr:from>
    <xdr:to>
      <xdr:col>10</xdr:col>
      <xdr:colOff>165100</xdr:colOff>
      <xdr:row>37</xdr:row>
      <xdr:rowOff>29130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7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20257</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36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137886</xdr:rowOff>
    </xdr:from>
    <xdr:to>
      <xdr:col>6</xdr:col>
      <xdr:colOff>38100</xdr:colOff>
      <xdr:row>37</xdr:row>
      <xdr:rowOff>68036</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1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59163</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02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133803</xdr:rowOff>
    </xdr:from>
    <xdr:to>
      <xdr:col>24</xdr:col>
      <xdr:colOff>114300</xdr:colOff>
      <xdr:row>35</xdr:row>
      <xdr:rowOff>63953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963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156680</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14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92601</xdr:rowOff>
    </xdr:from>
    <xdr:to>
      <xdr:col>20</xdr:col>
      <xdr:colOff>38100</xdr:colOff>
      <xdr:row>36</xdr:row>
      <xdr:rowOff>22751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093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39278</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868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159287</xdr:rowOff>
    </xdr:from>
    <xdr:to>
      <xdr:col>15</xdr:col>
      <xdr:colOff>101600</xdr:colOff>
      <xdr:row>36</xdr:row>
      <xdr:rowOff>89437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6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105964</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935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16031</xdr:rowOff>
    </xdr:from>
    <xdr:to>
      <xdr:col>10</xdr:col>
      <xdr:colOff>165100</xdr:colOff>
      <xdr:row>36</xdr:row>
      <xdr:rowOff>117631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8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134158</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5963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10773</xdr:rowOff>
    </xdr:from>
    <xdr:to>
      <xdr:col>6</xdr:col>
      <xdr:colOff>38100</xdr:colOff>
      <xdr:row>36</xdr:row>
      <xdr:rowOff>112373</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18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128900</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595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物件費グラフ枠">
          <a:extLst>
            <a:ext uri="{FF2B5EF4-FFF2-40B4-BE49-F238E27FC236}">
              <a16:creationId xmlns:a16="http://schemas.microsoft.com/office/drawing/2014/main" id="{00000000-0008-0000-06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119454</xdr:rowOff>
    </xdr:from>
    <xdr:to>
      <xdr:col>24</xdr:col>
      <xdr:colOff>62865</xdr:colOff>
      <xdr:row>57</xdr:row>
      <xdr:rowOff>128186</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4633595" y="8691954"/>
          <a:ext cx="1270" cy="1208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132013</xdr:rowOff>
    </xdr:from>
    <xdr:ext cx="534377" cy="259045"/>
    <xdr:sp macro="" textlink="">
      <xdr:nvSpPr>
        <xdr:cNvPr id="116" name="物件費最小値テキスト">
          <a:extLst>
            <a:ext uri="{FF2B5EF4-FFF2-40B4-BE49-F238E27FC236}">
              <a16:creationId xmlns:a16="http://schemas.microsoft.com/office/drawing/2014/main" id="{00000000-0008-0000-0600-000074000000}"/>
            </a:ext>
          </a:extLst>
        </xdr:cNvPr>
        <xdr:cNvSpPr txBox="1"/>
      </xdr:nvSpPr>
      <xdr:spPr>
        <a:xfrm>
          <a:off x="4686300" y="990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128186</xdr:rowOff>
    </xdr:from>
    <xdr:to>
      <xdr:col>24</xdr:col>
      <xdr:colOff>152400</xdr:colOff>
      <xdr:row>57</xdr:row>
      <xdr:rowOff>128186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9900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66131</xdr:rowOff>
    </xdr:from>
    <xdr:ext cx="599010" cy="259045"/>
    <xdr:sp macro="" textlink="">
      <xdr:nvSpPr>
        <xdr:cNvPr id="118" name="物件費最大値テキスト">
          <a:extLst>
            <a:ext uri="{FF2B5EF4-FFF2-40B4-BE49-F238E27FC236}">
              <a16:creationId xmlns:a16="http://schemas.microsoft.com/office/drawing/2014/main" id="{00000000-0008-0000-0600-000076000000}"/>
            </a:ext>
          </a:extLst>
        </xdr:cNvPr>
        <xdr:cNvSpPr txBox="1"/>
      </xdr:nvSpPr>
      <xdr:spPr>
        <a:xfrm>
          <a:off x="4686300" y="8467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119454</xdr:rowOff>
    </xdr:from>
    <xdr:to>
      <xdr:col>24</xdr:col>
      <xdr:colOff>152400</xdr:colOff>
      <xdr:row>50</xdr:row>
      <xdr:rowOff>119454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8691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96849</xdr:rowOff>
    </xdr:from>
    <xdr:to>
      <xdr:col>24</xdr:col>
      <xdr:colOff>63500</xdr:colOff>
      <xdr:row>56</xdr:row>
      <xdr:rowOff>114481</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3797300" y="9698049"/>
          <a:ext cx="838200" cy="17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28614</xdr:rowOff>
    </xdr:from>
    <xdr:ext cx="599010" cy="259045"/>
    <xdr:sp macro="" textlink="">
      <xdr:nvSpPr>
        <xdr:cNvPr id="121" name="物件費平均値テキスト">
          <a:extLst>
            <a:ext uri="{FF2B5EF4-FFF2-40B4-BE49-F238E27FC236}">
              <a16:creationId xmlns:a16="http://schemas.microsoft.com/office/drawing/2014/main" id="{00000000-0008-0000-0600-000079000000}"/>
            </a:ext>
          </a:extLst>
        </xdr:cNvPr>
        <xdr:cNvSpPr txBox="1"/>
      </xdr:nvSpPr>
      <xdr:spPr>
        <a:xfrm>
          <a:off x="4686300" y="9629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50187</xdr:rowOff>
    </xdr:from>
    <xdr:to>
      <xdr:col>24</xdr:col>
      <xdr:colOff>114300</xdr:colOff>
      <xdr:row>56</xdr:row>
      <xdr:rowOff>151787</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4584700" y="965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114481</xdr:rowOff>
    </xdr:from>
    <xdr:to>
      <xdr:col>19</xdr:col>
      <xdr:colOff>177800</xdr:colOff>
      <xdr:row>56</xdr:row>
      <xdr:rowOff>128087</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908300" y="9715681"/>
          <a:ext cx="889000" cy="13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92409</xdr:rowOff>
    </xdr:from>
    <xdr:to>
      <xdr:col>20</xdr:col>
      <xdr:colOff>38100</xdr:colOff>
      <xdr:row>57</xdr:row>
      <xdr:rowOff>22559</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3746500" y="96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13686</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3497795" y="9786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128087</xdr:rowOff>
    </xdr:from>
    <xdr:to>
      <xdr:col>15</xdr:col>
      <xdr:colOff>50800</xdr:colOff>
      <xdr:row>57</xdr:row>
      <xdr:rowOff>635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2019300" y="9729287"/>
          <a:ext cx="889000" cy="43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108712</xdr:rowOff>
    </xdr:from>
    <xdr:to>
      <xdr:col>15</xdr:col>
      <xdr:colOff>101600</xdr:colOff>
      <xdr:row>57</xdr:row>
      <xdr:rowOff>38862</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2857500" y="970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29989</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2608795" y="9802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81094</xdr:rowOff>
    </xdr:from>
    <xdr:to>
      <xdr:col>10</xdr:col>
      <xdr:colOff>114300</xdr:colOff>
      <xdr:row>57</xdr:row>
      <xdr:rowOff>635</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a:off x="1130300" y="9167944"/>
          <a:ext cx="889000" cy="605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134540</xdr:rowOff>
    </xdr:from>
    <xdr:to>
      <xdr:col>10</xdr:col>
      <xdr:colOff>165100</xdr:colOff>
      <xdr:row>57</xdr:row>
      <xdr:rowOff>64690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968500" y="973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55817</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1752111" y="9828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163546</xdr:rowOff>
    </xdr:from>
    <xdr:to>
      <xdr:col>6</xdr:col>
      <xdr:colOff>38100</xdr:colOff>
      <xdr:row>57</xdr:row>
      <xdr:rowOff>93696</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079500" y="976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84823</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863111" y="9857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46049</xdr:rowOff>
    </xdr:from>
    <xdr:to>
      <xdr:col>24</xdr:col>
      <xdr:colOff>114300</xdr:colOff>
      <xdr:row>56</xdr:row>
      <xdr:rowOff>147649</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4584700" y="9647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68926</xdr:rowOff>
    </xdr:from>
    <xdr:ext cx="599010" cy="259045"/>
    <xdr:sp macro="" textlink="">
      <xdr:nvSpPr>
        <xdr:cNvPr id="140" name="物件費該当値テキスト">
          <a:extLst>
            <a:ext uri="{FF2B5EF4-FFF2-40B4-BE49-F238E27FC236}">
              <a16:creationId xmlns:a16="http://schemas.microsoft.com/office/drawing/2014/main" id="{00000000-0008-0000-0600-00008C000000}"/>
            </a:ext>
          </a:extLst>
        </xdr:cNvPr>
        <xdr:cNvSpPr txBox="1"/>
      </xdr:nvSpPr>
      <xdr:spPr>
        <a:xfrm>
          <a:off x="4686300" y="9498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63681</xdr:rowOff>
    </xdr:from>
    <xdr:to>
      <xdr:col>20</xdr:col>
      <xdr:colOff>38100</xdr:colOff>
      <xdr:row>56</xdr:row>
      <xdr:rowOff>165281</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3746500" y="9664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10358</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3497795" y="9440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77287</xdr:rowOff>
    </xdr:from>
    <xdr:to>
      <xdr:col>15</xdr:col>
      <xdr:colOff>101600</xdr:colOff>
      <xdr:row>57</xdr:row>
      <xdr:rowOff>7437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2857500" y="9678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23964</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2608795" y="9453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121285</xdr:rowOff>
    </xdr:from>
    <xdr:to>
      <xdr:col>10</xdr:col>
      <xdr:colOff>165100</xdr:colOff>
      <xdr:row>57</xdr:row>
      <xdr:rowOff>51435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968500" y="972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67962</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1719795" y="9497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30294</xdr:rowOff>
    </xdr:from>
    <xdr:to>
      <xdr:col>6</xdr:col>
      <xdr:colOff>38100</xdr:colOff>
      <xdr:row>53</xdr:row>
      <xdr:rowOff>131894</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079500" y="9117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148421</xdr:rowOff>
    </xdr:from>
    <xdr:ext cx="599010"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830795" y="8892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106134</xdr:rowOff>
    </xdr:from>
    <xdr:to>
      <xdr:col>24</xdr:col>
      <xdr:colOff>62865</xdr:colOff>
      <xdr:row>79</xdr:row>
      <xdr:rowOff>44335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633595" y="12279084"/>
          <a:ext cx="1270" cy="1309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48162</xdr:rowOff>
    </xdr:from>
    <xdr:ext cx="249299" cy="259045"/>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686300" y="135927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44335</xdr:rowOff>
    </xdr:from>
    <xdr:to>
      <xdr:col>24</xdr:col>
      <xdr:colOff>152400</xdr:colOff>
      <xdr:row>79</xdr:row>
      <xdr:rowOff>44335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358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52811</xdr:rowOff>
    </xdr:from>
    <xdr:ext cx="534377" cy="25904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686300" y="12054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106134</xdr:rowOff>
    </xdr:from>
    <xdr:to>
      <xdr:col>24</xdr:col>
      <xdr:colOff>152400</xdr:colOff>
      <xdr:row>71</xdr:row>
      <xdr:rowOff>106134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227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15932</xdr:rowOff>
    </xdr:from>
    <xdr:to>
      <xdr:col>24</xdr:col>
      <xdr:colOff>63500</xdr:colOff>
      <xdr:row>76</xdr:row>
      <xdr:rowOff>83446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3797300" y="13046132"/>
          <a:ext cx="838200" cy="67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85425</xdr:rowOff>
    </xdr:from>
    <xdr:ext cx="534377" cy="259045"/>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686300" y="132870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106998</xdr:rowOff>
    </xdr:from>
    <xdr:to>
      <xdr:col>24</xdr:col>
      <xdr:colOff>114300</xdr:colOff>
      <xdr:row>78</xdr:row>
      <xdr:rowOff>37148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584700" y="13308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83446</xdr:rowOff>
    </xdr:from>
    <xdr:to>
      <xdr:col>19</xdr:col>
      <xdr:colOff>177800</xdr:colOff>
      <xdr:row>76</xdr:row>
      <xdr:rowOff>91903</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908300" y="13113646"/>
          <a:ext cx="889000" cy="8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162034</xdr:rowOff>
    </xdr:from>
    <xdr:to>
      <xdr:col>20</xdr:col>
      <xdr:colOff>38100</xdr:colOff>
      <xdr:row>78</xdr:row>
      <xdr:rowOff>92184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746500" y="133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83311</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562428" y="13456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91903</xdr:rowOff>
    </xdr:from>
    <xdr:to>
      <xdr:col>15</xdr:col>
      <xdr:colOff>50800</xdr:colOff>
      <xdr:row>77</xdr:row>
      <xdr:rowOff>83217</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019300" y="13122103"/>
          <a:ext cx="889000" cy="162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163595</xdr:rowOff>
    </xdr:from>
    <xdr:to>
      <xdr:col>15</xdr:col>
      <xdr:colOff>101600</xdr:colOff>
      <xdr:row>78</xdr:row>
      <xdr:rowOff>93745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857500" y="1336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84872</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673428" y="13457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83217</xdr:rowOff>
    </xdr:from>
    <xdr:to>
      <xdr:col>10</xdr:col>
      <xdr:colOff>114300</xdr:colOff>
      <xdr:row>77</xdr:row>
      <xdr:rowOff>144653</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1130300" y="13284867"/>
          <a:ext cx="889000" cy="6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149307</xdr:rowOff>
    </xdr:from>
    <xdr:to>
      <xdr:col>10</xdr:col>
      <xdr:colOff>165100</xdr:colOff>
      <xdr:row>78</xdr:row>
      <xdr:rowOff>79457</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968500" y="1335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70584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784428" y="13443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150318</xdr:rowOff>
    </xdr:from>
    <xdr:to>
      <xdr:col>6</xdr:col>
      <xdr:colOff>38100</xdr:colOff>
      <xdr:row>78</xdr:row>
      <xdr:rowOff>80468</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079500" y="1335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71595</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95428" y="13444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136582</xdr:rowOff>
    </xdr:from>
    <xdr:to>
      <xdr:col>24</xdr:col>
      <xdr:colOff>114300</xdr:colOff>
      <xdr:row>76</xdr:row>
      <xdr:rowOff>66732</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584700" y="1299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159459</xdr:rowOff>
    </xdr:from>
    <xdr:ext cx="534377" cy="25904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686300" y="1284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32646</xdr:rowOff>
    </xdr:from>
    <xdr:to>
      <xdr:col>20</xdr:col>
      <xdr:colOff>38100</xdr:colOff>
      <xdr:row>76</xdr:row>
      <xdr:rowOff>134246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746500" y="1306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74</xdr:row>
      <xdr:rowOff>150772</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530111" y="12838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41103</xdr:rowOff>
    </xdr:from>
    <xdr:to>
      <xdr:col>15</xdr:col>
      <xdr:colOff>101600</xdr:colOff>
      <xdr:row>76</xdr:row>
      <xdr:rowOff>142703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857500" y="13071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159231</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641111" y="1284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32417</xdr:rowOff>
    </xdr:from>
    <xdr:to>
      <xdr:col>10</xdr:col>
      <xdr:colOff>165100</xdr:colOff>
      <xdr:row>77</xdr:row>
      <xdr:rowOff>134017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968500" y="1323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150544</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752111" y="1300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93853</xdr:rowOff>
    </xdr:from>
    <xdr:to>
      <xdr:col>6</xdr:col>
      <xdr:colOff>38100</xdr:colOff>
      <xdr:row>78</xdr:row>
      <xdr:rowOff>24003</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079500" y="13295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40530</xdr:rowOff>
    </xdr:from>
    <xdr:ext cx="534377"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63111" y="13070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144323</xdr:rowOff>
    </xdr:from>
    <xdr:to>
      <xdr:col>24</xdr:col>
      <xdr:colOff>62865</xdr:colOff>
      <xdr:row>97</xdr:row>
      <xdr:rowOff>132868</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403373"/>
          <a:ext cx="1270" cy="13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136695</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767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132868</xdr:rowOff>
    </xdr:from>
    <xdr:to>
      <xdr:col>24</xdr:col>
      <xdr:colOff>152400</xdr:colOff>
      <xdr:row>97</xdr:row>
      <xdr:rowOff>132868</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763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91000</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178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144323</xdr:rowOff>
    </xdr:from>
    <xdr:to>
      <xdr:col>24</xdr:col>
      <xdr:colOff>152400</xdr:colOff>
      <xdr:row>89</xdr:row>
      <xdr:rowOff>144323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403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18999</xdr:rowOff>
    </xdr:from>
    <xdr:to>
      <xdr:col>24</xdr:col>
      <xdr:colOff>63500</xdr:colOff>
      <xdr:row>96</xdr:row>
      <xdr:rowOff>99428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6478199"/>
          <a:ext cx="838200" cy="80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130167</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0750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107290</xdr:rowOff>
    </xdr:from>
    <xdr:to>
      <xdr:col>24</xdr:col>
      <xdr:colOff>114300</xdr:colOff>
      <xdr:row>95</xdr:row>
      <xdr:rowOff>37440</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22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99428</xdr:rowOff>
    </xdr:from>
    <xdr:to>
      <xdr:col>19</xdr:col>
      <xdr:colOff>177800</xdr:colOff>
      <xdr:row>97</xdr:row>
      <xdr:rowOff>34277</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558628"/>
          <a:ext cx="889000" cy="10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1575</xdr:rowOff>
    </xdr:from>
    <xdr:to>
      <xdr:col>20</xdr:col>
      <xdr:colOff>38100</xdr:colOff>
      <xdr:row>95</xdr:row>
      <xdr:rowOff>103175</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289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119702</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06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16027</xdr:rowOff>
    </xdr:from>
    <xdr:to>
      <xdr:col>15</xdr:col>
      <xdr:colOff>50800</xdr:colOff>
      <xdr:row>97</xdr:row>
      <xdr:rowOff>34277</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475227"/>
          <a:ext cx="889000" cy="18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113728</xdr:rowOff>
    </xdr:from>
    <xdr:to>
      <xdr:col>15</xdr:col>
      <xdr:colOff>101600</xdr:colOff>
      <xdr:row>96</xdr:row>
      <xdr:rowOff>43878</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401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60405</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17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16027</xdr:rowOff>
    </xdr:from>
    <xdr:to>
      <xdr:col>10</xdr:col>
      <xdr:colOff>114300</xdr:colOff>
      <xdr:row>97</xdr:row>
      <xdr:rowOff>74473</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475227"/>
          <a:ext cx="889000" cy="229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149898</xdr:rowOff>
    </xdr:from>
    <xdr:to>
      <xdr:col>10</xdr:col>
      <xdr:colOff>165100</xdr:colOff>
      <xdr:row>95</xdr:row>
      <xdr:rowOff>80048</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26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96575</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041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64821</xdr:rowOff>
    </xdr:from>
    <xdr:to>
      <xdr:col>6</xdr:col>
      <xdr:colOff>38100</xdr:colOff>
      <xdr:row>96</xdr:row>
      <xdr:rowOff>166421</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52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11498</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299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139649</xdr:rowOff>
    </xdr:from>
    <xdr:to>
      <xdr:col>24</xdr:col>
      <xdr:colOff>114300</xdr:colOff>
      <xdr:row>96</xdr:row>
      <xdr:rowOff>69799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427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118076</xdr:rowOff>
    </xdr:from>
    <xdr:ext cx="534377"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405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48628</xdr:rowOff>
    </xdr:from>
    <xdr:to>
      <xdr:col>20</xdr:col>
      <xdr:colOff>38100</xdr:colOff>
      <xdr:row>96</xdr:row>
      <xdr:rowOff>150228</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507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141355</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30111" y="16600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154927</xdr:rowOff>
    </xdr:from>
    <xdr:to>
      <xdr:col>15</xdr:col>
      <xdr:colOff>101600</xdr:colOff>
      <xdr:row>97</xdr:row>
      <xdr:rowOff>85077</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614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76204</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1111" y="1670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136677</xdr:rowOff>
    </xdr:from>
    <xdr:to>
      <xdr:col>10</xdr:col>
      <xdr:colOff>165100</xdr:colOff>
      <xdr:row>96</xdr:row>
      <xdr:rowOff>66827</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424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57954</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2111" y="16517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23673</xdr:rowOff>
    </xdr:from>
    <xdr:to>
      <xdr:col>6</xdr:col>
      <xdr:colOff>38100</xdr:colOff>
      <xdr:row>97</xdr:row>
      <xdr:rowOff>125273</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65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116400</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747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67382</xdr:rowOff>
    </xdr:from>
    <xdr:to>
      <xdr:col>54</xdr:col>
      <xdr:colOff>189865</xdr:colOff>
      <xdr:row>37</xdr:row>
      <xdr:rowOff>116051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382332"/>
          <a:ext cx="1270" cy="1077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119878</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3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116051</xdr:rowOff>
    </xdr:from>
    <xdr:to>
      <xdr:col>55</xdr:col>
      <xdr:colOff>88900</xdr:colOff>
      <xdr:row>37</xdr:row>
      <xdr:rowOff>116051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5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14059</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157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67382</xdr:rowOff>
    </xdr:from>
    <xdr:to>
      <xdr:col>55</xdr:col>
      <xdr:colOff>88900</xdr:colOff>
      <xdr:row>31</xdr:row>
      <xdr:rowOff>67382</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382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12126</xdr:rowOff>
    </xdr:from>
    <xdr:to>
      <xdr:col>55</xdr:col>
      <xdr:colOff>0</xdr:colOff>
      <xdr:row>35</xdr:row>
      <xdr:rowOff>70941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6012876"/>
          <a:ext cx="838200" cy="58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141851</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142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163424</xdr:rowOff>
    </xdr:from>
    <xdr:to>
      <xdr:col>55</xdr:col>
      <xdr:colOff>50800</xdr:colOff>
      <xdr:row>36</xdr:row>
      <xdr:rowOff>93574</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164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70941</xdr:rowOff>
    </xdr:from>
    <xdr:to>
      <xdr:col>50</xdr:col>
      <xdr:colOff>114300</xdr:colOff>
      <xdr:row>35</xdr:row>
      <xdr:rowOff>120410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071691"/>
          <a:ext cx="889000" cy="49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34246</xdr:rowOff>
    </xdr:from>
    <xdr:to>
      <xdr:col>50</xdr:col>
      <xdr:colOff>165100</xdr:colOff>
      <xdr:row>36</xdr:row>
      <xdr:rowOff>135846</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20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126973</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299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63073</xdr:rowOff>
    </xdr:from>
    <xdr:to>
      <xdr:col>45</xdr:col>
      <xdr:colOff>177800</xdr:colOff>
      <xdr:row>35</xdr:row>
      <xdr:rowOff>120410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7861300" y="6063823"/>
          <a:ext cx="889000" cy="57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54176</xdr:rowOff>
    </xdr:from>
    <xdr:to>
      <xdr:col>46</xdr:col>
      <xdr:colOff>38100</xdr:colOff>
      <xdr:row>36</xdr:row>
      <xdr:rowOff>155776</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22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146903</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319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111434</xdr:rowOff>
    </xdr:from>
    <xdr:to>
      <xdr:col>41</xdr:col>
      <xdr:colOff>50800</xdr:colOff>
      <xdr:row>35</xdr:row>
      <xdr:rowOff>63073</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5426384"/>
          <a:ext cx="889000" cy="637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91399</xdr:rowOff>
    </xdr:from>
    <xdr:to>
      <xdr:col>41</xdr:col>
      <xdr:colOff>101600</xdr:colOff>
      <xdr:row>37</xdr:row>
      <xdr:rowOff>21549</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263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12676</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356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23029</xdr:rowOff>
    </xdr:from>
    <xdr:to>
      <xdr:col>36</xdr:col>
      <xdr:colOff>165100</xdr:colOff>
      <xdr:row>34</xdr:row>
      <xdr:rowOff>124629</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85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115756</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945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132776</xdr:rowOff>
    </xdr:from>
    <xdr:to>
      <xdr:col>55</xdr:col>
      <xdr:colOff>50800</xdr:colOff>
      <xdr:row>35</xdr:row>
      <xdr:rowOff>62926</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596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155653</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5813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20141</xdr:rowOff>
    </xdr:from>
    <xdr:to>
      <xdr:col>50</xdr:col>
      <xdr:colOff>165100</xdr:colOff>
      <xdr:row>35</xdr:row>
      <xdr:rowOff>121741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020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138268</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5796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69610</xdr:rowOff>
    </xdr:from>
    <xdr:to>
      <xdr:col>46</xdr:col>
      <xdr:colOff>38100</xdr:colOff>
      <xdr:row>35</xdr:row>
      <xdr:rowOff>171210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07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16287</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5845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12273</xdr:rowOff>
    </xdr:from>
    <xdr:to>
      <xdr:col>41</xdr:col>
      <xdr:colOff>101600</xdr:colOff>
      <xdr:row>35</xdr:row>
      <xdr:rowOff>113873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013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130400</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61795" y="5788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60634</xdr:rowOff>
    </xdr:from>
    <xdr:to>
      <xdr:col>36</xdr:col>
      <xdr:colOff>165100</xdr:colOff>
      <xdr:row>31</xdr:row>
      <xdr:rowOff>162234</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375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7311</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5150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a:extLst>
            <a:ext uri="{FF2B5EF4-FFF2-40B4-BE49-F238E27FC236}">
              <a16:creationId xmlns:a16="http://schemas.microsoft.com/office/drawing/2014/main" id="{00000000-0008-0000-06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93511</xdr:rowOff>
    </xdr:from>
    <xdr:to>
      <xdr:col>54</xdr:col>
      <xdr:colOff>189865</xdr:colOff>
      <xdr:row>58</xdr:row>
      <xdr:rowOff>163192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10475595" y="8837461"/>
          <a:ext cx="1270" cy="12698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167019</xdr:rowOff>
    </xdr:from>
    <xdr:ext cx="534377" cy="259045"/>
    <xdr:sp macro="" textlink="">
      <xdr:nvSpPr>
        <xdr:cNvPr id="345" name="普通建設事業費最小値テキスト">
          <a:extLst>
            <a:ext uri="{FF2B5EF4-FFF2-40B4-BE49-F238E27FC236}">
              <a16:creationId xmlns:a16="http://schemas.microsoft.com/office/drawing/2014/main" id="{00000000-0008-0000-0600-000059010000}"/>
            </a:ext>
          </a:extLst>
        </xdr:cNvPr>
        <xdr:cNvSpPr txBox="1"/>
      </xdr:nvSpPr>
      <xdr:spPr>
        <a:xfrm>
          <a:off x="10528300" y="1011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163192</xdr:rowOff>
    </xdr:from>
    <xdr:to>
      <xdr:col>55</xdr:col>
      <xdr:colOff>88900</xdr:colOff>
      <xdr:row>58</xdr:row>
      <xdr:rowOff>163192</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10107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40188</xdr:rowOff>
    </xdr:from>
    <xdr:ext cx="599010" cy="259045"/>
    <xdr:sp macro="" textlink="">
      <xdr:nvSpPr>
        <xdr:cNvPr id="347" name="普通建設事業費最大値テキスト">
          <a:extLst>
            <a:ext uri="{FF2B5EF4-FFF2-40B4-BE49-F238E27FC236}">
              <a16:creationId xmlns:a16="http://schemas.microsoft.com/office/drawing/2014/main" id="{00000000-0008-0000-0600-00005B010000}"/>
            </a:ext>
          </a:extLst>
        </xdr:cNvPr>
        <xdr:cNvSpPr txBox="1"/>
      </xdr:nvSpPr>
      <xdr:spPr>
        <a:xfrm>
          <a:off x="10528300" y="861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694,246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93511</xdr:rowOff>
    </xdr:from>
    <xdr:to>
      <xdr:col>55</xdr:col>
      <xdr:colOff>88900</xdr:colOff>
      <xdr:row>51</xdr:row>
      <xdr:rowOff>93511</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8837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24438</xdr:rowOff>
    </xdr:from>
    <xdr:to>
      <xdr:col>55</xdr:col>
      <xdr:colOff>0</xdr:colOff>
      <xdr:row>57</xdr:row>
      <xdr:rowOff>74606</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9639300" y="9454188"/>
          <a:ext cx="838200" cy="393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87743</xdr:rowOff>
    </xdr:from>
    <xdr:ext cx="599010" cy="259045"/>
    <xdr:sp macro="" textlink="">
      <xdr:nvSpPr>
        <xdr:cNvPr id="350" name="普通建設事業費平均値テキスト">
          <a:extLst>
            <a:ext uri="{FF2B5EF4-FFF2-40B4-BE49-F238E27FC236}">
              <a16:creationId xmlns:a16="http://schemas.microsoft.com/office/drawing/2014/main" id="{00000000-0008-0000-0600-00005E010000}"/>
            </a:ext>
          </a:extLst>
        </xdr:cNvPr>
        <xdr:cNvSpPr txBox="1"/>
      </xdr:nvSpPr>
      <xdr:spPr>
        <a:xfrm>
          <a:off x="10528300" y="98603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109316</xdr:rowOff>
    </xdr:from>
    <xdr:to>
      <xdr:col>55</xdr:col>
      <xdr:colOff>50800</xdr:colOff>
      <xdr:row>58</xdr:row>
      <xdr:rowOff>39466</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10426700" y="988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24438</xdr:rowOff>
    </xdr:from>
    <xdr:to>
      <xdr:col>50</xdr:col>
      <xdr:colOff>114300</xdr:colOff>
      <xdr:row>55</xdr:row>
      <xdr:rowOff>65026</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8750300" y="9454188"/>
          <a:ext cx="889000" cy="40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149525</xdr:rowOff>
    </xdr:from>
    <xdr:to>
      <xdr:col>50</xdr:col>
      <xdr:colOff>165100</xdr:colOff>
      <xdr:row>58</xdr:row>
      <xdr:rowOff>79675</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9588500" y="99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70802</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9372111" y="1001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65026</xdr:rowOff>
    </xdr:from>
    <xdr:to>
      <xdr:col>45</xdr:col>
      <xdr:colOff>177800</xdr:colOff>
      <xdr:row>58</xdr:row>
      <xdr:rowOff>4881</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7861300" y="9494776"/>
          <a:ext cx="889000" cy="454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155562</xdr:rowOff>
    </xdr:from>
    <xdr:to>
      <xdr:col>46</xdr:col>
      <xdr:colOff>38100</xdr:colOff>
      <xdr:row>58</xdr:row>
      <xdr:rowOff>85712</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8699500" y="992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76839</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8483111" y="10020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170876</xdr:rowOff>
    </xdr:from>
    <xdr:to>
      <xdr:col>41</xdr:col>
      <xdr:colOff>50800</xdr:colOff>
      <xdr:row>58</xdr:row>
      <xdr:rowOff>4881</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6972300" y="9943526"/>
          <a:ext cx="889000" cy="5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1381</xdr:rowOff>
    </xdr:from>
    <xdr:to>
      <xdr:col>41</xdr:col>
      <xdr:colOff>101600</xdr:colOff>
      <xdr:row>58</xdr:row>
      <xdr:rowOff>102981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7810500" y="994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94108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594111" y="10038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155963</xdr:rowOff>
    </xdr:from>
    <xdr:to>
      <xdr:col>36</xdr:col>
      <xdr:colOff>165100</xdr:colOff>
      <xdr:row>58</xdr:row>
      <xdr:rowOff>86113</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6921500" y="992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77240</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05111" y="1002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23806</xdr:rowOff>
    </xdr:from>
    <xdr:to>
      <xdr:col>55</xdr:col>
      <xdr:colOff>50800</xdr:colOff>
      <xdr:row>57</xdr:row>
      <xdr:rowOff>125406</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10426700" y="9796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46683</xdr:rowOff>
    </xdr:from>
    <xdr:ext cx="599010" cy="259045"/>
    <xdr:sp macro="" textlink="">
      <xdr:nvSpPr>
        <xdr:cNvPr id="369" name="普通建設事業費該当値テキスト">
          <a:extLst>
            <a:ext uri="{FF2B5EF4-FFF2-40B4-BE49-F238E27FC236}">
              <a16:creationId xmlns:a16="http://schemas.microsoft.com/office/drawing/2014/main" id="{00000000-0008-0000-0600-000071010000}"/>
            </a:ext>
          </a:extLst>
        </xdr:cNvPr>
        <xdr:cNvSpPr txBox="1"/>
      </xdr:nvSpPr>
      <xdr:spPr>
        <a:xfrm>
          <a:off x="10528300" y="9647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145088</xdr:rowOff>
    </xdr:from>
    <xdr:to>
      <xdr:col>50</xdr:col>
      <xdr:colOff>165100</xdr:colOff>
      <xdr:row>55</xdr:row>
      <xdr:rowOff>75238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9588500" y="940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53</xdr:row>
      <xdr:rowOff>91765</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339795" y="9178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14226</xdr:rowOff>
    </xdr:from>
    <xdr:to>
      <xdr:col>46</xdr:col>
      <xdr:colOff>38100</xdr:colOff>
      <xdr:row>55</xdr:row>
      <xdr:rowOff>115826</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8699500" y="944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132353</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450795" y="92192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125531</xdr:rowOff>
    </xdr:from>
    <xdr:to>
      <xdr:col>41</xdr:col>
      <xdr:colOff>101600</xdr:colOff>
      <xdr:row>58</xdr:row>
      <xdr:rowOff>55681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7810500" y="989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72208</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561795" y="967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120076</xdr:rowOff>
    </xdr:from>
    <xdr:to>
      <xdr:col>36</xdr:col>
      <xdr:colOff>165100</xdr:colOff>
      <xdr:row>58</xdr:row>
      <xdr:rowOff>50226</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6921500" y="9892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66753</xdr:rowOff>
    </xdr:from>
    <xdr:ext cx="59901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672795" y="9667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25976</xdr:rowOff>
    </xdr:from>
    <xdr:to>
      <xdr:col>54</xdr:col>
      <xdr:colOff>189865</xdr:colOff>
      <xdr:row>78</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027476"/>
          <a:ext cx="1270" cy="1485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144103</xdr:rowOff>
    </xdr:from>
    <xdr:ext cx="599010"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802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25976</xdr:rowOff>
    </xdr:from>
    <xdr:to>
      <xdr:col>55</xdr:col>
      <xdr:colOff>88900</xdr:colOff>
      <xdr:row>70</xdr:row>
      <xdr:rowOff>25976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027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167866</xdr:rowOff>
    </xdr:from>
    <xdr:to>
      <xdr:col>55</xdr:col>
      <xdr:colOff>0</xdr:colOff>
      <xdr:row>78</xdr:row>
      <xdr:rowOff>128448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026616"/>
          <a:ext cx="838200" cy="47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18638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20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167211</xdr:rowOff>
    </xdr:from>
    <xdr:to>
      <xdr:col>55</xdr:col>
      <xdr:colOff>50800</xdr:colOff>
      <xdr:row>78</xdr:row>
      <xdr:rowOff>97361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68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158214</xdr:rowOff>
    </xdr:from>
    <xdr:to>
      <xdr:col>50</xdr:col>
      <xdr:colOff>114300</xdr:colOff>
      <xdr:row>75</xdr:row>
      <xdr:rowOff>167866</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2845514"/>
          <a:ext cx="889000" cy="181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23228</xdr:rowOff>
    </xdr:from>
    <xdr:to>
      <xdr:col>50</xdr:col>
      <xdr:colOff>165100</xdr:colOff>
      <xdr:row>78</xdr:row>
      <xdr:rowOff>124828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96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115955</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48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158214</xdr:rowOff>
    </xdr:from>
    <xdr:to>
      <xdr:col>45</xdr:col>
      <xdr:colOff>177800</xdr:colOff>
      <xdr:row>78</xdr:row>
      <xdr:rowOff>90889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2845514"/>
          <a:ext cx="889000" cy="618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19817</xdr:rowOff>
    </xdr:from>
    <xdr:to>
      <xdr:col>46</xdr:col>
      <xdr:colOff>38100</xdr:colOff>
      <xdr:row>78</xdr:row>
      <xdr:rowOff>121417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9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48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47554</xdr:rowOff>
    </xdr:from>
    <xdr:to>
      <xdr:col>41</xdr:col>
      <xdr:colOff>50800</xdr:colOff>
      <xdr:row>78</xdr:row>
      <xdr:rowOff>90889</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420654"/>
          <a:ext cx="889000" cy="4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33662</xdr:rowOff>
    </xdr:from>
    <xdr:to>
      <xdr:col>41</xdr:col>
      <xdr:colOff>101600</xdr:colOff>
      <xdr:row>78</xdr:row>
      <xdr:rowOff>135262</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0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151789</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18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19645</xdr:rowOff>
    </xdr:from>
    <xdr:to>
      <xdr:col>36</xdr:col>
      <xdr:colOff>165100</xdr:colOff>
      <xdr:row>78</xdr:row>
      <xdr:rowOff>121245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9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112372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485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77648</xdr:rowOff>
    </xdr:from>
    <xdr:to>
      <xdr:col>55</xdr:col>
      <xdr:colOff>50800</xdr:colOff>
      <xdr:row>79</xdr:row>
      <xdr:rowOff>7798</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450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164025</xdr:rowOff>
    </xdr:from>
    <xdr:ext cx="469744"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365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117066</xdr:rowOff>
    </xdr:from>
    <xdr:to>
      <xdr:col>50</xdr:col>
      <xdr:colOff>165100</xdr:colOff>
      <xdr:row>76</xdr:row>
      <xdr:rowOff>47216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2975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74</xdr:row>
      <xdr:rowOff>63743</xdr:rowOff>
    </xdr:from>
    <xdr:ext cx="59901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39795" y="12751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107414</xdr:rowOff>
    </xdr:from>
    <xdr:to>
      <xdr:col>46</xdr:col>
      <xdr:colOff>38100</xdr:colOff>
      <xdr:row>75</xdr:row>
      <xdr:rowOff>37564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279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73</xdr:row>
      <xdr:rowOff>54091</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50795" y="12569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40089</xdr:rowOff>
    </xdr:from>
    <xdr:to>
      <xdr:col>41</xdr:col>
      <xdr:colOff>101600</xdr:colOff>
      <xdr:row>78</xdr:row>
      <xdr:rowOff>141689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13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132816</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505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168204</xdr:rowOff>
    </xdr:from>
    <xdr:to>
      <xdr:col>36</xdr:col>
      <xdr:colOff>165100</xdr:colOff>
      <xdr:row>78</xdr:row>
      <xdr:rowOff>98354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3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114881</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145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66063</xdr:rowOff>
    </xdr:from>
    <xdr:to>
      <xdr:col>54</xdr:col>
      <xdr:colOff>189865</xdr:colOff>
      <xdr:row>98</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839463"/>
          <a:ext cx="1270" cy="11023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143527</xdr:rowOff>
    </xdr:from>
    <xdr:ext cx="249299"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139700</xdr:rowOff>
    </xdr:from>
    <xdr:to>
      <xdr:col>55</xdr:col>
      <xdr:colOff>88900</xdr:colOff>
      <xdr:row>98</xdr:row>
      <xdr:rowOff>139700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12740</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614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66063</xdr:rowOff>
    </xdr:from>
    <xdr:to>
      <xdr:col>55</xdr:col>
      <xdr:colOff>88900</xdr:colOff>
      <xdr:row>92</xdr:row>
      <xdr:rowOff>66063</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839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6034</xdr:rowOff>
    </xdr:from>
    <xdr:to>
      <xdr:col>55</xdr:col>
      <xdr:colOff>0</xdr:colOff>
      <xdr:row>95</xdr:row>
      <xdr:rowOff>10545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293784"/>
          <a:ext cx="838200" cy="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119818</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5790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141391</xdr:rowOff>
    </xdr:from>
    <xdr:to>
      <xdr:col>55</xdr:col>
      <xdr:colOff>50800</xdr:colOff>
      <xdr:row>97</xdr:row>
      <xdr:rowOff>71541</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60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6034</xdr:rowOff>
    </xdr:from>
    <xdr:to>
      <xdr:col>50</xdr:col>
      <xdr:colOff>114300</xdr:colOff>
      <xdr:row>97</xdr:row>
      <xdr:rowOff>87982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8750300" y="16293784"/>
          <a:ext cx="889000" cy="424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160631</xdr:rowOff>
    </xdr:from>
    <xdr:to>
      <xdr:col>50</xdr:col>
      <xdr:colOff>165100</xdr:colOff>
      <xdr:row>97</xdr:row>
      <xdr:rowOff>90781</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6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81908</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712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118833</xdr:rowOff>
    </xdr:from>
    <xdr:to>
      <xdr:col>45</xdr:col>
      <xdr:colOff>177800</xdr:colOff>
      <xdr:row>97</xdr:row>
      <xdr:rowOff>87982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7861300" y="16578033"/>
          <a:ext cx="889000" cy="140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14345</xdr:rowOff>
    </xdr:from>
    <xdr:to>
      <xdr:col>46</xdr:col>
      <xdr:colOff>38100</xdr:colOff>
      <xdr:row>97</xdr:row>
      <xdr:rowOff>115945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64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132472</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42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118833</xdr:rowOff>
    </xdr:from>
    <xdr:to>
      <xdr:col>41</xdr:col>
      <xdr:colOff>50800</xdr:colOff>
      <xdr:row>97</xdr:row>
      <xdr:rowOff>803</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578033"/>
          <a:ext cx="889000" cy="53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39463</xdr:rowOff>
    </xdr:from>
    <xdr:to>
      <xdr:col>41</xdr:col>
      <xdr:colOff>101600</xdr:colOff>
      <xdr:row>97</xdr:row>
      <xdr:rowOff>141063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67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132190</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76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15839</xdr:rowOff>
    </xdr:from>
    <xdr:to>
      <xdr:col>36</xdr:col>
      <xdr:colOff>165100</xdr:colOff>
      <xdr:row>97</xdr:row>
      <xdr:rowOff>117439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646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108566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73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131195</xdr:rowOff>
    </xdr:from>
    <xdr:to>
      <xdr:col>55</xdr:col>
      <xdr:colOff>50800</xdr:colOff>
      <xdr:row>95</xdr:row>
      <xdr:rowOff>61345</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24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154072</xdr:rowOff>
    </xdr:from>
    <xdr:ext cx="599010"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098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126684</xdr:rowOff>
    </xdr:from>
    <xdr:to>
      <xdr:col>50</xdr:col>
      <xdr:colOff>165100</xdr:colOff>
      <xdr:row>95</xdr:row>
      <xdr:rowOff>56834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24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73361</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39795" y="16018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37182</xdr:rowOff>
    </xdr:from>
    <xdr:to>
      <xdr:col>46</xdr:col>
      <xdr:colOff>38100</xdr:colOff>
      <xdr:row>97</xdr:row>
      <xdr:rowOff>138782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66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129909</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76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68033</xdr:rowOff>
    </xdr:from>
    <xdr:to>
      <xdr:col>41</xdr:col>
      <xdr:colOff>101600</xdr:colOff>
      <xdr:row>96</xdr:row>
      <xdr:rowOff>169633</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52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14710</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30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121453</xdr:rowOff>
    </xdr:from>
    <xdr:to>
      <xdr:col>36</xdr:col>
      <xdr:colOff>165100</xdr:colOff>
      <xdr:row>97</xdr:row>
      <xdr:rowOff>51603</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580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68130</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35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35</xdr:row>
      <xdr:rowOff>102210</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6102960"/>
          <a:ext cx="1269" cy="682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135824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22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48887</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878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102210</xdr:rowOff>
    </xdr:from>
    <xdr:to>
      <xdr:col>86</xdr:col>
      <xdr:colOff>25400</xdr:colOff>
      <xdr:row>35</xdr:row>
      <xdr:rowOff>102210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61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60925</xdr:rowOff>
    </xdr:from>
    <xdr:to>
      <xdr:col>85</xdr:col>
      <xdr:colOff>127000</xdr:colOff>
      <xdr:row>35</xdr:row>
      <xdr:rowOff>102210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5890225"/>
          <a:ext cx="838200" cy="21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8825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95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30398</xdr:rowOff>
    </xdr:from>
    <xdr:to>
      <xdr:col>85</xdr:col>
      <xdr:colOff>177800</xdr:colOff>
      <xdr:row>39</xdr:row>
      <xdr:rowOff>131998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6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103816</xdr:rowOff>
    </xdr:from>
    <xdr:to>
      <xdr:col>81</xdr:col>
      <xdr:colOff>50800</xdr:colOff>
      <xdr:row>34</xdr:row>
      <xdr:rowOff>60925</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5247316"/>
          <a:ext cx="889000" cy="642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25340</xdr:rowOff>
    </xdr:from>
    <xdr:to>
      <xdr:col>81</xdr:col>
      <xdr:colOff>101600</xdr:colOff>
      <xdr:row>39</xdr:row>
      <xdr:rowOff>126940</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1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118067</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804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103816</xdr:rowOff>
    </xdr:from>
    <xdr:to>
      <xdr:col>76</xdr:col>
      <xdr:colOff>114300</xdr:colOff>
      <xdr:row>30</xdr:row>
      <xdr:rowOff>152263</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5247316"/>
          <a:ext cx="889000" cy="48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15722</xdr:rowOff>
    </xdr:from>
    <xdr:to>
      <xdr:col>76</xdr:col>
      <xdr:colOff>165100</xdr:colOff>
      <xdr:row>39</xdr:row>
      <xdr:rowOff>117322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108449</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79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152263</xdr:rowOff>
    </xdr:from>
    <xdr:to>
      <xdr:col>71</xdr:col>
      <xdr:colOff>177800</xdr:colOff>
      <xdr:row>34</xdr:row>
      <xdr:rowOff>40399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5295763"/>
          <a:ext cx="889000" cy="573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17423</xdr:rowOff>
    </xdr:from>
    <xdr:to>
      <xdr:col>72</xdr:col>
      <xdr:colOff>38100</xdr:colOff>
      <xdr:row>39</xdr:row>
      <xdr:rowOff>119023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110150</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68428" y="6796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168407</xdr:rowOff>
    </xdr:from>
    <xdr:to>
      <xdr:col>67</xdr:col>
      <xdr:colOff>101600</xdr:colOff>
      <xdr:row>39</xdr:row>
      <xdr:rowOff>98557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83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89684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77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51410</xdr:rowOff>
    </xdr:from>
    <xdr:to>
      <xdr:col>85</xdr:col>
      <xdr:colOff>177800</xdr:colOff>
      <xdr:row>35</xdr:row>
      <xdr:rowOff>153010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0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4437</xdr:rowOff>
    </xdr:from>
    <xdr:ext cx="599010"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005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10125</xdr:rowOff>
    </xdr:from>
    <xdr:to>
      <xdr:col>81</xdr:col>
      <xdr:colOff>101600</xdr:colOff>
      <xdr:row>34</xdr:row>
      <xdr:rowOff>111725</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583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32</xdr:row>
      <xdr:rowOff>128252</xdr:rowOff>
    </xdr:from>
    <xdr:ext cx="59901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181795" y="5614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30</xdr:row>
      <xdr:rowOff>53016</xdr:rowOff>
    </xdr:from>
    <xdr:to>
      <xdr:col>76</xdr:col>
      <xdr:colOff>165100</xdr:colOff>
      <xdr:row>30</xdr:row>
      <xdr:rowOff>154616</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5196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28</xdr:row>
      <xdr:rowOff>171143</xdr:rowOff>
    </xdr:from>
    <xdr:ext cx="59901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292795" y="4971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30</xdr:row>
      <xdr:rowOff>101463</xdr:rowOff>
    </xdr:from>
    <xdr:to>
      <xdr:col>72</xdr:col>
      <xdr:colOff>38100</xdr:colOff>
      <xdr:row>31</xdr:row>
      <xdr:rowOff>31613</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524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29</xdr:row>
      <xdr:rowOff>48140</xdr:rowOff>
    </xdr:from>
    <xdr:ext cx="59901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03795" y="5020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161049</xdr:rowOff>
    </xdr:from>
    <xdr:to>
      <xdr:col>67</xdr:col>
      <xdr:colOff>101600</xdr:colOff>
      <xdr:row>34</xdr:row>
      <xdr:rowOff>91199</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581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32</xdr:row>
      <xdr:rowOff>107726</xdr:rowOff>
    </xdr:from>
    <xdr:ext cx="59901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14795" y="5594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56</xdr:row>
      <xdr:rowOff>144434</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54</xdr:row>
      <xdr:rowOff>160762</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5642</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51</xdr:row>
      <xdr:rowOff>21970</xdr:rowOff>
    </xdr:from>
    <xdr:ext cx="31290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33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49</xdr:row>
      <xdr:rowOff>38299</xdr:rowOff>
    </xdr:from>
    <xdr:ext cx="31290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33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47</xdr:row>
      <xdr:rowOff>54627</xdr:rowOff>
    </xdr:from>
    <xdr:ext cx="31290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98878</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140805</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140805</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26505</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48078</xdr:rowOff>
    </xdr:from>
    <xdr:to>
      <xdr:col>81</xdr:col>
      <xdr:colOff>101600</xdr:colOff>
      <xdr:row>59</xdr:row>
      <xdr:rowOff>149678</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48078</xdr:rowOff>
    </xdr:from>
    <xdr:to>
      <xdr:col>76</xdr:col>
      <xdr:colOff>165100</xdr:colOff>
      <xdr:row>59</xdr:row>
      <xdr:rowOff>149678</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4535</xdr:rowOff>
    </xdr:from>
    <xdr:to>
      <xdr:col>67</xdr:col>
      <xdr:colOff>101600</xdr:colOff>
      <xdr:row>51</xdr:row>
      <xdr:rowOff>106135</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87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49</xdr:row>
      <xdr:rowOff>122662</xdr:rowOff>
    </xdr:from>
    <xdr:ext cx="313932"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57333" y="85237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83655</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166205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166205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17983</xdr:rowOff>
    </xdr:from>
    <xdr:to>
      <xdr:col>85</xdr:col>
      <xdr:colOff>126364</xdr:colOff>
      <xdr:row>79</xdr:row>
      <xdr:rowOff>102033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019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105860</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650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102033</xdr:rowOff>
    </xdr:from>
    <xdr:to>
      <xdr:col>86</xdr:col>
      <xdr:colOff>25400</xdr:colOff>
      <xdr:row>79</xdr:row>
      <xdr:rowOff>102033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646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136110</xdr:rowOff>
    </xdr:from>
    <xdr:ext cx="599010"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794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17983</xdr:rowOff>
    </xdr:from>
    <xdr:to>
      <xdr:col>86</xdr:col>
      <xdr:colOff>25400</xdr:colOff>
      <xdr:row>70</xdr:row>
      <xdr:rowOff>17983</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019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61341</xdr:rowOff>
    </xdr:from>
    <xdr:to>
      <xdr:col>85</xdr:col>
      <xdr:colOff>127000</xdr:colOff>
      <xdr:row>75</xdr:row>
      <xdr:rowOff>127978</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2748641"/>
          <a:ext cx="838200" cy="238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75226</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3105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96799</xdr:rowOff>
    </xdr:from>
    <xdr:to>
      <xdr:col>85</xdr:col>
      <xdr:colOff>177800</xdr:colOff>
      <xdr:row>77</xdr:row>
      <xdr:rowOff>26949</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3126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127978</xdr:rowOff>
    </xdr:from>
    <xdr:to>
      <xdr:col>81</xdr:col>
      <xdr:colOff>50800</xdr:colOff>
      <xdr:row>76</xdr:row>
      <xdr:rowOff>43726</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4592300" y="12986728"/>
          <a:ext cx="889000" cy="87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35230</xdr:rowOff>
    </xdr:from>
    <xdr:to>
      <xdr:col>81</xdr:col>
      <xdr:colOff>101600</xdr:colOff>
      <xdr:row>76</xdr:row>
      <xdr:rowOff>136830</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306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127957</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3158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43726</xdr:rowOff>
    </xdr:from>
    <xdr:to>
      <xdr:col>76</xdr:col>
      <xdr:colOff>114300</xdr:colOff>
      <xdr:row>76</xdr:row>
      <xdr:rowOff>108610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3073926"/>
          <a:ext cx="889000" cy="6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55538</xdr:rowOff>
    </xdr:from>
    <xdr:to>
      <xdr:col>76</xdr:col>
      <xdr:colOff>165100</xdr:colOff>
      <xdr:row>76</xdr:row>
      <xdr:rowOff>157138</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3085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148265</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3178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75755</xdr:rowOff>
    </xdr:from>
    <xdr:to>
      <xdr:col>71</xdr:col>
      <xdr:colOff>177800</xdr:colOff>
      <xdr:row>76</xdr:row>
      <xdr:rowOff>108610</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3105955"/>
          <a:ext cx="889000" cy="32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85776</xdr:rowOff>
    </xdr:from>
    <xdr:to>
      <xdr:col>72</xdr:col>
      <xdr:colOff>38100</xdr:colOff>
      <xdr:row>77</xdr:row>
      <xdr:rowOff>15926</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311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7053</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208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145262</xdr:rowOff>
    </xdr:from>
    <xdr:to>
      <xdr:col>67</xdr:col>
      <xdr:colOff>101600</xdr:colOff>
      <xdr:row>77</xdr:row>
      <xdr:rowOff>75412</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3175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66539</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26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10541</xdr:rowOff>
    </xdr:from>
    <xdr:to>
      <xdr:col>85</xdr:col>
      <xdr:colOff>177800</xdr:colOff>
      <xdr:row>74</xdr:row>
      <xdr:rowOff>112141</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2697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33418</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254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77178</xdr:rowOff>
    </xdr:from>
    <xdr:to>
      <xdr:col>81</xdr:col>
      <xdr:colOff>101600</xdr:colOff>
      <xdr:row>76</xdr:row>
      <xdr:rowOff>7328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293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23855</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2711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164376</xdr:rowOff>
    </xdr:from>
    <xdr:to>
      <xdr:col>76</xdr:col>
      <xdr:colOff>165100</xdr:colOff>
      <xdr:row>76</xdr:row>
      <xdr:rowOff>94526</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3023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111053</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2798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57810</xdr:rowOff>
    </xdr:from>
    <xdr:to>
      <xdr:col>72</xdr:col>
      <xdr:colOff>38100</xdr:colOff>
      <xdr:row>76</xdr:row>
      <xdr:rowOff>159410</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088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4487</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286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24955</xdr:rowOff>
    </xdr:from>
    <xdr:to>
      <xdr:col>67</xdr:col>
      <xdr:colOff>101600</xdr:colOff>
      <xdr:row>76</xdr:row>
      <xdr:rowOff>126555</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055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143083</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2830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27054</xdr:rowOff>
    </xdr:from>
    <xdr:to>
      <xdr:col>85</xdr:col>
      <xdr:colOff>126364</xdr:colOff>
      <xdr:row>99</xdr:row>
      <xdr:rowOff>21309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629004"/>
          <a:ext cx="1269" cy="1365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25136</xdr:rowOff>
    </xdr:from>
    <xdr:ext cx="469744"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6998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21309</xdr:rowOff>
    </xdr:from>
    <xdr:to>
      <xdr:col>86</xdr:col>
      <xdr:colOff>25400</xdr:colOff>
      <xdr:row>99</xdr:row>
      <xdr:rowOff>21309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6994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145181</xdr:rowOff>
    </xdr:from>
    <xdr:ext cx="599010"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40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27054</xdr:rowOff>
    </xdr:from>
    <xdr:to>
      <xdr:col>86</xdr:col>
      <xdr:colOff>25400</xdr:colOff>
      <xdr:row>91</xdr:row>
      <xdr:rowOff>27054</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629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101691</xdr:rowOff>
    </xdr:from>
    <xdr:to>
      <xdr:col>85</xdr:col>
      <xdr:colOff>127000</xdr:colOff>
      <xdr:row>98</xdr:row>
      <xdr:rowOff>81873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5481300" y="16732341"/>
          <a:ext cx="838200" cy="15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26533</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4857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3656</xdr:rowOff>
    </xdr:from>
    <xdr:to>
      <xdr:col>85</xdr:col>
      <xdr:colOff>177800</xdr:colOff>
      <xdr:row>97</xdr:row>
      <xdr:rowOff>105256</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34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101691</xdr:rowOff>
    </xdr:from>
    <xdr:to>
      <xdr:col>81</xdr:col>
      <xdr:colOff>50800</xdr:colOff>
      <xdr:row>98</xdr:row>
      <xdr:rowOff>164694</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4592300" y="16732341"/>
          <a:ext cx="889000" cy="234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477</xdr:rowOff>
    </xdr:from>
    <xdr:to>
      <xdr:col>81</xdr:col>
      <xdr:colOff>101600</xdr:colOff>
      <xdr:row>97</xdr:row>
      <xdr:rowOff>102077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3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118604</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40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37599</xdr:rowOff>
    </xdr:from>
    <xdr:to>
      <xdr:col>76</xdr:col>
      <xdr:colOff>114300</xdr:colOff>
      <xdr:row>98</xdr:row>
      <xdr:rowOff>164694</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3703300" y="16839699"/>
          <a:ext cx="889000" cy="127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140519</xdr:rowOff>
    </xdr:from>
    <xdr:to>
      <xdr:col>76</xdr:col>
      <xdr:colOff>165100</xdr:colOff>
      <xdr:row>97</xdr:row>
      <xdr:rowOff>70669</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5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87196</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3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38964</xdr:rowOff>
    </xdr:from>
    <xdr:to>
      <xdr:col>71</xdr:col>
      <xdr:colOff>177800</xdr:colOff>
      <xdr:row>98</xdr:row>
      <xdr:rowOff>37599</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a:off x="12814300" y="16155264"/>
          <a:ext cx="889000" cy="68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124653</xdr:rowOff>
    </xdr:from>
    <xdr:to>
      <xdr:col>72</xdr:col>
      <xdr:colOff>38100</xdr:colOff>
      <xdr:row>97</xdr:row>
      <xdr:rowOff>54803</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583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71330</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35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92664</xdr:rowOff>
    </xdr:from>
    <xdr:to>
      <xdr:col>67</xdr:col>
      <xdr:colOff>101600</xdr:colOff>
      <xdr:row>98</xdr:row>
      <xdr:rowOff>22814</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7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13941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816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31073</xdr:rowOff>
    </xdr:from>
    <xdr:to>
      <xdr:col>85</xdr:col>
      <xdr:colOff>177800</xdr:colOff>
      <xdr:row>98</xdr:row>
      <xdr:rowOff>132673</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83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117450</xdr:rowOff>
    </xdr:from>
    <xdr:ext cx="534377"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748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50891</xdr:rowOff>
    </xdr:from>
    <xdr:to>
      <xdr:col>81</xdr:col>
      <xdr:colOff>101600</xdr:colOff>
      <xdr:row>97</xdr:row>
      <xdr:rowOff>152491</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68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143618</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14111" y="16774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113894</xdr:rowOff>
    </xdr:from>
    <xdr:to>
      <xdr:col>76</xdr:col>
      <xdr:colOff>165100</xdr:colOff>
      <xdr:row>99</xdr:row>
      <xdr:rowOff>44044</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91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35171</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57428" y="1700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158249</xdr:rowOff>
    </xdr:from>
    <xdr:to>
      <xdr:col>72</xdr:col>
      <xdr:colOff>38100</xdr:colOff>
      <xdr:row>98</xdr:row>
      <xdr:rowOff>88399</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78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79526</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6881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159614</xdr:rowOff>
    </xdr:from>
    <xdr:to>
      <xdr:col>67</xdr:col>
      <xdr:colOff>101600</xdr:colOff>
      <xdr:row>94</xdr:row>
      <xdr:rowOff>89764</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10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92</xdr:row>
      <xdr:rowOff>106291</xdr:rowOff>
    </xdr:from>
    <xdr:ext cx="599010"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14795" y="15879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40442</xdr:rowOff>
    </xdr:from>
    <xdr:to>
      <xdr:col>116</xdr:col>
      <xdr:colOff>62864</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355392"/>
          <a:ext cx="1269" cy="1299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158569</xdr:rowOff>
    </xdr:from>
    <xdr:ext cx="534377"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130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40442</xdr:rowOff>
    </xdr:from>
    <xdr:to>
      <xdr:col>116</xdr:col>
      <xdr:colOff>152400</xdr:colOff>
      <xdr:row>31</xdr:row>
      <xdr:rowOff>40442</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355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42865</xdr:rowOff>
    </xdr:from>
    <xdr:to>
      <xdr:col>116</xdr:col>
      <xdr:colOff>63500</xdr:colOff>
      <xdr:row>36</xdr:row>
      <xdr:rowOff>138420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1323300" y="6215065"/>
          <a:ext cx="838200" cy="95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77888</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421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99461</xdr:rowOff>
    </xdr:from>
    <xdr:to>
      <xdr:col>116</xdr:col>
      <xdr:colOff>114300</xdr:colOff>
      <xdr:row>38</xdr:row>
      <xdr:rowOff>29611</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4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42865</xdr:rowOff>
    </xdr:from>
    <xdr:to>
      <xdr:col>111</xdr:col>
      <xdr:colOff>177800</xdr:colOff>
      <xdr:row>37</xdr:row>
      <xdr:rowOff>40236</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20434300" y="6215065"/>
          <a:ext cx="889000" cy="16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146027</xdr:rowOff>
    </xdr:from>
    <xdr:to>
      <xdr:col>112</xdr:col>
      <xdr:colOff>38100</xdr:colOff>
      <xdr:row>38</xdr:row>
      <xdr:rowOff>76177</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48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67305</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6582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40236</xdr:rowOff>
    </xdr:from>
    <xdr:to>
      <xdr:col>107</xdr:col>
      <xdr:colOff>50800</xdr:colOff>
      <xdr:row>37</xdr:row>
      <xdr:rowOff>65451</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flipV="1">
          <a:off x="19545300" y="6383886"/>
          <a:ext cx="889000" cy="25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157206</xdr:rowOff>
    </xdr:from>
    <xdr:to>
      <xdr:col>107</xdr:col>
      <xdr:colOff>101600</xdr:colOff>
      <xdr:row>38</xdr:row>
      <xdr:rowOff>87356</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500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78483</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6593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1008</xdr:rowOff>
    </xdr:from>
    <xdr:to>
      <xdr:col>102</xdr:col>
      <xdr:colOff>114300</xdr:colOff>
      <xdr:row>37</xdr:row>
      <xdr:rowOff>65451</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a:off x="18656300" y="6344658"/>
          <a:ext cx="889000" cy="6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160086</xdr:rowOff>
    </xdr:from>
    <xdr:to>
      <xdr:col>102</xdr:col>
      <xdr:colOff>165100</xdr:colOff>
      <xdr:row>38</xdr:row>
      <xdr:rowOff>90236</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50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81363</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6596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165915</xdr:rowOff>
    </xdr:from>
    <xdr:to>
      <xdr:col>98</xdr:col>
      <xdr:colOff>38100</xdr:colOff>
      <xdr:row>38</xdr:row>
      <xdr:rowOff>96065</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50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87192</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6602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87620</xdr:rowOff>
    </xdr:from>
    <xdr:to>
      <xdr:col>116</xdr:col>
      <xdr:colOff>114300</xdr:colOff>
      <xdr:row>37</xdr:row>
      <xdr:rowOff>17770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25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110497</xdr:rowOff>
    </xdr:from>
    <xdr:ext cx="534377"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11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163515</xdr:rowOff>
    </xdr:from>
    <xdr:to>
      <xdr:col>112</xdr:col>
      <xdr:colOff>38100</xdr:colOff>
      <xdr:row>36</xdr:row>
      <xdr:rowOff>93665</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16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34</xdr:row>
      <xdr:rowOff>110192</xdr:rowOff>
    </xdr:from>
    <xdr:ext cx="534377"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056111" y="5939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160886</xdr:rowOff>
    </xdr:from>
    <xdr:to>
      <xdr:col>107</xdr:col>
      <xdr:colOff>101600</xdr:colOff>
      <xdr:row>37</xdr:row>
      <xdr:rowOff>91036</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33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35</xdr:row>
      <xdr:rowOff>107563</xdr:rowOff>
    </xdr:from>
    <xdr:ext cx="534377"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67111" y="6108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14651</xdr:rowOff>
    </xdr:from>
    <xdr:to>
      <xdr:col>102</xdr:col>
      <xdr:colOff>165100</xdr:colOff>
      <xdr:row>37</xdr:row>
      <xdr:rowOff>116251</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35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35</xdr:row>
      <xdr:rowOff>132778</xdr:rowOff>
    </xdr:from>
    <xdr:ext cx="534377"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278111" y="6133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121658</xdr:rowOff>
    </xdr:from>
    <xdr:to>
      <xdr:col>98</xdr:col>
      <xdr:colOff>38100</xdr:colOff>
      <xdr:row>37</xdr:row>
      <xdr:rowOff>51808</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29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35</xdr:row>
      <xdr:rowOff>68335</xdr:rowOff>
    </xdr:from>
    <xdr:ext cx="534377"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389111" y="6069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42621</xdr:rowOff>
    </xdr:from>
    <xdr:to>
      <xdr:col>116</xdr:col>
      <xdr:colOff>62864</xdr:colOff>
      <xdr:row>59</xdr:row>
      <xdr:rowOff>44450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615121"/>
          <a:ext cx="1269" cy="15448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160748</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39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42621</xdr:rowOff>
    </xdr:from>
    <xdr:to>
      <xdr:col>116</xdr:col>
      <xdr:colOff>152400</xdr:colOff>
      <xdr:row>50</xdr:row>
      <xdr:rowOff>42621</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61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150292</xdr:rowOff>
    </xdr:from>
    <xdr:to>
      <xdr:col>116</xdr:col>
      <xdr:colOff>63500</xdr:colOff>
      <xdr:row>57</xdr:row>
      <xdr:rowOff>155511</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21323300" y="9922942"/>
          <a:ext cx="838200" cy="5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146994</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9196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168567</xdr:rowOff>
    </xdr:from>
    <xdr:to>
      <xdr:col>116</xdr:col>
      <xdr:colOff>114300</xdr:colOff>
      <xdr:row>58</xdr:row>
      <xdr:rowOff>98717</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94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155511</xdr:rowOff>
    </xdr:from>
    <xdr:to>
      <xdr:col>111</xdr:col>
      <xdr:colOff>177800</xdr:colOff>
      <xdr:row>57</xdr:row>
      <xdr:rowOff>161036</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20434300" y="9928161"/>
          <a:ext cx="889000" cy="5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140183</xdr:rowOff>
    </xdr:from>
    <xdr:to>
      <xdr:col>112</xdr:col>
      <xdr:colOff>38100</xdr:colOff>
      <xdr:row>58</xdr:row>
      <xdr:rowOff>70333</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91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61460</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10005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161036</xdr:rowOff>
    </xdr:from>
    <xdr:to>
      <xdr:col>107</xdr:col>
      <xdr:colOff>50800</xdr:colOff>
      <xdr:row>57</xdr:row>
      <xdr:rowOff>166065</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19545300" y="9933686"/>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5461</xdr:rowOff>
    </xdr:from>
    <xdr:to>
      <xdr:col>107</xdr:col>
      <xdr:colOff>101600</xdr:colOff>
      <xdr:row>58</xdr:row>
      <xdr:rowOff>107061</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94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98188</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1004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166065</xdr:rowOff>
    </xdr:from>
    <xdr:to>
      <xdr:col>102</xdr:col>
      <xdr:colOff>114300</xdr:colOff>
      <xdr:row>58</xdr:row>
      <xdr:rowOff>3302</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flipV="1">
          <a:off x="18656300" y="9938715"/>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162585</xdr:rowOff>
    </xdr:from>
    <xdr:to>
      <xdr:col>102</xdr:col>
      <xdr:colOff>165100</xdr:colOff>
      <xdr:row>58</xdr:row>
      <xdr:rowOff>92735</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93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83862</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10027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159842</xdr:rowOff>
    </xdr:from>
    <xdr:to>
      <xdr:col>98</xdr:col>
      <xdr:colOff>38100</xdr:colOff>
      <xdr:row>58</xdr:row>
      <xdr:rowOff>89992</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932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81119</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10025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99492</xdr:rowOff>
    </xdr:from>
    <xdr:to>
      <xdr:col>116</xdr:col>
      <xdr:colOff>114300</xdr:colOff>
      <xdr:row>58</xdr:row>
      <xdr:rowOff>29642</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987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122369</xdr:rowOff>
    </xdr:from>
    <xdr:ext cx="469744"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9723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104711</xdr:rowOff>
    </xdr:from>
    <xdr:to>
      <xdr:col>112</xdr:col>
      <xdr:colOff>38100</xdr:colOff>
      <xdr:row>58</xdr:row>
      <xdr:rowOff>34861</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987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51388</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088428" y="9652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110236</xdr:rowOff>
    </xdr:from>
    <xdr:to>
      <xdr:col>107</xdr:col>
      <xdr:colOff>101600</xdr:colOff>
      <xdr:row>58</xdr:row>
      <xdr:rowOff>40386</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988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56913</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199428" y="9658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115265</xdr:rowOff>
    </xdr:from>
    <xdr:to>
      <xdr:col>102</xdr:col>
      <xdr:colOff>165100</xdr:colOff>
      <xdr:row>58</xdr:row>
      <xdr:rowOff>45415</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988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61942</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310428" y="9663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123952</xdr:rowOff>
    </xdr:from>
    <xdr:to>
      <xdr:col>98</xdr:col>
      <xdr:colOff>38100</xdr:colOff>
      <xdr:row>58</xdr:row>
      <xdr:rowOff>54102</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9896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70629</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421428" y="9671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57267</xdr:rowOff>
    </xdr:from>
    <xdr:to>
      <xdr:col>116</xdr:col>
      <xdr:colOff>62864</xdr:colOff>
      <xdr:row>77</xdr:row>
      <xdr:rowOff>151245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058767"/>
          <a:ext cx="1269" cy="129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155072</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356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151245</xdr:rowOff>
    </xdr:from>
    <xdr:to>
      <xdr:col>116</xdr:col>
      <xdr:colOff>152400</xdr:colOff>
      <xdr:row>77</xdr:row>
      <xdr:rowOff>151245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352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3944</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833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57267</xdr:rowOff>
    </xdr:from>
    <xdr:to>
      <xdr:col>116</xdr:col>
      <xdr:colOff>152400</xdr:colOff>
      <xdr:row>70</xdr:row>
      <xdr:rowOff>57267</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05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165829</xdr:rowOff>
    </xdr:from>
    <xdr:to>
      <xdr:col>116</xdr:col>
      <xdr:colOff>63500</xdr:colOff>
      <xdr:row>73</xdr:row>
      <xdr:rowOff>27412</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2510229"/>
          <a:ext cx="838200" cy="33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43507</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730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65080</xdr:rowOff>
    </xdr:from>
    <xdr:to>
      <xdr:col>116</xdr:col>
      <xdr:colOff>114300</xdr:colOff>
      <xdr:row>74</xdr:row>
      <xdr:rowOff>166680</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75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88974</xdr:rowOff>
    </xdr:from>
    <xdr:to>
      <xdr:col>111</xdr:col>
      <xdr:colOff>177800</xdr:colOff>
      <xdr:row>72</xdr:row>
      <xdr:rowOff>165829</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0434300" y="12090474"/>
          <a:ext cx="889000" cy="419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15954</xdr:rowOff>
    </xdr:from>
    <xdr:to>
      <xdr:col>112</xdr:col>
      <xdr:colOff>38100</xdr:colOff>
      <xdr:row>73</xdr:row>
      <xdr:rowOff>117554</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53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108681</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624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70</xdr:row>
      <xdr:rowOff>88974</xdr:rowOff>
    </xdr:from>
    <xdr:to>
      <xdr:col>107</xdr:col>
      <xdr:colOff>50800</xdr:colOff>
      <xdr:row>70</xdr:row>
      <xdr:rowOff>113343</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2090474"/>
          <a:ext cx="889000" cy="24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150073</xdr:rowOff>
    </xdr:from>
    <xdr:to>
      <xdr:col>107</xdr:col>
      <xdr:colOff>101600</xdr:colOff>
      <xdr:row>73</xdr:row>
      <xdr:rowOff>80223</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494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71350</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587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70</xdr:row>
      <xdr:rowOff>113343</xdr:rowOff>
    </xdr:from>
    <xdr:to>
      <xdr:col>102</xdr:col>
      <xdr:colOff>114300</xdr:colOff>
      <xdr:row>71</xdr:row>
      <xdr:rowOff>5558</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114843"/>
          <a:ext cx="889000" cy="6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25875</xdr:rowOff>
    </xdr:from>
    <xdr:to>
      <xdr:col>102</xdr:col>
      <xdr:colOff>165100</xdr:colOff>
      <xdr:row>73</xdr:row>
      <xdr:rowOff>127475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54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118602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63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32276</xdr:rowOff>
    </xdr:from>
    <xdr:to>
      <xdr:col>98</xdr:col>
      <xdr:colOff>38100</xdr:colOff>
      <xdr:row>73</xdr:row>
      <xdr:rowOff>133876</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54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125003</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640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148062</xdr:rowOff>
    </xdr:from>
    <xdr:to>
      <xdr:col>116</xdr:col>
      <xdr:colOff>114300</xdr:colOff>
      <xdr:row>73</xdr:row>
      <xdr:rowOff>78212</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492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71</xdr:row>
      <xdr:rowOff>170939</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343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115029</xdr:rowOff>
    </xdr:from>
    <xdr:to>
      <xdr:col>112</xdr:col>
      <xdr:colOff>38100</xdr:colOff>
      <xdr:row>73</xdr:row>
      <xdr:rowOff>45179</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459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61706</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2234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70</xdr:row>
      <xdr:rowOff>38174</xdr:rowOff>
    </xdr:from>
    <xdr:to>
      <xdr:col>107</xdr:col>
      <xdr:colOff>101600</xdr:colOff>
      <xdr:row>70</xdr:row>
      <xdr:rowOff>139774</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039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68</xdr:row>
      <xdr:rowOff>156301</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1814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70</xdr:row>
      <xdr:rowOff>62543</xdr:rowOff>
    </xdr:from>
    <xdr:to>
      <xdr:col>102</xdr:col>
      <xdr:colOff>165100</xdr:colOff>
      <xdr:row>70</xdr:row>
      <xdr:rowOff>164143</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064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69</xdr:row>
      <xdr:rowOff>9220</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1839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70</xdr:row>
      <xdr:rowOff>126208</xdr:rowOff>
    </xdr:from>
    <xdr:to>
      <xdr:col>98</xdr:col>
      <xdr:colOff>38100</xdr:colOff>
      <xdr:row>71</xdr:row>
      <xdr:rowOff>56358</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12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69</xdr:row>
      <xdr:rowOff>72885</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1902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類似団体と比較する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と、公債費</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・普通建設事業費・災害復旧事業費において、高い数値を示している。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公債費</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令和元年東日本台風災害の災害復旧事業に充当した地方債償還の影響で、</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数年間は類似団体と比較し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高い数値を示す</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と予想される。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普通建設事業費については、令和元年東日本台風により中断していた</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工事を再開し、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投資的経費</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したため高い数値を示しているが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、今後は減少していく</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と予想される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災害復旧事業費については、令和元年東日本台風に係る復旧費用の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影響</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で、臨時的に高い水準である。</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今後は、</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他</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費目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の推移に併せて減少</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すると予想され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る。</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宮城県丸森町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11,571
11,410
273.30
13,958,467
12,869,345
925,536
5,521,509
13,935,585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125603</xdr:rowOff>
    </xdr:from>
    <xdr:to>
      <xdr:col>24</xdr:col>
      <xdr:colOff>62865</xdr:colOff>
      <xdr:row>38</xdr:row>
      <xdr:rowOff>91504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097653"/>
          <a:ext cx="1270" cy="1508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95331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10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91504</xdr:rowOff>
    </xdr:from>
    <xdr:to>
      <xdr:col>24</xdr:col>
      <xdr:colOff>152400</xdr:colOff>
      <xdr:row>38</xdr:row>
      <xdr:rowOff>91504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06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72280</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87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125603</xdr:rowOff>
    </xdr:from>
    <xdr:to>
      <xdr:col>24</xdr:col>
      <xdr:colOff>152400</xdr:colOff>
      <xdr:row>29</xdr:row>
      <xdr:rowOff>125603</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09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101791</xdr:rowOff>
    </xdr:from>
    <xdr:to>
      <xdr:col>24</xdr:col>
      <xdr:colOff>63500</xdr:colOff>
      <xdr:row>33</xdr:row>
      <xdr:rowOff>137414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759641"/>
          <a:ext cx="838200" cy="3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82757</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83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104330</xdr:rowOff>
    </xdr:from>
    <xdr:to>
      <xdr:col>24</xdr:col>
      <xdr:colOff>114300</xdr:colOff>
      <xdr:row>36</xdr:row>
      <xdr:rowOff>34480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0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137414</xdr:rowOff>
    </xdr:from>
    <xdr:to>
      <xdr:col>19</xdr:col>
      <xdr:colOff>177800</xdr:colOff>
      <xdr:row>34</xdr:row>
      <xdr:rowOff>88836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795264"/>
          <a:ext cx="889000" cy="12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130048</xdr:rowOff>
    </xdr:from>
    <xdr:to>
      <xdr:col>20</xdr:col>
      <xdr:colOff>38100</xdr:colOff>
      <xdr:row>36</xdr:row>
      <xdr:rowOff>60198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0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51325</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65215</xdr:rowOff>
    </xdr:from>
    <xdr:to>
      <xdr:col>15</xdr:col>
      <xdr:colOff>50800</xdr:colOff>
      <xdr:row>34</xdr:row>
      <xdr:rowOff>88836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5894515"/>
          <a:ext cx="889000" cy="2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163957</xdr:rowOff>
    </xdr:from>
    <xdr:to>
      <xdr:col>15</xdr:col>
      <xdr:colOff>101600</xdr:colOff>
      <xdr:row>36</xdr:row>
      <xdr:rowOff>94107</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6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85234</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57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65215</xdr:rowOff>
    </xdr:from>
    <xdr:to>
      <xdr:col>10</xdr:col>
      <xdr:colOff>114300</xdr:colOff>
      <xdr:row>35</xdr:row>
      <xdr:rowOff>12636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5894515"/>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24130</xdr:rowOff>
    </xdr:from>
    <xdr:to>
      <xdr:col>10</xdr:col>
      <xdr:colOff>165100</xdr:colOff>
      <xdr:row>36</xdr:row>
      <xdr:rowOff>125730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9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116857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89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118381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90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50991</xdr:rowOff>
    </xdr:from>
    <xdr:to>
      <xdr:col>24</xdr:col>
      <xdr:colOff>114300</xdr:colOff>
      <xdr:row>33</xdr:row>
      <xdr:rowOff>152591</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708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73868</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560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86614</xdr:rowOff>
    </xdr:from>
    <xdr:to>
      <xdr:col>20</xdr:col>
      <xdr:colOff>38100</xdr:colOff>
      <xdr:row>34</xdr:row>
      <xdr:rowOff>16764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74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33291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519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38036</xdr:rowOff>
    </xdr:from>
    <xdr:to>
      <xdr:col>15</xdr:col>
      <xdr:colOff>101600</xdr:colOff>
      <xdr:row>34</xdr:row>
      <xdr:rowOff>139636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867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156163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642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14415</xdr:rowOff>
    </xdr:from>
    <xdr:to>
      <xdr:col>10</xdr:col>
      <xdr:colOff>165100</xdr:colOff>
      <xdr:row>34</xdr:row>
      <xdr:rowOff>116015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84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132542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618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133286</xdr:rowOff>
    </xdr:from>
    <xdr:to>
      <xdr:col>6</xdr:col>
      <xdr:colOff>38100</xdr:colOff>
      <xdr:row>35</xdr:row>
      <xdr:rowOff>63436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6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79963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737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40638</xdr:rowOff>
    </xdr:from>
    <xdr:to>
      <xdr:col>24</xdr:col>
      <xdr:colOff>62865</xdr:colOff>
      <xdr:row>58</xdr:row>
      <xdr:rowOff>77260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84588"/>
          <a:ext cx="1270" cy="1236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81087</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02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77260</xdr:rowOff>
    </xdr:from>
    <xdr:to>
      <xdr:col>24</xdr:col>
      <xdr:colOff>152400</xdr:colOff>
      <xdr:row>58</xdr:row>
      <xdr:rowOff>77260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02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158765</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559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437,834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40638</xdr:rowOff>
    </xdr:from>
    <xdr:to>
      <xdr:col>24</xdr:col>
      <xdr:colOff>152400</xdr:colOff>
      <xdr:row>51</xdr:row>
      <xdr:rowOff>40638</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8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99796</xdr:rowOff>
    </xdr:from>
    <xdr:to>
      <xdr:col>24</xdr:col>
      <xdr:colOff>63500</xdr:colOff>
      <xdr:row>56</xdr:row>
      <xdr:rowOff>157799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529546"/>
          <a:ext cx="838200" cy="229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79143</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5088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56266</xdr:rowOff>
    </xdr:from>
    <xdr:to>
      <xdr:col>24</xdr:col>
      <xdr:colOff>114300</xdr:colOff>
      <xdr:row>56</xdr:row>
      <xdr:rowOff>157866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5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99796</xdr:rowOff>
    </xdr:from>
    <xdr:to>
      <xdr:col>19</xdr:col>
      <xdr:colOff>177800</xdr:colOff>
      <xdr:row>56</xdr:row>
      <xdr:rowOff>135128</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9529546"/>
          <a:ext cx="889000" cy="20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98194</xdr:rowOff>
    </xdr:from>
    <xdr:to>
      <xdr:col>20</xdr:col>
      <xdr:colOff>38100</xdr:colOff>
      <xdr:row>57</xdr:row>
      <xdr:rowOff>28344</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9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19471</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792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135128</xdr:rowOff>
    </xdr:from>
    <xdr:to>
      <xdr:col>15</xdr:col>
      <xdr:colOff>50800</xdr:colOff>
      <xdr:row>57</xdr:row>
      <xdr:rowOff>43142</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736328"/>
          <a:ext cx="889000" cy="79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112887</xdr:rowOff>
    </xdr:from>
    <xdr:to>
      <xdr:col>15</xdr:col>
      <xdr:colOff>101600</xdr:colOff>
      <xdr:row>57</xdr:row>
      <xdr:rowOff>43037</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714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34164</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806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45334</xdr:rowOff>
    </xdr:from>
    <xdr:to>
      <xdr:col>10</xdr:col>
      <xdr:colOff>114300</xdr:colOff>
      <xdr:row>57</xdr:row>
      <xdr:rowOff>43142</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132184"/>
          <a:ext cx="889000" cy="683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121655</xdr:rowOff>
    </xdr:from>
    <xdr:to>
      <xdr:col>10</xdr:col>
      <xdr:colOff>165100</xdr:colOff>
      <xdr:row>57</xdr:row>
      <xdr:rowOff>51805</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72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68332</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498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160289</xdr:rowOff>
    </xdr:from>
    <xdr:to>
      <xdr:col>6</xdr:col>
      <xdr:colOff>38100</xdr:colOff>
      <xdr:row>55</xdr:row>
      <xdr:rowOff>90439</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4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81566</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511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106999</xdr:rowOff>
    </xdr:from>
    <xdr:to>
      <xdr:col>24</xdr:col>
      <xdr:colOff>114300</xdr:colOff>
      <xdr:row>57</xdr:row>
      <xdr:rowOff>37149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70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85426</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686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48996</xdr:rowOff>
    </xdr:from>
    <xdr:to>
      <xdr:col>20</xdr:col>
      <xdr:colOff>38100</xdr:colOff>
      <xdr:row>55</xdr:row>
      <xdr:rowOff>150596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47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167123</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253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84328</xdr:rowOff>
    </xdr:from>
    <xdr:to>
      <xdr:col>15</xdr:col>
      <xdr:colOff>101600</xdr:colOff>
      <xdr:row>57</xdr:row>
      <xdr:rowOff>14478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68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31005</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460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163792</xdr:rowOff>
    </xdr:from>
    <xdr:to>
      <xdr:col>10</xdr:col>
      <xdr:colOff>165100</xdr:colOff>
      <xdr:row>57</xdr:row>
      <xdr:rowOff>93942</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76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85069</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857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165984</xdr:rowOff>
    </xdr:from>
    <xdr:to>
      <xdr:col>6</xdr:col>
      <xdr:colOff>38100</xdr:colOff>
      <xdr:row>53</xdr:row>
      <xdr:rowOff>96134</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08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112661</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88566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3646</xdr:rowOff>
    </xdr:from>
    <xdr:to>
      <xdr:col>24</xdr:col>
      <xdr:colOff>62865</xdr:colOff>
      <xdr:row>79</xdr:row>
      <xdr:rowOff>28135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76596"/>
          <a:ext cx="1270" cy="1396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31962</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576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28135</xdr:rowOff>
    </xdr:from>
    <xdr:to>
      <xdr:col>24</xdr:col>
      <xdr:colOff>152400</xdr:colOff>
      <xdr:row>79</xdr:row>
      <xdr:rowOff>28135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72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121773</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5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296,129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3646</xdr:rowOff>
    </xdr:from>
    <xdr:to>
      <xdr:col>24</xdr:col>
      <xdr:colOff>152400</xdr:colOff>
      <xdr:row>71</xdr:row>
      <xdr:rowOff>3646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7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168503</xdr:rowOff>
    </xdr:from>
    <xdr:to>
      <xdr:col>24</xdr:col>
      <xdr:colOff>63500</xdr:colOff>
      <xdr:row>76</xdr:row>
      <xdr:rowOff>12433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3797300" y="13027253"/>
          <a:ext cx="838200" cy="15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17099</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4729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38672</xdr:rowOff>
    </xdr:from>
    <xdr:to>
      <xdr:col>24</xdr:col>
      <xdr:colOff>114300</xdr:colOff>
      <xdr:row>76</xdr:row>
      <xdr:rowOff>140272</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0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168503</xdr:rowOff>
    </xdr:from>
    <xdr:to>
      <xdr:col>19</xdr:col>
      <xdr:colOff>177800</xdr:colOff>
      <xdr:row>76</xdr:row>
      <xdr:rowOff>158618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027253"/>
          <a:ext cx="889000" cy="161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166413</xdr:rowOff>
    </xdr:from>
    <xdr:to>
      <xdr:col>20</xdr:col>
      <xdr:colOff>38100</xdr:colOff>
      <xdr:row>77</xdr:row>
      <xdr:rowOff>96563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87690</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28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102255</xdr:rowOff>
    </xdr:from>
    <xdr:to>
      <xdr:col>15</xdr:col>
      <xdr:colOff>50800</xdr:colOff>
      <xdr:row>76</xdr:row>
      <xdr:rowOff>158618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961005"/>
          <a:ext cx="889000" cy="2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114064</xdr:rowOff>
    </xdr:from>
    <xdr:to>
      <xdr:col>15</xdr:col>
      <xdr:colOff>101600</xdr:colOff>
      <xdr:row>78</xdr:row>
      <xdr:rowOff>44214</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31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35341</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408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102255</xdr:rowOff>
    </xdr:from>
    <xdr:to>
      <xdr:col>10</xdr:col>
      <xdr:colOff>114300</xdr:colOff>
      <xdr:row>77</xdr:row>
      <xdr:rowOff>60998</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961005"/>
          <a:ext cx="889000" cy="30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10261</xdr:rowOff>
    </xdr:from>
    <xdr:to>
      <xdr:col>10</xdr:col>
      <xdr:colOff>165100</xdr:colOff>
      <xdr:row>77</xdr:row>
      <xdr:rowOff>111861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102988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304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72926</xdr:rowOff>
    </xdr:from>
    <xdr:to>
      <xdr:col>6</xdr:col>
      <xdr:colOff>38100</xdr:colOff>
      <xdr:row>79</xdr:row>
      <xdr:rowOff>3076</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4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165653</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38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133084</xdr:rowOff>
    </xdr:from>
    <xdr:to>
      <xdr:col>24</xdr:col>
      <xdr:colOff>114300</xdr:colOff>
      <xdr:row>76</xdr:row>
      <xdr:rowOff>63233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99183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155961</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843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117704</xdr:rowOff>
    </xdr:from>
    <xdr:to>
      <xdr:col>20</xdr:col>
      <xdr:colOff>38100</xdr:colOff>
      <xdr:row>76</xdr:row>
      <xdr:rowOff>47854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976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64381</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751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107818</xdr:rowOff>
    </xdr:from>
    <xdr:to>
      <xdr:col>15</xdr:col>
      <xdr:colOff>101600</xdr:colOff>
      <xdr:row>77</xdr:row>
      <xdr:rowOff>37968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3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54496</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913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51455</xdr:rowOff>
    </xdr:from>
    <xdr:to>
      <xdr:col>10</xdr:col>
      <xdr:colOff>165100</xdr:colOff>
      <xdr:row>75</xdr:row>
      <xdr:rowOff>153054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91020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169582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685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10198</xdr:rowOff>
    </xdr:from>
    <xdr:to>
      <xdr:col>6</xdr:col>
      <xdr:colOff>38100</xdr:colOff>
      <xdr:row>77</xdr:row>
      <xdr:rowOff>111798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21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128325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987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94</xdr:row>
      <xdr:rowOff>94400</xdr:rowOff>
    </xdr:from>
    <xdr:to>
      <xdr:col>24</xdr:col>
      <xdr:colOff>62865</xdr:colOff>
      <xdr:row>98</xdr:row>
      <xdr:rowOff>17052</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6210700"/>
          <a:ext cx="1270" cy="6084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20879</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822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17052</xdr:rowOff>
    </xdr:from>
    <xdr:to>
      <xdr:col>24</xdr:col>
      <xdr:colOff>152400</xdr:colOff>
      <xdr:row>98</xdr:row>
      <xdr:rowOff>17052</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819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41077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985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159,908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94</xdr:row>
      <xdr:rowOff>94400</xdr:rowOff>
    </xdr:from>
    <xdr:to>
      <xdr:col>24</xdr:col>
      <xdr:colOff>152400</xdr:colOff>
      <xdr:row>94</xdr:row>
      <xdr:rowOff>94400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21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36478</xdr:rowOff>
    </xdr:from>
    <xdr:to>
      <xdr:col>24</xdr:col>
      <xdr:colOff>63500</xdr:colOff>
      <xdr:row>96</xdr:row>
      <xdr:rowOff>136353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797300" y="16495678"/>
          <a:ext cx="838200" cy="9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104374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5635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125947</xdr:rowOff>
    </xdr:from>
    <xdr:to>
      <xdr:col>24</xdr:col>
      <xdr:colOff>114300</xdr:colOff>
      <xdr:row>97</xdr:row>
      <xdr:rowOff>56097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85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136353</xdr:rowOff>
    </xdr:from>
    <xdr:to>
      <xdr:col>19</xdr:col>
      <xdr:colOff>177800</xdr:colOff>
      <xdr:row>96</xdr:row>
      <xdr:rowOff>162204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595553"/>
          <a:ext cx="889000" cy="25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143695</xdr:rowOff>
    </xdr:from>
    <xdr:to>
      <xdr:col>20</xdr:col>
      <xdr:colOff>38100</xdr:colOff>
      <xdr:row>97</xdr:row>
      <xdr:rowOff>73845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60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64972</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695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123986</xdr:rowOff>
    </xdr:from>
    <xdr:to>
      <xdr:col>15</xdr:col>
      <xdr:colOff>50800</xdr:colOff>
      <xdr:row>96</xdr:row>
      <xdr:rowOff>162204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583186"/>
          <a:ext cx="889000" cy="38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153366</xdr:rowOff>
    </xdr:from>
    <xdr:to>
      <xdr:col>15</xdr:col>
      <xdr:colOff>101600</xdr:colOff>
      <xdr:row>97</xdr:row>
      <xdr:rowOff>83516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612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74643</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705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11117</xdr:rowOff>
    </xdr:from>
    <xdr:to>
      <xdr:col>10</xdr:col>
      <xdr:colOff>114300</xdr:colOff>
      <xdr:row>96</xdr:row>
      <xdr:rowOff>123986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1130300" y="15784517"/>
          <a:ext cx="889000" cy="798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158316</xdr:rowOff>
    </xdr:from>
    <xdr:to>
      <xdr:col>10</xdr:col>
      <xdr:colOff>165100</xdr:colOff>
      <xdr:row>97</xdr:row>
      <xdr:rowOff>88466</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617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79593</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710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24842</xdr:rowOff>
    </xdr:from>
    <xdr:to>
      <xdr:col>6</xdr:col>
      <xdr:colOff>38100</xdr:colOff>
      <xdr:row>97</xdr:row>
      <xdr:rowOff>126442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655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117569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748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157128</xdr:rowOff>
    </xdr:from>
    <xdr:to>
      <xdr:col>24</xdr:col>
      <xdr:colOff>114300</xdr:colOff>
      <xdr:row>96</xdr:row>
      <xdr:rowOff>87278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44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8555</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296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85553</xdr:rowOff>
    </xdr:from>
    <xdr:to>
      <xdr:col>20</xdr:col>
      <xdr:colOff>38100</xdr:colOff>
      <xdr:row>97</xdr:row>
      <xdr:rowOff>15703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544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32230</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319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111404</xdr:rowOff>
    </xdr:from>
    <xdr:to>
      <xdr:col>15</xdr:col>
      <xdr:colOff>101600</xdr:colOff>
      <xdr:row>97</xdr:row>
      <xdr:rowOff>41554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57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58081</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34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73186</xdr:rowOff>
    </xdr:from>
    <xdr:to>
      <xdr:col>10</xdr:col>
      <xdr:colOff>165100</xdr:colOff>
      <xdr:row>97</xdr:row>
      <xdr:rowOff>3336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53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19863</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307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91</xdr:row>
      <xdr:rowOff>131767</xdr:rowOff>
    </xdr:from>
    <xdr:to>
      <xdr:col>6</xdr:col>
      <xdr:colOff>38100</xdr:colOff>
      <xdr:row>92</xdr:row>
      <xdr:rowOff>61917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573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90</xdr:row>
      <xdr:rowOff>78444</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30795" y="15508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140462</xdr:rowOff>
    </xdr:from>
    <xdr:to>
      <xdr:col>54</xdr:col>
      <xdr:colOff>189865</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455412"/>
          <a:ext cx="127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87139</xdr:rowOff>
    </xdr:from>
    <xdr:ext cx="469744"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523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140462</xdr:rowOff>
    </xdr:from>
    <xdr:to>
      <xdr:col>55</xdr:col>
      <xdr:colOff>88900</xdr:colOff>
      <xdr:row>31</xdr:row>
      <xdr:rowOff>140462</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455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133223</xdr:rowOff>
    </xdr:from>
    <xdr:to>
      <xdr:col>55</xdr:col>
      <xdr:colOff>0</xdr:colOff>
      <xdr:row>36</xdr:row>
      <xdr:rowOff>145415</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9639300" y="6305423"/>
          <a:ext cx="838200" cy="12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133240</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47689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154813</xdr:rowOff>
    </xdr:from>
    <xdr:to>
      <xdr:col>55</xdr:col>
      <xdr:colOff>50800</xdr:colOff>
      <xdr:row>38</xdr:row>
      <xdr:rowOff>84963</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49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145415</xdr:rowOff>
    </xdr:from>
    <xdr:to>
      <xdr:col>50</xdr:col>
      <xdr:colOff>114300</xdr:colOff>
      <xdr:row>36</xdr:row>
      <xdr:rowOff>154559</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317615"/>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139954</xdr:rowOff>
    </xdr:from>
    <xdr:to>
      <xdr:col>50</xdr:col>
      <xdr:colOff>165100</xdr:colOff>
      <xdr:row>38</xdr:row>
      <xdr:rowOff>70104</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48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61231</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5763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154559</xdr:rowOff>
    </xdr:from>
    <xdr:to>
      <xdr:col>45</xdr:col>
      <xdr:colOff>177800</xdr:colOff>
      <xdr:row>37</xdr:row>
      <xdr:rowOff>16637</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7861300" y="6326759"/>
          <a:ext cx="8890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158242</xdr:rowOff>
    </xdr:from>
    <xdr:to>
      <xdr:col>46</xdr:col>
      <xdr:colOff>38100</xdr:colOff>
      <xdr:row>38</xdr:row>
      <xdr:rowOff>88392</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50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79519</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5946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16637</xdr:rowOff>
    </xdr:from>
    <xdr:to>
      <xdr:col>41</xdr:col>
      <xdr:colOff>50800</xdr:colOff>
      <xdr:row>37</xdr:row>
      <xdr:rowOff>27686</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972300" y="6360287"/>
          <a:ext cx="8890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6604</xdr:rowOff>
    </xdr:from>
    <xdr:to>
      <xdr:col>41</xdr:col>
      <xdr:colOff>101600</xdr:colOff>
      <xdr:row>38</xdr:row>
      <xdr:rowOff>108204</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521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99331</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6144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69469</xdr:rowOff>
    </xdr:from>
    <xdr:to>
      <xdr:col>36</xdr:col>
      <xdr:colOff>165100</xdr:colOff>
      <xdr:row>37</xdr:row>
      <xdr:rowOff>171069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413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162196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505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82423</xdr:rowOff>
    </xdr:from>
    <xdr:to>
      <xdr:col>55</xdr:col>
      <xdr:colOff>50800</xdr:colOff>
      <xdr:row>37</xdr:row>
      <xdr:rowOff>12573</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254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105300</xdr:rowOff>
    </xdr:from>
    <xdr:ext cx="469744"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106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94615</xdr:rowOff>
    </xdr:from>
    <xdr:to>
      <xdr:col>50</xdr:col>
      <xdr:colOff>165100</xdr:colOff>
      <xdr:row>37</xdr:row>
      <xdr:rowOff>24765</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26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41292</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04428" y="6042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103759</xdr:rowOff>
    </xdr:from>
    <xdr:to>
      <xdr:col>46</xdr:col>
      <xdr:colOff>38100</xdr:colOff>
      <xdr:row>37</xdr:row>
      <xdr:rowOff>33909</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275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50436</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15428" y="6051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137287</xdr:rowOff>
    </xdr:from>
    <xdr:to>
      <xdr:col>41</xdr:col>
      <xdr:colOff>101600</xdr:colOff>
      <xdr:row>37</xdr:row>
      <xdr:rowOff>67437</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309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83964</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2017" y="60847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148336</xdr:rowOff>
    </xdr:from>
    <xdr:to>
      <xdr:col>36</xdr:col>
      <xdr:colOff>165100</xdr:colOff>
      <xdr:row>37</xdr:row>
      <xdr:rowOff>78486</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32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95013</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095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49476</xdr:rowOff>
    </xdr:from>
    <xdr:to>
      <xdr:col>54</xdr:col>
      <xdr:colOff>189865</xdr:colOff>
      <xdr:row>58</xdr:row>
      <xdr:rowOff>93797</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793426"/>
          <a:ext cx="1270" cy="124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97624</xdr:rowOff>
    </xdr:from>
    <xdr:ext cx="534377"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04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93797</xdr:rowOff>
    </xdr:from>
    <xdr:to>
      <xdr:col>55</xdr:col>
      <xdr:colOff>88900</xdr:colOff>
      <xdr:row>58</xdr:row>
      <xdr:rowOff>93797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037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167603</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568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282,234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49476</xdr:rowOff>
    </xdr:from>
    <xdr:to>
      <xdr:col>55</xdr:col>
      <xdr:colOff>88900</xdr:colOff>
      <xdr:row>51</xdr:row>
      <xdr:rowOff>49476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793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770</xdr:rowOff>
    </xdr:from>
    <xdr:to>
      <xdr:col>55</xdr:col>
      <xdr:colOff>0</xdr:colOff>
      <xdr:row>57</xdr:row>
      <xdr:rowOff>31636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639300" y="9773420"/>
          <a:ext cx="838200" cy="3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45752</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818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67325</xdr:rowOff>
    </xdr:from>
    <xdr:to>
      <xdr:col>55</xdr:col>
      <xdr:colOff>50800</xdr:colOff>
      <xdr:row>57</xdr:row>
      <xdr:rowOff>168925</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83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31636</xdr:rowOff>
    </xdr:from>
    <xdr:to>
      <xdr:col>50</xdr:col>
      <xdr:colOff>114300</xdr:colOff>
      <xdr:row>57</xdr:row>
      <xdr:rowOff>52786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9804286"/>
          <a:ext cx="889000" cy="2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68001</xdr:rowOff>
    </xdr:from>
    <xdr:to>
      <xdr:col>50</xdr:col>
      <xdr:colOff>165100</xdr:colOff>
      <xdr:row>57</xdr:row>
      <xdr:rowOff>169601</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84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160728</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933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42307</xdr:rowOff>
    </xdr:from>
    <xdr:to>
      <xdr:col>45</xdr:col>
      <xdr:colOff>177800</xdr:colOff>
      <xdr:row>57</xdr:row>
      <xdr:rowOff>52786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7861300" y="9814957"/>
          <a:ext cx="889000" cy="10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79061</xdr:rowOff>
    </xdr:from>
    <xdr:to>
      <xdr:col>46</xdr:col>
      <xdr:colOff>38100</xdr:colOff>
      <xdr:row>58</xdr:row>
      <xdr:rowOff>9211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85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338</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94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60778</xdr:rowOff>
    </xdr:from>
    <xdr:to>
      <xdr:col>41</xdr:col>
      <xdr:colOff>50800</xdr:colOff>
      <xdr:row>57</xdr:row>
      <xdr:rowOff>42307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9490528"/>
          <a:ext cx="889000" cy="32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83262</xdr:rowOff>
    </xdr:from>
    <xdr:to>
      <xdr:col>41</xdr:col>
      <xdr:colOff>101600</xdr:colOff>
      <xdr:row>58</xdr:row>
      <xdr:rowOff>13412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855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4539</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948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93106</xdr:rowOff>
    </xdr:from>
    <xdr:to>
      <xdr:col>36</xdr:col>
      <xdr:colOff>165100</xdr:colOff>
      <xdr:row>58</xdr:row>
      <xdr:rowOff>23256</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8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14383</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9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121420</xdr:rowOff>
    </xdr:from>
    <xdr:to>
      <xdr:col>55</xdr:col>
      <xdr:colOff>50800</xdr:colOff>
      <xdr:row>57</xdr:row>
      <xdr:rowOff>51570</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144297</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574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152286</xdr:rowOff>
    </xdr:from>
    <xdr:to>
      <xdr:col>50</xdr:col>
      <xdr:colOff>165100</xdr:colOff>
      <xdr:row>57</xdr:row>
      <xdr:rowOff>82436</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75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98963</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9528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1986</xdr:rowOff>
    </xdr:from>
    <xdr:to>
      <xdr:col>46</xdr:col>
      <xdr:colOff>38100</xdr:colOff>
      <xdr:row>57</xdr:row>
      <xdr:rowOff>103586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774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120113</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9549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162957</xdr:rowOff>
    </xdr:from>
    <xdr:to>
      <xdr:col>41</xdr:col>
      <xdr:colOff>101600</xdr:colOff>
      <xdr:row>57</xdr:row>
      <xdr:rowOff>93107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76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109634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9539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9978</xdr:rowOff>
    </xdr:from>
    <xdr:to>
      <xdr:col>36</xdr:col>
      <xdr:colOff>165100</xdr:colOff>
      <xdr:row>55</xdr:row>
      <xdr:rowOff>111578</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43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128105</xdr:rowOff>
    </xdr:from>
    <xdr:ext cx="59901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672795" y="9214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156597</xdr:rowOff>
    </xdr:from>
    <xdr:to>
      <xdr:col>54</xdr:col>
      <xdr:colOff>189865</xdr:colOff>
      <xdr:row>78</xdr:row>
      <xdr:rowOff>146081</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158097"/>
          <a:ext cx="1270" cy="13610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149908</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23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146081</xdr:rowOff>
    </xdr:from>
    <xdr:to>
      <xdr:col>55</xdr:col>
      <xdr:colOff>88900</xdr:colOff>
      <xdr:row>78</xdr:row>
      <xdr:rowOff>146081</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19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103274</xdr:rowOff>
    </xdr:from>
    <xdr:ext cx="534377"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1933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75,113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156597</xdr:rowOff>
    </xdr:from>
    <xdr:to>
      <xdr:col>55</xdr:col>
      <xdr:colOff>88900</xdr:colOff>
      <xdr:row>70</xdr:row>
      <xdr:rowOff>156597</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158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19076</xdr:rowOff>
    </xdr:from>
    <xdr:to>
      <xdr:col>55</xdr:col>
      <xdr:colOff>0</xdr:colOff>
      <xdr:row>75</xdr:row>
      <xdr:rowOff>165760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9639300" y="12877826"/>
          <a:ext cx="838200" cy="146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67708</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097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89281</xdr:rowOff>
    </xdr:from>
    <xdr:to>
      <xdr:col>55</xdr:col>
      <xdr:colOff>50800</xdr:colOff>
      <xdr:row>77</xdr:row>
      <xdr:rowOff>19431</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11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15704</xdr:rowOff>
    </xdr:from>
    <xdr:to>
      <xdr:col>50</xdr:col>
      <xdr:colOff>114300</xdr:colOff>
      <xdr:row>75</xdr:row>
      <xdr:rowOff>165760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8750300" y="12874454"/>
          <a:ext cx="889000" cy="150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58305</xdr:rowOff>
    </xdr:from>
    <xdr:to>
      <xdr:col>50</xdr:col>
      <xdr:colOff>165100</xdr:colOff>
      <xdr:row>76</xdr:row>
      <xdr:rowOff>159905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08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151032</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181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88188</xdr:rowOff>
    </xdr:from>
    <xdr:to>
      <xdr:col>45</xdr:col>
      <xdr:colOff>177800</xdr:colOff>
      <xdr:row>75</xdr:row>
      <xdr:rowOff>15704</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7861300" y="12775488"/>
          <a:ext cx="889000" cy="98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87909</xdr:rowOff>
    </xdr:from>
    <xdr:to>
      <xdr:col>46</xdr:col>
      <xdr:colOff>38100</xdr:colOff>
      <xdr:row>76</xdr:row>
      <xdr:rowOff>18059</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294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9186</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039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61671</xdr:rowOff>
    </xdr:from>
    <xdr:to>
      <xdr:col>41</xdr:col>
      <xdr:colOff>50800</xdr:colOff>
      <xdr:row>74</xdr:row>
      <xdr:rowOff>88188</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6972300" y="12748971"/>
          <a:ext cx="889000" cy="26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10167</xdr:rowOff>
    </xdr:from>
    <xdr:to>
      <xdr:col>41</xdr:col>
      <xdr:colOff>101600</xdr:colOff>
      <xdr:row>76</xdr:row>
      <xdr:rowOff>111767</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040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102894</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133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85013</xdr:rowOff>
    </xdr:from>
    <xdr:to>
      <xdr:col>36</xdr:col>
      <xdr:colOff>165100</xdr:colOff>
      <xdr:row>76</xdr:row>
      <xdr:rowOff>15163</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2943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6290</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036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139726</xdr:rowOff>
    </xdr:from>
    <xdr:to>
      <xdr:col>55</xdr:col>
      <xdr:colOff>50800</xdr:colOff>
      <xdr:row>75</xdr:row>
      <xdr:rowOff>69876</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282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162603</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267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114960</xdr:rowOff>
    </xdr:from>
    <xdr:to>
      <xdr:col>50</xdr:col>
      <xdr:colOff>165100</xdr:colOff>
      <xdr:row>76</xdr:row>
      <xdr:rowOff>45110</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2973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61637</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2748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136354</xdr:rowOff>
    </xdr:from>
    <xdr:to>
      <xdr:col>46</xdr:col>
      <xdr:colOff>38100</xdr:colOff>
      <xdr:row>75</xdr:row>
      <xdr:rowOff>66504</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2823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83031</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83111" y="1259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37388</xdr:rowOff>
    </xdr:from>
    <xdr:to>
      <xdr:col>41</xdr:col>
      <xdr:colOff>101600</xdr:colOff>
      <xdr:row>74</xdr:row>
      <xdr:rowOff>138988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27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155515</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94111" y="12499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10871</xdr:rowOff>
    </xdr:from>
    <xdr:to>
      <xdr:col>36</xdr:col>
      <xdr:colOff>165100</xdr:colOff>
      <xdr:row>74</xdr:row>
      <xdr:rowOff>112471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2698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128998</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05111" y="12473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93</xdr:row>
      <xdr:rowOff>89122</xdr:rowOff>
    </xdr:from>
    <xdr:to>
      <xdr:col>54</xdr:col>
      <xdr:colOff>189865</xdr:colOff>
      <xdr:row>98</xdr:row>
      <xdr:rowOff>101901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6033972"/>
          <a:ext cx="1270" cy="870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105728</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907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101901</xdr:rowOff>
    </xdr:from>
    <xdr:to>
      <xdr:col>55</xdr:col>
      <xdr:colOff>88900</xdr:colOff>
      <xdr:row>98</xdr:row>
      <xdr:rowOff>101901</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904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35799</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809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93</xdr:row>
      <xdr:rowOff>89122</xdr:rowOff>
    </xdr:from>
    <xdr:to>
      <xdr:col>55</xdr:col>
      <xdr:colOff>88900</xdr:colOff>
      <xdr:row>93</xdr:row>
      <xdr:rowOff>89122</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603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153943</xdr:rowOff>
    </xdr:from>
    <xdr:to>
      <xdr:col>55</xdr:col>
      <xdr:colOff>0</xdr:colOff>
      <xdr:row>95</xdr:row>
      <xdr:rowOff>132080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639300" y="15755893"/>
          <a:ext cx="838200" cy="663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13073</xdr:rowOff>
    </xdr:from>
    <xdr:ext cx="534377"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6437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34646</xdr:rowOff>
    </xdr:from>
    <xdr:to>
      <xdr:col>55</xdr:col>
      <xdr:colOff>50800</xdr:colOff>
      <xdr:row>97</xdr:row>
      <xdr:rowOff>136246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66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115312</xdr:rowOff>
    </xdr:from>
    <xdr:to>
      <xdr:col>50</xdr:col>
      <xdr:colOff>114300</xdr:colOff>
      <xdr:row>91</xdr:row>
      <xdr:rowOff>153943</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5717262"/>
          <a:ext cx="889000" cy="38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48599</xdr:rowOff>
    </xdr:from>
    <xdr:to>
      <xdr:col>50</xdr:col>
      <xdr:colOff>165100</xdr:colOff>
      <xdr:row>97</xdr:row>
      <xdr:rowOff>150199</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679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141326</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771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115312</xdr:rowOff>
    </xdr:from>
    <xdr:to>
      <xdr:col>45</xdr:col>
      <xdr:colOff>177800</xdr:colOff>
      <xdr:row>97</xdr:row>
      <xdr:rowOff>140832</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5717262"/>
          <a:ext cx="889000" cy="1054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27853</xdr:rowOff>
    </xdr:from>
    <xdr:to>
      <xdr:col>46</xdr:col>
      <xdr:colOff>38100</xdr:colOff>
      <xdr:row>97</xdr:row>
      <xdr:rowOff>129453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65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120580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751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86779</xdr:rowOff>
    </xdr:from>
    <xdr:to>
      <xdr:col>41</xdr:col>
      <xdr:colOff>50800</xdr:colOff>
      <xdr:row>97</xdr:row>
      <xdr:rowOff>140832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6717429"/>
          <a:ext cx="889000" cy="54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68245</xdr:rowOff>
    </xdr:from>
    <xdr:to>
      <xdr:col>41</xdr:col>
      <xdr:colOff>101600</xdr:colOff>
      <xdr:row>97</xdr:row>
      <xdr:rowOff>169845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69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14922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474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79253</xdr:rowOff>
    </xdr:from>
    <xdr:to>
      <xdr:col>36</xdr:col>
      <xdr:colOff>165100</xdr:colOff>
      <xdr:row>98</xdr:row>
      <xdr:rowOff>9403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709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530</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802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81280</xdr:rowOff>
    </xdr:from>
    <xdr:to>
      <xdr:col>55</xdr:col>
      <xdr:colOff>50800</xdr:colOff>
      <xdr:row>96</xdr:row>
      <xdr:rowOff>11430</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36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104157</xdr:rowOff>
    </xdr:from>
    <xdr:ext cx="599010"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220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103143</xdr:rowOff>
    </xdr:from>
    <xdr:to>
      <xdr:col>50</xdr:col>
      <xdr:colOff>165100</xdr:colOff>
      <xdr:row>92</xdr:row>
      <xdr:rowOff>33293</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570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90</xdr:row>
      <xdr:rowOff>49820</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39795" y="15480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64512</xdr:rowOff>
    </xdr:from>
    <xdr:to>
      <xdr:col>46</xdr:col>
      <xdr:colOff>38100</xdr:colOff>
      <xdr:row>91</xdr:row>
      <xdr:rowOff>166112</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5666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90</xdr:row>
      <xdr:rowOff>11189</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50795" y="15441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90032</xdr:rowOff>
    </xdr:from>
    <xdr:to>
      <xdr:col>41</xdr:col>
      <xdr:colOff>101600</xdr:colOff>
      <xdr:row>98</xdr:row>
      <xdr:rowOff>20182</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72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11309</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813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35979</xdr:rowOff>
    </xdr:from>
    <xdr:to>
      <xdr:col>36</xdr:col>
      <xdr:colOff>165100</xdr:colOff>
      <xdr:row>97</xdr:row>
      <xdr:rowOff>137579</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666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154106</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44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134956</xdr:rowOff>
    </xdr:from>
    <xdr:to>
      <xdr:col>85</xdr:col>
      <xdr:colOff>126364</xdr:colOff>
      <xdr:row>39</xdr:row>
      <xdr:rowOff>75254</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278456"/>
          <a:ext cx="1269" cy="14833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79081</xdr:rowOff>
    </xdr:from>
    <xdr:ext cx="534377"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765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75254</xdr:rowOff>
    </xdr:from>
    <xdr:to>
      <xdr:col>86</xdr:col>
      <xdr:colOff>25400</xdr:colOff>
      <xdr:row>39</xdr:row>
      <xdr:rowOff>75254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76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81633</xdr:rowOff>
    </xdr:from>
    <xdr:ext cx="534377"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05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134956</xdr:rowOff>
    </xdr:from>
    <xdr:to>
      <xdr:col>86</xdr:col>
      <xdr:colOff>25400</xdr:colOff>
      <xdr:row>30</xdr:row>
      <xdr:rowOff>134956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27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98685</xdr:rowOff>
    </xdr:from>
    <xdr:to>
      <xdr:col>85</xdr:col>
      <xdr:colOff>127000</xdr:colOff>
      <xdr:row>38</xdr:row>
      <xdr:rowOff>55252</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6442335"/>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114685</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458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136258</xdr:rowOff>
    </xdr:from>
    <xdr:to>
      <xdr:col>85</xdr:col>
      <xdr:colOff>177800</xdr:colOff>
      <xdr:row>38</xdr:row>
      <xdr:rowOff>66408</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479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26810</xdr:rowOff>
    </xdr:from>
    <xdr:to>
      <xdr:col>81</xdr:col>
      <xdr:colOff>50800</xdr:colOff>
      <xdr:row>38</xdr:row>
      <xdr:rowOff>55252</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4592300" y="6541910"/>
          <a:ext cx="889000" cy="2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153708</xdr:rowOff>
    </xdr:from>
    <xdr:to>
      <xdr:col>81</xdr:col>
      <xdr:colOff>101600</xdr:colOff>
      <xdr:row>38</xdr:row>
      <xdr:rowOff>83858</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49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100385</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27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26810</xdr:rowOff>
    </xdr:from>
    <xdr:to>
      <xdr:col>76</xdr:col>
      <xdr:colOff>114300</xdr:colOff>
      <xdr:row>38</xdr:row>
      <xdr:rowOff>111144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3703300" y="6541910"/>
          <a:ext cx="889000" cy="84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17329</xdr:rowOff>
    </xdr:from>
    <xdr:to>
      <xdr:col>76</xdr:col>
      <xdr:colOff>165100</xdr:colOff>
      <xdr:row>38</xdr:row>
      <xdr:rowOff>118929</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532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110056</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62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18047</xdr:rowOff>
    </xdr:from>
    <xdr:to>
      <xdr:col>71</xdr:col>
      <xdr:colOff>177800</xdr:colOff>
      <xdr:row>38</xdr:row>
      <xdr:rowOff>111144</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2814300" y="6533147"/>
          <a:ext cx="889000" cy="93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15577</xdr:rowOff>
    </xdr:from>
    <xdr:to>
      <xdr:col>72</xdr:col>
      <xdr:colOff>38100</xdr:colOff>
      <xdr:row>38</xdr:row>
      <xdr:rowOff>117177</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53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133704</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305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132886</xdr:rowOff>
    </xdr:from>
    <xdr:to>
      <xdr:col>67</xdr:col>
      <xdr:colOff>101600</xdr:colOff>
      <xdr:row>38</xdr:row>
      <xdr:rowOff>63036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4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79563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2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47885</xdr:rowOff>
    </xdr:from>
    <xdr:to>
      <xdr:col>85</xdr:col>
      <xdr:colOff>177800</xdr:colOff>
      <xdr:row>37</xdr:row>
      <xdr:rowOff>149485</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39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70762</xdr:rowOff>
    </xdr:from>
    <xdr:ext cx="534377"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624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4452</xdr:rowOff>
    </xdr:from>
    <xdr:to>
      <xdr:col>81</xdr:col>
      <xdr:colOff>101600</xdr:colOff>
      <xdr:row>38</xdr:row>
      <xdr:rowOff>106052</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51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97179</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4111" y="6612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147460</xdr:rowOff>
    </xdr:from>
    <xdr:to>
      <xdr:col>76</xdr:col>
      <xdr:colOff>165100</xdr:colOff>
      <xdr:row>38</xdr:row>
      <xdr:rowOff>77609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49111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94137</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5111" y="6266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60344</xdr:rowOff>
    </xdr:from>
    <xdr:to>
      <xdr:col>72</xdr:col>
      <xdr:colOff>38100</xdr:colOff>
      <xdr:row>38</xdr:row>
      <xdr:rowOff>161944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57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153071</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6668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138697</xdr:rowOff>
    </xdr:from>
    <xdr:to>
      <xdr:col>67</xdr:col>
      <xdr:colOff>101600</xdr:colOff>
      <xdr:row>38</xdr:row>
      <xdr:rowOff>68847</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48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59974</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575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教育費グラフ枠">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17885</xdr:rowOff>
    </xdr:from>
    <xdr:to>
      <xdr:col>85</xdr:col>
      <xdr:colOff>126364</xdr:colOff>
      <xdr:row>58</xdr:row>
      <xdr:rowOff>124847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flipV="1">
          <a:off x="16317595" y="8761835"/>
          <a:ext cx="1269" cy="1307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128674</xdr:rowOff>
    </xdr:from>
    <xdr:ext cx="534377" cy="259045"/>
    <xdr:sp macro="" textlink="">
      <xdr:nvSpPr>
        <xdr:cNvPr id="568" name="教育費最小値テキスト">
          <a:extLst>
            <a:ext uri="{FF2B5EF4-FFF2-40B4-BE49-F238E27FC236}">
              <a16:creationId xmlns:a16="http://schemas.microsoft.com/office/drawing/2014/main" id="{00000000-0008-0000-0700-000038020000}"/>
            </a:ext>
          </a:extLst>
        </xdr:cNvPr>
        <xdr:cNvSpPr txBox="1"/>
      </xdr:nvSpPr>
      <xdr:spPr>
        <a:xfrm>
          <a:off x="16370300" y="1007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124847</xdr:rowOff>
    </xdr:from>
    <xdr:to>
      <xdr:col>86</xdr:col>
      <xdr:colOff>25400</xdr:colOff>
      <xdr:row>58</xdr:row>
      <xdr:rowOff>124847</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10068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136012</xdr:rowOff>
    </xdr:from>
    <xdr:ext cx="599010" cy="259045"/>
    <xdr:sp macro="" textlink="">
      <xdr:nvSpPr>
        <xdr:cNvPr id="570" name="教育費最大値テキスト">
          <a:extLst>
            <a:ext uri="{FF2B5EF4-FFF2-40B4-BE49-F238E27FC236}">
              <a16:creationId xmlns:a16="http://schemas.microsoft.com/office/drawing/2014/main" id="{00000000-0008-0000-0700-00003A020000}"/>
            </a:ext>
          </a:extLst>
        </xdr:cNvPr>
        <xdr:cNvSpPr txBox="1"/>
      </xdr:nvSpPr>
      <xdr:spPr>
        <a:xfrm>
          <a:off x="16370300" y="8537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733,945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17885</xdr:rowOff>
    </xdr:from>
    <xdr:to>
      <xdr:col>86</xdr:col>
      <xdr:colOff>25400</xdr:colOff>
      <xdr:row>51</xdr:row>
      <xdr:rowOff>17885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8761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99667</xdr:rowOff>
    </xdr:from>
    <xdr:to>
      <xdr:col>85</xdr:col>
      <xdr:colOff>127000</xdr:colOff>
      <xdr:row>58</xdr:row>
      <xdr:rowOff>124726</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5481300" y="10043767"/>
          <a:ext cx="838200" cy="25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163185</xdr:rowOff>
    </xdr:from>
    <xdr:ext cx="599010" cy="259045"/>
    <xdr:sp macro="" textlink="">
      <xdr:nvSpPr>
        <xdr:cNvPr id="573" name="教育費平均値テキスト">
          <a:extLst>
            <a:ext uri="{FF2B5EF4-FFF2-40B4-BE49-F238E27FC236}">
              <a16:creationId xmlns:a16="http://schemas.microsoft.com/office/drawing/2014/main" id="{00000000-0008-0000-0700-00003D020000}"/>
            </a:ext>
          </a:extLst>
        </xdr:cNvPr>
        <xdr:cNvSpPr txBox="1"/>
      </xdr:nvSpPr>
      <xdr:spPr>
        <a:xfrm>
          <a:off x="16370300" y="97643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140308</xdr:rowOff>
    </xdr:from>
    <xdr:to>
      <xdr:col>85</xdr:col>
      <xdr:colOff>177800</xdr:colOff>
      <xdr:row>58</xdr:row>
      <xdr:rowOff>70458</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6268700" y="9912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124726</xdr:rowOff>
    </xdr:from>
    <xdr:to>
      <xdr:col>81</xdr:col>
      <xdr:colOff>50800</xdr:colOff>
      <xdr:row>58</xdr:row>
      <xdr:rowOff>125313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4592300" y="10068826"/>
          <a:ext cx="889000" cy="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3655</xdr:rowOff>
    </xdr:from>
    <xdr:to>
      <xdr:col>81</xdr:col>
      <xdr:colOff>101600</xdr:colOff>
      <xdr:row>58</xdr:row>
      <xdr:rowOff>105255</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54305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121782</xdr:rowOff>
    </xdr:from>
    <xdr:ext cx="534377"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214111" y="9722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34031</xdr:rowOff>
    </xdr:from>
    <xdr:to>
      <xdr:col>76</xdr:col>
      <xdr:colOff>114300</xdr:colOff>
      <xdr:row>58</xdr:row>
      <xdr:rowOff>125313</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3703300" y="9978131"/>
          <a:ext cx="889000" cy="9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24381</xdr:rowOff>
    </xdr:from>
    <xdr:to>
      <xdr:col>76</xdr:col>
      <xdr:colOff>165100</xdr:colOff>
      <xdr:row>58</xdr:row>
      <xdr:rowOff>125981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4541500" y="996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142508</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4325111" y="9743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34031</xdr:rowOff>
    </xdr:from>
    <xdr:to>
      <xdr:col>71</xdr:col>
      <xdr:colOff>177800</xdr:colOff>
      <xdr:row>58</xdr:row>
      <xdr:rowOff>117789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814300" y="9978131"/>
          <a:ext cx="889000" cy="83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36688</xdr:rowOff>
    </xdr:from>
    <xdr:to>
      <xdr:col>72</xdr:col>
      <xdr:colOff>38100</xdr:colOff>
      <xdr:row>58</xdr:row>
      <xdr:rowOff>138288</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652500" y="998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129415</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3436111" y="10073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27925</xdr:rowOff>
    </xdr:from>
    <xdr:to>
      <xdr:col>67</xdr:col>
      <xdr:colOff>101600</xdr:colOff>
      <xdr:row>58</xdr:row>
      <xdr:rowOff>129525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2763500" y="9972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146052</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2547111" y="9747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48867</xdr:rowOff>
    </xdr:from>
    <xdr:to>
      <xdr:col>85</xdr:col>
      <xdr:colOff>177800</xdr:colOff>
      <xdr:row>58</xdr:row>
      <xdr:rowOff>150467</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6268700" y="999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135244</xdr:rowOff>
    </xdr:from>
    <xdr:ext cx="534377" cy="259045"/>
    <xdr:sp macro="" textlink="">
      <xdr:nvSpPr>
        <xdr:cNvPr id="592" name="教育費該当値テキスト">
          <a:extLst>
            <a:ext uri="{FF2B5EF4-FFF2-40B4-BE49-F238E27FC236}">
              <a16:creationId xmlns:a16="http://schemas.microsoft.com/office/drawing/2014/main" id="{00000000-0008-0000-0700-000050020000}"/>
            </a:ext>
          </a:extLst>
        </xdr:cNvPr>
        <xdr:cNvSpPr txBox="1"/>
      </xdr:nvSpPr>
      <xdr:spPr>
        <a:xfrm>
          <a:off x="16370300" y="9907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73926</xdr:rowOff>
    </xdr:from>
    <xdr:to>
      <xdr:col>81</xdr:col>
      <xdr:colOff>101600</xdr:colOff>
      <xdr:row>59</xdr:row>
      <xdr:rowOff>4076</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5430500" y="1001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166653</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14111" y="10110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74513</xdr:rowOff>
    </xdr:from>
    <xdr:to>
      <xdr:col>76</xdr:col>
      <xdr:colOff>165100</xdr:colOff>
      <xdr:row>59</xdr:row>
      <xdr:rowOff>4663</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4541500" y="10018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167240</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325111" y="1011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154681</xdr:rowOff>
    </xdr:from>
    <xdr:to>
      <xdr:col>72</xdr:col>
      <xdr:colOff>38100</xdr:colOff>
      <xdr:row>58</xdr:row>
      <xdr:rowOff>84831</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3652500" y="9927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101358</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36111" y="9702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66989</xdr:rowOff>
    </xdr:from>
    <xdr:to>
      <xdr:col>67</xdr:col>
      <xdr:colOff>101600</xdr:colOff>
      <xdr:row>58</xdr:row>
      <xdr:rowOff>168589</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2763500" y="10011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159716</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47111" y="10103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75</xdr:row>
      <xdr:rowOff>102209</xdr:rowOff>
    </xdr:from>
    <xdr:to>
      <xdr:col>85</xdr:col>
      <xdr:colOff>126364</xdr:colOff>
      <xdr:row>79</xdr:row>
      <xdr:rowOff>98879</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960959"/>
          <a:ext cx="1269" cy="682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135822</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6803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48886</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2736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208,980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75</xdr:row>
      <xdr:rowOff>102209</xdr:rowOff>
    </xdr:from>
    <xdr:to>
      <xdr:col>86</xdr:col>
      <xdr:colOff>25400</xdr:colOff>
      <xdr:row>75</xdr:row>
      <xdr:rowOff>102209</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960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60924</xdr:rowOff>
    </xdr:from>
    <xdr:to>
      <xdr:col>85</xdr:col>
      <xdr:colOff>127000</xdr:colOff>
      <xdr:row>75</xdr:row>
      <xdr:rowOff>102209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2748224"/>
          <a:ext cx="838200" cy="21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8822</xdr:rowOff>
    </xdr:from>
    <xdr:ext cx="469744"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553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30395</xdr:rowOff>
    </xdr:from>
    <xdr:to>
      <xdr:col>85</xdr:col>
      <xdr:colOff>177800</xdr:colOff>
      <xdr:row>79</xdr:row>
      <xdr:rowOff>131995</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574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70</xdr:row>
      <xdr:rowOff>103816</xdr:rowOff>
    </xdr:from>
    <xdr:to>
      <xdr:col>81</xdr:col>
      <xdr:colOff>50800</xdr:colOff>
      <xdr:row>74</xdr:row>
      <xdr:rowOff>60924</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2105316"/>
          <a:ext cx="889000" cy="64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25340</xdr:rowOff>
    </xdr:from>
    <xdr:to>
      <xdr:col>81</xdr:col>
      <xdr:colOff>101600</xdr:colOff>
      <xdr:row>79</xdr:row>
      <xdr:rowOff>126940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569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118067</xdr:rowOff>
    </xdr:from>
    <xdr:ext cx="469744"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46428" y="13662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70</xdr:row>
      <xdr:rowOff>103816</xdr:rowOff>
    </xdr:from>
    <xdr:to>
      <xdr:col>76</xdr:col>
      <xdr:colOff>114300</xdr:colOff>
      <xdr:row>70</xdr:row>
      <xdr:rowOff>152264</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703300" y="12105316"/>
          <a:ext cx="889000" cy="48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15722</xdr:rowOff>
    </xdr:from>
    <xdr:to>
      <xdr:col>76</xdr:col>
      <xdr:colOff>165100</xdr:colOff>
      <xdr:row>79</xdr:row>
      <xdr:rowOff>117322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56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108449</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57428" y="13652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152264</xdr:rowOff>
    </xdr:from>
    <xdr:to>
      <xdr:col>71</xdr:col>
      <xdr:colOff>177800</xdr:colOff>
      <xdr:row>74</xdr:row>
      <xdr:rowOff>40399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2814300" y="12153764"/>
          <a:ext cx="889000" cy="573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17424</xdr:rowOff>
    </xdr:from>
    <xdr:to>
      <xdr:col>72</xdr:col>
      <xdr:colOff>38100</xdr:colOff>
      <xdr:row>79</xdr:row>
      <xdr:rowOff>119024</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561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110151</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68428" y="13654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168351</xdr:rowOff>
    </xdr:from>
    <xdr:to>
      <xdr:col>67</xdr:col>
      <xdr:colOff>101600</xdr:colOff>
      <xdr:row>79</xdr:row>
      <xdr:rowOff>98501</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541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89628</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63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51409</xdr:rowOff>
    </xdr:from>
    <xdr:to>
      <xdr:col>85</xdr:col>
      <xdr:colOff>177800</xdr:colOff>
      <xdr:row>75</xdr:row>
      <xdr:rowOff>153009</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2910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4436</xdr:rowOff>
    </xdr:from>
    <xdr:ext cx="599010"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2863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10124</xdr:rowOff>
    </xdr:from>
    <xdr:to>
      <xdr:col>81</xdr:col>
      <xdr:colOff>101600</xdr:colOff>
      <xdr:row>74</xdr:row>
      <xdr:rowOff>111724</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269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72</xdr:row>
      <xdr:rowOff>128251</xdr:rowOff>
    </xdr:from>
    <xdr:ext cx="59901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181795" y="12472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70</xdr:row>
      <xdr:rowOff>53016</xdr:rowOff>
    </xdr:from>
    <xdr:to>
      <xdr:col>76</xdr:col>
      <xdr:colOff>165100</xdr:colOff>
      <xdr:row>70</xdr:row>
      <xdr:rowOff>154616</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2054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68</xdr:row>
      <xdr:rowOff>171143</xdr:rowOff>
    </xdr:from>
    <xdr:ext cx="59901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292795" y="11829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70</xdr:row>
      <xdr:rowOff>101464</xdr:rowOff>
    </xdr:from>
    <xdr:to>
      <xdr:col>72</xdr:col>
      <xdr:colOff>38100</xdr:colOff>
      <xdr:row>71</xdr:row>
      <xdr:rowOff>31614</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210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69</xdr:row>
      <xdr:rowOff>48141</xdr:rowOff>
    </xdr:from>
    <xdr:ext cx="59901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03795" y="11878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161049</xdr:rowOff>
    </xdr:from>
    <xdr:to>
      <xdr:col>67</xdr:col>
      <xdr:colOff>101600</xdr:colOff>
      <xdr:row>74</xdr:row>
      <xdr:rowOff>91199</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267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72</xdr:row>
      <xdr:rowOff>107726</xdr:rowOff>
    </xdr:from>
    <xdr:ext cx="59901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14795" y="12452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17983</xdr:rowOff>
    </xdr:from>
    <xdr:to>
      <xdr:col>85</xdr:col>
      <xdr:colOff>126364</xdr:colOff>
      <xdr:row>99</xdr:row>
      <xdr:rowOff>102033</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448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105860</xdr:rowOff>
    </xdr:from>
    <xdr:ext cx="534377"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7079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102033</xdr:rowOff>
    </xdr:from>
    <xdr:to>
      <xdr:col>86</xdr:col>
      <xdr:colOff>25400</xdr:colOff>
      <xdr:row>99</xdr:row>
      <xdr:rowOff>102033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7075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136110</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223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153,584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17983</xdr:rowOff>
    </xdr:from>
    <xdr:to>
      <xdr:col>86</xdr:col>
      <xdr:colOff>25400</xdr:colOff>
      <xdr:row>90</xdr:row>
      <xdr:rowOff>17983</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44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61340</xdr:rowOff>
    </xdr:from>
    <xdr:to>
      <xdr:col>85</xdr:col>
      <xdr:colOff>127000</xdr:colOff>
      <xdr:row>95</xdr:row>
      <xdr:rowOff>127978</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481300" y="16177640"/>
          <a:ext cx="838200" cy="238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75213</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534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96786</xdr:rowOff>
    </xdr:from>
    <xdr:to>
      <xdr:col>85</xdr:col>
      <xdr:colOff>177800</xdr:colOff>
      <xdr:row>97</xdr:row>
      <xdr:rowOff>26936</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127978</xdr:rowOff>
    </xdr:from>
    <xdr:to>
      <xdr:col>81</xdr:col>
      <xdr:colOff>50800</xdr:colOff>
      <xdr:row>96</xdr:row>
      <xdr:rowOff>43726</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415728"/>
          <a:ext cx="889000" cy="87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35116</xdr:rowOff>
    </xdr:from>
    <xdr:to>
      <xdr:col>81</xdr:col>
      <xdr:colOff>101600</xdr:colOff>
      <xdr:row>96</xdr:row>
      <xdr:rowOff>136716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4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127843</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587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43726</xdr:rowOff>
    </xdr:from>
    <xdr:to>
      <xdr:col>76</xdr:col>
      <xdr:colOff>114300</xdr:colOff>
      <xdr:row>96</xdr:row>
      <xdr:rowOff>108610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502926"/>
          <a:ext cx="889000" cy="6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55411</xdr:rowOff>
    </xdr:from>
    <xdr:to>
      <xdr:col>76</xdr:col>
      <xdr:colOff>165100</xdr:colOff>
      <xdr:row>96</xdr:row>
      <xdr:rowOff>157011</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1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148138</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607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75755</xdr:rowOff>
    </xdr:from>
    <xdr:to>
      <xdr:col>71</xdr:col>
      <xdr:colOff>177800</xdr:colOff>
      <xdr:row>96</xdr:row>
      <xdr:rowOff>108610</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2814300" y="16534955"/>
          <a:ext cx="889000" cy="32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85573</xdr:rowOff>
    </xdr:from>
    <xdr:to>
      <xdr:col>72</xdr:col>
      <xdr:colOff>38100</xdr:colOff>
      <xdr:row>97</xdr:row>
      <xdr:rowOff>15723</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44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6850</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637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145262</xdr:rowOff>
    </xdr:from>
    <xdr:to>
      <xdr:col>67</xdr:col>
      <xdr:colOff>101600</xdr:colOff>
      <xdr:row>97</xdr:row>
      <xdr:rowOff>75412</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60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66539</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697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10540</xdr:rowOff>
    </xdr:from>
    <xdr:to>
      <xdr:col>85</xdr:col>
      <xdr:colOff>177800</xdr:colOff>
      <xdr:row>94</xdr:row>
      <xdr:rowOff>112140</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12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33417</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5978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77178</xdr:rowOff>
    </xdr:from>
    <xdr:to>
      <xdr:col>81</xdr:col>
      <xdr:colOff>101600</xdr:colOff>
      <xdr:row>96</xdr:row>
      <xdr:rowOff>7328</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36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23855</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140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164376</xdr:rowOff>
    </xdr:from>
    <xdr:to>
      <xdr:col>76</xdr:col>
      <xdr:colOff>165100</xdr:colOff>
      <xdr:row>96</xdr:row>
      <xdr:rowOff>94526</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452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111053</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227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57810</xdr:rowOff>
    </xdr:from>
    <xdr:to>
      <xdr:col>72</xdr:col>
      <xdr:colOff>38100</xdr:colOff>
      <xdr:row>96</xdr:row>
      <xdr:rowOff>159410</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51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4487</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29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24955</xdr:rowOff>
    </xdr:from>
    <xdr:to>
      <xdr:col>67</xdr:col>
      <xdr:colOff>101600</xdr:colOff>
      <xdr:row>96</xdr:row>
      <xdr:rowOff>126555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48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143082</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259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159760</xdr:rowOff>
    </xdr:from>
    <xdr:to>
      <xdr:col>116</xdr:col>
      <xdr:colOff>62864</xdr:colOff>
      <xdr:row>38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5303260"/>
          <a:ext cx="1269" cy="1237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54652</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569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106437</xdr:rowOff>
    </xdr:from>
    <xdr:ext cx="534377"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5078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21,649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159760</xdr:rowOff>
    </xdr:from>
    <xdr:to>
      <xdr:col>116</xdr:col>
      <xdr:colOff>152400</xdr:colOff>
      <xdr:row>30</xdr:row>
      <xdr:rowOff>159760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530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143553</xdr:rowOff>
    </xdr:from>
    <xdr:ext cx="378565"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3157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120676</xdr:rowOff>
    </xdr:from>
    <xdr:to>
      <xdr:col>116</xdr:col>
      <xdr:colOff>114300</xdr:colOff>
      <xdr:row>38</xdr:row>
      <xdr:rowOff>50826</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46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92215</xdr:rowOff>
    </xdr:from>
    <xdr:to>
      <xdr:col>112</xdr:col>
      <xdr:colOff>38100</xdr:colOff>
      <xdr:row>38</xdr:row>
      <xdr:rowOff>22365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6435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38892</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34017" y="6211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88786</xdr:rowOff>
    </xdr:from>
    <xdr:to>
      <xdr:col>107</xdr:col>
      <xdr:colOff>101600</xdr:colOff>
      <xdr:row>38</xdr:row>
      <xdr:rowOff>18935</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643243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35463</xdr:rowOff>
    </xdr:from>
    <xdr:ext cx="469744"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199428" y="6207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101987</xdr:rowOff>
    </xdr:from>
    <xdr:to>
      <xdr:col>102</xdr:col>
      <xdr:colOff>165100</xdr:colOff>
      <xdr:row>38</xdr:row>
      <xdr:rowOff>32138</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644563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48664</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6017" y="6220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130905</xdr:rowOff>
    </xdr:from>
    <xdr:to>
      <xdr:col>98</xdr:col>
      <xdr:colOff>38100</xdr:colOff>
      <xdr:row>38</xdr:row>
      <xdr:rowOff>61055</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64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77582</xdr:rowOff>
    </xdr:from>
    <xdr:ext cx="378565"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67017" y="62497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99102</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442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類似団体と比較すると農林水産業費・土木費・災害復旧費において、高い数値を示している。</a:t>
          </a:r>
        </a:p>
        <a:p>
          <a:r>
            <a:rPr kumimoji="1" lang="ja-JP" altLang="en-US" sz="1300">
              <a:latin typeface="ＭＳ Ｐゴシック" panose="020B0600070205080204" pitchFamily="50" charset="-128"/>
              <a:ea typeface="ＭＳ Ｐゴシック" panose="020B0600070205080204" pitchFamily="50" charset="-128"/>
            </a:rPr>
            <a:t>　農林水産業費については、本町の基幹産業であるため常時他団体より比率が高く、今後も同水準を推移すると予想される。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土木</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費については、令和元年東日本台風により中断していた</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工事を再開し、</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投資的経費</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増加</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したため高い数値を示しているが</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、今後は減少していく</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と予想される</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　災害復旧費については、令和元年東日本台風に係る復旧費用の影響で、臨時的に高い水準である。今後は、他費目の推移に併せて減少していくと予想される。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宮城県丸森町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実質収支比率については、高い水準を維持している。</a:t>
          </a:r>
        </a:p>
        <a:p>
          <a:r>
            <a:rPr kumimoji="1" lang="ja-JP" altLang="en-US" sz="1400">
              <a:latin typeface="ＭＳ ゴシック" pitchFamily="49" charset="-128"/>
              <a:ea typeface="ＭＳ ゴシック" pitchFamily="49" charset="-128"/>
            </a:rPr>
            <a:t>　近年の財政調整基金残高の増については、令和元年東日本台風に係る過年度交付分国庫補助金や特別交付税など、決算剰余金の積立をしてきたことによるもの。</a:t>
          </a:r>
        </a:p>
        <a:p>
          <a:r>
            <a:rPr kumimoji="1" lang="ja-JP" altLang="en-US" sz="1400">
              <a:latin typeface="ＭＳ ゴシック" pitchFamily="49" charset="-128"/>
              <a:ea typeface="ＭＳ ゴシック" pitchFamily="49" charset="-128"/>
            </a:rPr>
            <a:t>「実質収支額」・「実質単年度収支」についても上記同様の理由があげられ、災害復旧事業の完了に伴い、災害前の水準に戻っていくと予想される。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宮城県丸森町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いずれの会計も赤字は発生していない。</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一般会計における黒字の標準財政規模比は年々減少しているが、これは災害復旧事業の完了に伴う歳入の減少によるものである。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の見通しとしては、各種会計に対する一般会計からの繰出金は年々増加傾向で、各種会計を一般会計が支えている状況にあるため、各種会計における収支改善と財源確保が財政運営上の大きな課題であ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endParaRPr kumimoji="0"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13958467</v>
      </c>
      <c r="BO4" s="449"/>
      <c r="BP4" s="449"/>
      <c r="BQ4" s="449"/>
      <c r="BR4" s="449"/>
      <c r="BS4" s="449"/>
      <c r="BT4" s="449"/>
      <c r="BU4" s="450"/>
      <c r="BV4" s="448">
        <v>17709452</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16.8</v>
      </c>
      <c r="CU4" s="589"/>
      <c r="CV4" s="589"/>
      <c r="CW4" s="589"/>
      <c r="CX4" s="589"/>
      <c r="CY4" s="589"/>
      <c r="CZ4" s="589"/>
      <c r="DA4" s="590"/>
      <c r="DB4" s="588">
        <v>23</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12869345</v>
      </c>
      <c r="BO5" s="420"/>
      <c r="BP5" s="420"/>
      <c r="BQ5" s="420"/>
      <c r="BR5" s="420"/>
      <c r="BS5" s="420"/>
      <c r="BT5" s="420"/>
      <c r="BU5" s="421"/>
      <c r="BV5" s="419">
        <v>16060967</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93.5</v>
      </c>
      <c r="CU5" s="417"/>
      <c r="CV5" s="417"/>
      <c r="CW5" s="417"/>
      <c r="CX5" s="417"/>
      <c r="CY5" s="417"/>
      <c r="CZ5" s="417"/>
      <c r="DA5" s="418"/>
      <c r="DB5" s="416">
        <v>91.3</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1089122</v>
      </c>
      <c r="BO6" s="420"/>
      <c r="BP6" s="420"/>
      <c r="BQ6" s="420"/>
      <c r="BR6" s="420"/>
      <c r="BS6" s="420"/>
      <c r="BT6" s="420"/>
      <c r="BU6" s="421"/>
      <c r="BV6" s="419">
        <v>1648485</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93.7</v>
      </c>
      <c r="CU6" s="563"/>
      <c r="CV6" s="563"/>
      <c r="CW6" s="563"/>
      <c r="CX6" s="563"/>
      <c r="CY6" s="563"/>
      <c r="CZ6" s="563"/>
      <c r="DA6" s="564"/>
      <c r="DB6" s="562">
        <v>91.7</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163586</v>
      </c>
      <c r="BO7" s="420"/>
      <c r="BP7" s="420"/>
      <c r="BQ7" s="420"/>
      <c r="BR7" s="420"/>
      <c r="BS7" s="420"/>
      <c r="BT7" s="420"/>
      <c r="BU7" s="421"/>
      <c r="BV7" s="419">
        <v>424005</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5521509</v>
      </c>
      <c r="CU7" s="420"/>
      <c r="CV7" s="420"/>
      <c r="CW7" s="420"/>
      <c r="CX7" s="420"/>
      <c r="CY7" s="420"/>
      <c r="CZ7" s="420"/>
      <c r="DA7" s="421"/>
      <c r="DB7" s="419">
        <v>5321862</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925536</v>
      </c>
      <c r="BO8" s="420"/>
      <c r="BP8" s="420"/>
      <c r="BQ8" s="420"/>
      <c r="BR8" s="420"/>
      <c r="BS8" s="420"/>
      <c r="BT8" s="420"/>
      <c r="BU8" s="421"/>
      <c r="BV8" s="419">
        <v>1224480</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0.31</v>
      </c>
      <c r="CU8" s="523"/>
      <c r="CV8" s="523"/>
      <c r="CW8" s="523"/>
      <c r="CX8" s="523"/>
      <c r="CY8" s="523"/>
      <c r="CZ8" s="523"/>
      <c r="DA8" s="524"/>
      <c r="DB8" s="522">
        <v>0.3</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12262</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-298944</v>
      </c>
      <c r="BO9" s="420"/>
      <c r="BP9" s="420"/>
      <c r="BQ9" s="420"/>
      <c r="BR9" s="420"/>
      <c r="BS9" s="420"/>
      <c r="BT9" s="420"/>
      <c r="BU9" s="421"/>
      <c r="BV9" s="419">
        <v>-732071</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12.4</v>
      </c>
      <c r="CU9" s="417"/>
      <c r="CV9" s="417"/>
      <c r="CW9" s="417"/>
      <c r="CX9" s="417"/>
      <c r="CY9" s="417"/>
      <c r="CZ9" s="417"/>
      <c r="DA9" s="418"/>
      <c r="DB9" s="416">
        <v>9.9</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13972</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6252</v>
      </c>
      <c r="BO10" s="420"/>
      <c r="BP10" s="420"/>
      <c r="BQ10" s="420"/>
      <c r="BR10" s="420"/>
      <c r="BS10" s="420"/>
      <c r="BT10" s="420"/>
      <c r="BU10" s="421"/>
      <c r="BV10" s="419">
        <v>3397</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114</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11571</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722856</v>
      </c>
      <c r="BO12" s="420"/>
      <c r="BP12" s="420"/>
      <c r="BQ12" s="420"/>
      <c r="BR12" s="420"/>
      <c r="BS12" s="420"/>
      <c r="BT12" s="420"/>
      <c r="BU12" s="421"/>
      <c r="BV12" s="419">
        <v>481350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11410</v>
      </c>
      <c r="S13" s="507"/>
      <c r="T13" s="507"/>
      <c r="U13" s="507"/>
      <c r="V13" s="508"/>
      <c r="W13" s="509" t="s">
        <v>131</v>
      </c>
      <c r="X13" s="405"/>
      <c r="Y13" s="405"/>
      <c r="Z13" s="405"/>
      <c r="AA13" s="405"/>
      <c r="AB13" s="406"/>
      <c r="AC13" s="372">
        <v>696</v>
      </c>
      <c r="AD13" s="373"/>
      <c r="AE13" s="373"/>
      <c r="AF13" s="373"/>
      <c r="AG13" s="374"/>
      <c r="AH13" s="372">
        <v>860</v>
      </c>
      <c r="AI13" s="373"/>
      <c r="AJ13" s="373"/>
      <c r="AK13" s="373"/>
      <c r="AL13" s="432"/>
      <c r="AM13" s="476" t="s">
        <v>132</v>
      </c>
      <c r="AN13" s="376"/>
      <c r="AO13" s="376"/>
      <c r="AP13" s="376"/>
      <c r="AQ13" s="376"/>
      <c r="AR13" s="376"/>
      <c r="AS13" s="376"/>
      <c r="AT13" s="377"/>
      <c r="AU13" s="477" t="s">
        <v>90</v>
      </c>
      <c r="AV13" s="478"/>
      <c r="AW13" s="478"/>
      <c r="AX13" s="478"/>
      <c r="AY13" s="433" t="s">
        <v>133</v>
      </c>
      <c r="AZ13" s="434"/>
      <c r="BA13" s="434"/>
      <c r="BB13" s="434"/>
      <c r="BC13" s="434"/>
      <c r="BD13" s="434"/>
      <c r="BE13" s="434"/>
      <c r="BF13" s="434"/>
      <c r="BG13" s="434"/>
      <c r="BH13" s="434"/>
      <c r="BI13" s="434"/>
      <c r="BJ13" s="434"/>
      <c r="BK13" s="434"/>
      <c r="BL13" s="434"/>
      <c r="BM13" s="435"/>
      <c r="BN13" s="419">
        <v>-1015548</v>
      </c>
      <c r="BO13" s="420"/>
      <c r="BP13" s="420"/>
      <c r="BQ13" s="420"/>
      <c r="BR13" s="420"/>
      <c r="BS13" s="420"/>
      <c r="BT13" s="420"/>
      <c r="BU13" s="421"/>
      <c r="BV13" s="419">
        <v>-1210024</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8.5</v>
      </c>
      <c r="CU13" s="417"/>
      <c r="CV13" s="417"/>
      <c r="CW13" s="417"/>
      <c r="CX13" s="417"/>
      <c r="CY13" s="417"/>
      <c r="CZ13" s="417"/>
      <c r="DA13" s="418"/>
      <c r="DB13" s="416">
        <v>7.8</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11911</v>
      </c>
      <c r="S14" s="507"/>
      <c r="T14" s="507"/>
      <c r="U14" s="507"/>
      <c r="V14" s="508"/>
      <c r="W14" s="510"/>
      <c r="X14" s="408"/>
      <c r="Y14" s="408"/>
      <c r="Z14" s="408"/>
      <c r="AA14" s="408"/>
      <c r="AB14" s="409"/>
      <c r="AC14" s="499">
        <v>12.8</v>
      </c>
      <c r="AD14" s="500"/>
      <c r="AE14" s="500"/>
      <c r="AF14" s="500"/>
      <c r="AG14" s="501"/>
      <c r="AH14" s="499">
        <v>12.9</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11746</v>
      </c>
      <c r="S15" s="507"/>
      <c r="T15" s="507"/>
      <c r="U15" s="507"/>
      <c r="V15" s="508"/>
      <c r="W15" s="509" t="s">
        <v>137</v>
      </c>
      <c r="X15" s="405"/>
      <c r="Y15" s="405"/>
      <c r="Z15" s="405"/>
      <c r="AA15" s="405"/>
      <c r="AB15" s="406"/>
      <c r="AC15" s="372">
        <v>2093</v>
      </c>
      <c r="AD15" s="373"/>
      <c r="AE15" s="373"/>
      <c r="AF15" s="373"/>
      <c r="AG15" s="374"/>
      <c r="AH15" s="372">
        <v>2712</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1525535</v>
      </c>
      <c r="BO15" s="449"/>
      <c r="BP15" s="449"/>
      <c r="BQ15" s="449"/>
      <c r="BR15" s="449"/>
      <c r="BS15" s="449"/>
      <c r="BT15" s="449"/>
      <c r="BU15" s="450"/>
      <c r="BV15" s="448">
        <v>1540703</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38.4</v>
      </c>
      <c r="AD16" s="500"/>
      <c r="AE16" s="500"/>
      <c r="AF16" s="500"/>
      <c r="AG16" s="501"/>
      <c r="AH16" s="499">
        <v>40.700000000000003</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5155845</v>
      </c>
      <c r="BO16" s="420"/>
      <c r="BP16" s="420"/>
      <c r="BQ16" s="420"/>
      <c r="BR16" s="420"/>
      <c r="BS16" s="420"/>
      <c r="BT16" s="420"/>
      <c r="BU16" s="421"/>
      <c r="BV16" s="419">
        <v>4925249</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141</v>
      </c>
      <c r="S17" s="497"/>
      <c r="T17" s="497"/>
      <c r="U17" s="497"/>
      <c r="V17" s="498"/>
      <c r="W17" s="509" t="s">
        <v>144</v>
      </c>
      <c r="X17" s="405"/>
      <c r="Y17" s="405"/>
      <c r="Z17" s="405"/>
      <c r="AA17" s="405"/>
      <c r="AB17" s="406"/>
      <c r="AC17" s="372">
        <v>2655</v>
      </c>
      <c r="AD17" s="373"/>
      <c r="AE17" s="373"/>
      <c r="AF17" s="373"/>
      <c r="AG17" s="374"/>
      <c r="AH17" s="372">
        <v>3086</v>
      </c>
      <c r="AI17" s="373"/>
      <c r="AJ17" s="373"/>
      <c r="AK17" s="373"/>
      <c r="AL17" s="432"/>
      <c r="AM17" s="476"/>
      <c r="AN17" s="376"/>
      <c r="AO17" s="376"/>
      <c r="AP17" s="376"/>
      <c r="AQ17" s="376"/>
      <c r="AR17" s="376"/>
      <c r="AS17" s="376"/>
      <c r="AT17" s="377"/>
      <c r="AU17" s="477"/>
      <c r="AV17" s="478"/>
      <c r="AW17" s="478"/>
      <c r="AX17" s="478"/>
      <c r="AY17" s="433" t="s">
        <v>145</v>
      </c>
      <c r="AZ17" s="434"/>
      <c r="BA17" s="434"/>
      <c r="BB17" s="434"/>
      <c r="BC17" s="434"/>
      <c r="BD17" s="434"/>
      <c r="BE17" s="434"/>
      <c r="BF17" s="434"/>
      <c r="BG17" s="434"/>
      <c r="BH17" s="434"/>
      <c r="BI17" s="434"/>
      <c r="BJ17" s="434"/>
      <c r="BK17" s="434"/>
      <c r="BL17" s="434"/>
      <c r="BM17" s="435"/>
      <c r="BN17" s="419">
        <v>1890142</v>
      </c>
      <c r="BO17" s="420"/>
      <c r="BP17" s="420"/>
      <c r="BQ17" s="420"/>
      <c r="BR17" s="420"/>
      <c r="BS17" s="420"/>
      <c r="BT17" s="420"/>
      <c r="BU17" s="421"/>
      <c r="BV17" s="419">
        <v>1912671</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146</v>
      </c>
      <c r="C18" s="470"/>
      <c r="D18" s="470"/>
      <c r="E18" s="471"/>
      <c r="F18" s="471"/>
      <c r="G18" s="471"/>
      <c r="H18" s="471"/>
      <c r="I18" s="471"/>
      <c r="J18" s="471"/>
      <c r="K18" s="471"/>
      <c r="L18" s="472">
        <v>273.3</v>
      </c>
      <c r="M18" s="472"/>
      <c r="N18" s="472"/>
      <c r="O18" s="472"/>
      <c r="P18" s="472"/>
      <c r="Q18" s="472"/>
      <c r="R18" s="473"/>
      <c r="S18" s="473"/>
      <c r="T18" s="473"/>
      <c r="U18" s="473"/>
      <c r="V18" s="474"/>
      <c r="W18" s="490"/>
      <c r="X18" s="491"/>
      <c r="Y18" s="491"/>
      <c r="Z18" s="491"/>
      <c r="AA18" s="491"/>
      <c r="AB18" s="515"/>
      <c r="AC18" s="389">
        <v>48.8</v>
      </c>
      <c r="AD18" s="390"/>
      <c r="AE18" s="390"/>
      <c r="AF18" s="390"/>
      <c r="AG18" s="475"/>
      <c r="AH18" s="389">
        <v>46.4</v>
      </c>
      <c r="AI18" s="390"/>
      <c r="AJ18" s="390"/>
      <c r="AK18" s="390"/>
      <c r="AL18" s="391"/>
      <c r="AM18" s="476"/>
      <c r="AN18" s="376"/>
      <c r="AO18" s="376"/>
      <c r="AP18" s="376"/>
      <c r="AQ18" s="376"/>
      <c r="AR18" s="376"/>
      <c r="AS18" s="376"/>
      <c r="AT18" s="377"/>
      <c r="AU18" s="477"/>
      <c r="AV18" s="478"/>
      <c r="AW18" s="478"/>
      <c r="AX18" s="478"/>
      <c r="AY18" s="433" t="s">
        <v>147</v>
      </c>
      <c r="AZ18" s="434"/>
      <c r="BA18" s="434"/>
      <c r="BB18" s="434"/>
      <c r="BC18" s="434"/>
      <c r="BD18" s="434"/>
      <c r="BE18" s="434"/>
      <c r="BF18" s="434"/>
      <c r="BG18" s="434"/>
      <c r="BH18" s="434"/>
      <c r="BI18" s="434"/>
      <c r="BJ18" s="434"/>
      <c r="BK18" s="434"/>
      <c r="BL18" s="434"/>
      <c r="BM18" s="435"/>
      <c r="BN18" s="419">
        <v>5243752</v>
      </c>
      <c r="BO18" s="420"/>
      <c r="BP18" s="420"/>
      <c r="BQ18" s="420"/>
      <c r="BR18" s="420"/>
      <c r="BS18" s="420"/>
      <c r="BT18" s="420"/>
      <c r="BU18" s="421"/>
      <c r="BV18" s="419">
        <v>4914409</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148</v>
      </c>
      <c r="C19" s="470"/>
      <c r="D19" s="470"/>
      <c r="E19" s="471"/>
      <c r="F19" s="471"/>
      <c r="G19" s="471"/>
      <c r="H19" s="471"/>
      <c r="I19" s="471"/>
      <c r="J19" s="471"/>
      <c r="K19" s="471"/>
      <c r="L19" s="479">
        <v>45</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149</v>
      </c>
      <c r="AZ19" s="434"/>
      <c r="BA19" s="434"/>
      <c r="BB19" s="434"/>
      <c r="BC19" s="434"/>
      <c r="BD19" s="434"/>
      <c r="BE19" s="434"/>
      <c r="BF19" s="434"/>
      <c r="BG19" s="434"/>
      <c r="BH19" s="434"/>
      <c r="BI19" s="434"/>
      <c r="BJ19" s="434"/>
      <c r="BK19" s="434"/>
      <c r="BL19" s="434"/>
      <c r="BM19" s="435"/>
      <c r="BN19" s="419">
        <v>8912668</v>
      </c>
      <c r="BO19" s="420"/>
      <c r="BP19" s="420"/>
      <c r="BQ19" s="420"/>
      <c r="BR19" s="420"/>
      <c r="BS19" s="420"/>
      <c r="BT19" s="420"/>
      <c r="BU19" s="421"/>
      <c r="BV19" s="419">
        <v>9125923</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150</v>
      </c>
      <c r="C20" s="470"/>
      <c r="D20" s="470"/>
      <c r="E20" s="471"/>
      <c r="F20" s="471"/>
      <c r="G20" s="471"/>
      <c r="H20" s="471"/>
      <c r="I20" s="471"/>
      <c r="J20" s="471"/>
      <c r="K20" s="471"/>
      <c r="L20" s="479">
        <v>4426</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151</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152</v>
      </c>
      <c r="C22" s="396"/>
      <c r="D22" s="397"/>
      <c r="E22" s="404" t="s">
        <v>1</v>
      </c>
      <c r="F22" s="405"/>
      <c r="G22" s="405"/>
      <c r="H22" s="405"/>
      <c r="I22" s="405"/>
      <c r="J22" s="405"/>
      <c r="K22" s="406"/>
      <c r="L22" s="404" t="s">
        <v>153</v>
      </c>
      <c r="M22" s="405"/>
      <c r="N22" s="405"/>
      <c r="O22" s="405"/>
      <c r="P22" s="406"/>
      <c r="Q22" s="410" t="s">
        <v>154</v>
      </c>
      <c r="R22" s="411"/>
      <c r="S22" s="411"/>
      <c r="T22" s="411"/>
      <c r="U22" s="411"/>
      <c r="V22" s="412"/>
      <c r="W22" s="461" t="s">
        <v>155</v>
      </c>
      <c r="X22" s="396"/>
      <c r="Y22" s="397"/>
      <c r="Z22" s="404" t="s">
        <v>1</v>
      </c>
      <c r="AA22" s="405"/>
      <c r="AB22" s="405"/>
      <c r="AC22" s="405"/>
      <c r="AD22" s="405"/>
      <c r="AE22" s="405"/>
      <c r="AF22" s="405"/>
      <c r="AG22" s="406"/>
      <c r="AH22" s="422" t="s">
        <v>156</v>
      </c>
      <c r="AI22" s="405"/>
      <c r="AJ22" s="405"/>
      <c r="AK22" s="405"/>
      <c r="AL22" s="406"/>
      <c r="AM22" s="422" t="s">
        <v>157</v>
      </c>
      <c r="AN22" s="423"/>
      <c r="AO22" s="423"/>
      <c r="AP22" s="423"/>
      <c r="AQ22" s="423"/>
      <c r="AR22" s="424"/>
      <c r="AS22" s="410" t="s">
        <v>154</v>
      </c>
      <c r="AT22" s="411"/>
      <c r="AU22" s="411"/>
      <c r="AV22" s="411"/>
      <c r="AW22" s="411"/>
      <c r="AX22" s="428"/>
      <c r="AY22" s="445" t="s">
        <v>158</v>
      </c>
      <c r="AZ22" s="446"/>
      <c r="BA22" s="446"/>
      <c r="BB22" s="446"/>
      <c r="BC22" s="446"/>
      <c r="BD22" s="446"/>
      <c r="BE22" s="446"/>
      <c r="BF22" s="446"/>
      <c r="BG22" s="446"/>
      <c r="BH22" s="446"/>
      <c r="BI22" s="446"/>
      <c r="BJ22" s="446"/>
      <c r="BK22" s="446"/>
      <c r="BL22" s="446"/>
      <c r="BM22" s="447"/>
      <c r="BN22" s="448">
        <v>13935585</v>
      </c>
      <c r="BO22" s="449"/>
      <c r="BP22" s="449"/>
      <c r="BQ22" s="449"/>
      <c r="BR22" s="449"/>
      <c r="BS22" s="449"/>
      <c r="BT22" s="449"/>
      <c r="BU22" s="450"/>
      <c r="BV22" s="448">
        <v>13710964</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159</v>
      </c>
      <c r="AZ23" s="434"/>
      <c r="BA23" s="434"/>
      <c r="BB23" s="434"/>
      <c r="BC23" s="434"/>
      <c r="BD23" s="434"/>
      <c r="BE23" s="434"/>
      <c r="BF23" s="434"/>
      <c r="BG23" s="434"/>
      <c r="BH23" s="434"/>
      <c r="BI23" s="434"/>
      <c r="BJ23" s="434"/>
      <c r="BK23" s="434"/>
      <c r="BL23" s="434"/>
      <c r="BM23" s="435"/>
      <c r="BN23" s="419">
        <v>11603305</v>
      </c>
      <c r="BO23" s="420"/>
      <c r="BP23" s="420"/>
      <c r="BQ23" s="420"/>
      <c r="BR23" s="420"/>
      <c r="BS23" s="420"/>
      <c r="BT23" s="420"/>
      <c r="BU23" s="421"/>
      <c r="BV23" s="419">
        <v>11369355</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160</v>
      </c>
      <c r="F24" s="376"/>
      <c r="G24" s="376"/>
      <c r="H24" s="376"/>
      <c r="I24" s="376"/>
      <c r="J24" s="376"/>
      <c r="K24" s="377"/>
      <c r="L24" s="372">
        <v>1</v>
      </c>
      <c r="M24" s="373"/>
      <c r="N24" s="373"/>
      <c r="O24" s="373"/>
      <c r="P24" s="374"/>
      <c r="Q24" s="372">
        <v>8100</v>
      </c>
      <c r="R24" s="373"/>
      <c r="S24" s="373"/>
      <c r="T24" s="373"/>
      <c r="U24" s="373"/>
      <c r="V24" s="374"/>
      <c r="W24" s="462"/>
      <c r="X24" s="399"/>
      <c r="Y24" s="400"/>
      <c r="Z24" s="375" t="s">
        <v>161</v>
      </c>
      <c r="AA24" s="376"/>
      <c r="AB24" s="376"/>
      <c r="AC24" s="376"/>
      <c r="AD24" s="376"/>
      <c r="AE24" s="376"/>
      <c r="AF24" s="376"/>
      <c r="AG24" s="377"/>
      <c r="AH24" s="372">
        <v>173</v>
      </c>
      <c r="AI24" s="373"/>
      <c r="AJ24" s="373"/>
      <c r="AK24" s="373"/>
      <c r="AL24" s="374"/>
      <c r="AM24" s="372">
        <v>493223</v>
      </c>
      <c r="AN24" s="373"/>
      <c r="AO24" s="373"/>
      <c r="AP24" s="373"/>
      <c r="AQ24" s="373"/>
      <c r="AR24" s="374"/>
      <c r="AS24" s="372">
        <v>2851</v>
      </c>
      <c r="AT24" s="373"/>
      <c r="AU24" s="373"/>
      <c r="AV24" s="373"/>
      <c r="AW24" s="373"/>
      <c r="AX24" s="432"/>
      <c r="AY24" s="392" t="s">
        <v>162</v>
      </c>
      <c r="AZ24" s="393"/>
      <c r="BA24" s="393"/>
      <c r="BB24" s="393"/>
      <c r="BC24" s="393"/>
      <c r="BD24" s="393"/>
      <c r="BE24" s="393"/>
      <c r="BF24" s="393"/>
      <c r="BG24" s="393"/>
      <c r="BH24" s="393"/>
      <c r="BI24" s="393"/>
      <c r="BJ24" s="393"/>
      <c r="BK24" s="393"/>
      <c r="BL24" s="393"/>
      <c r="BM24" s="394"/>
      <c r="BN24" s="419">
        <v>11694538</v>
      </c>
      <c r="BO24" s="420"/>
      <c r="BP24" s="420"/>
      <c r="BQ24" s="420"/>
      <c r="BR24" s="420"/>
      <c r="BS24" s="420"/>
      <c r="BT24" s="420"/>
      <c r="BU24" s="421"/>
      <c r="BV24" s="419">
        <v>11207802</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163</v>
      </c>
      <c r="F25" s="376"/>
      <c r="G25" s="376"/>
      <c r="H25" s="376"/>
      <c r="I25" s="376"/>
      <c r="J25" s="376"/>
      <c r="K25" s="377"/>
      <c r="L25" s="372">
        <v>1</v>
      </c>
      <c r="M25" s="373"/>
      <c r="N25" s="373"/>
      <c r="O25" s="373"/>
      <c r="P25" s="374"/>
      <c r="Q25" s="372">
        <v>6250</v>
      </c>
      <c r="R25" s="373"/>
      <c r="S25" s="373"/>
      <c r="T25" s="373"/>
      <c r="U25" s="373"/>
      <c r="V25" s="374"/>
      <c r="W25" s="462"/>
      <c r="X25" s="399"/>
      <c r="Y25" s="400"/>
      <c r="Z25" s="375" t="s">
        <v>164</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165</v>
      </c>
      <c r="AZ25" s="446"/>
      <c r="BA25" s="446"/>
      <c r="BB25" s="446"/>
      <c r="BC25" s="446"/>
      <c r="BD25" s="446"/>
      <c r="BE25" s="446"/>
      <c r="BF25" s="446"/>
      <c r="BG25" s="446"/>
      <c r="BH25" s="446"/>
      <c r="BI25" s="446"/>
      <c r="BJ25" s="446"/>
      <c r="BK25" s="446"/>
      <c r="BL25" s="446"/>
      <c r="BM25" s="447"/>
      <c r="BN25" s="448">
        <v>2579396</v>
      </c>
      <c r="BO25" s="449"/>
      <c r="BP25" s="449"/>
      <c r="BQ25" s="449"/>
      <c r="BR25" s="449"/>
      <c r="BS25" s="449"/>
      <c r="BT25" s="449"/>
      <c r="BU25" s="450"/>
      <c r="BV25" s="448">
        <v>863721</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166</v>
      </c>
      <c r="F26" s="376"/>
      <c r="G26" s="376"/>
      <c r="H26" s="376"/>
      <c r="I26" s="376"/>
      <c r="J26" s="376"/>
      <c r="K26" s="377"/>
      <c r="L26" s="372">
        <v>1</v>
      </c>
      <c r="M26" s="373"/>
      <c r="N26" s="373"/>
      <c r="O26" s="373"/>
      <c r="P26" s="374"/>
      <c r="Q26" s="372">
        <v>5470</v>
      </c>
      <c r="R26" s="373"/>
      <c r="S26" s="373"/>
      <c r="T26" s="373"/>
      <c r="U26" s="373"/>
      <c r="V26" s="374"/>
      <c r="W26" s="462"/>
      <c r="X26" s="399"/>
      <c r="Y26" s="400"/>
      <c r="Z26" s="375" t="s">
        <v>167</v>
      </c>
      <c r="AA26" s="430"/>
      <c r="AB26" s="430"/>
      <c r="AC26" s="430"/>
      <c r="AD26" s="430"/>
      <c r="AE26" s="430"/>
      <c r="AF26" s="430"/>
      <c r="AG26" s="431"/>
      <c r="AH26" s="372">
        <v>4</v>
      </c>
      <c r="AI26" s="373"/>
      <c r="AJ26" s="373"/>
      <c r="AK26" s="373"/>
      <c r="AL26" s="374"/>
      <c r="AM26" s="372">
        <v>10780</v>
      </c>
      <c r="AN26" s="373"/>
      <c r="AO26" s="373"/>
      <c r="AP26" s="373"/>
      <c r="AQ26" s="373"/>
      <c r="AR26" s="374"/>
      <c r="AS26" s="372">
        <v>2695</v>
      </c>
      <c r="AT26" s="373"/>
      <c r="AU26" s="373"/>
      <c r="AV26" s="373"/>
      <c r="AW26" s="373"/>
      <c r="AX26" s="432"/>
      <c r="AY26" s="459" t="s">
        <v>168</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169</v>
      </c>
      <c r="F27" s="376"/>
      <c r="G27" s="376"/>
      <c r="H27" s="376"/>
      <c r="I27" s="376"/>
      <c r="J27" s="376"/>
      <c r="K27" s="377"/>
      <c r="L27" s="372">
        <v>1</v>
      </c>
      <c r="M27" s="373"/>
      <c r="N27" s="373"/>
      <c r="O27" s="373"/>
      <c r="P27" s="374"/>
      <c r="Q27" s="372">
        <v>3210</v>
      </c>
      <c r="R27" s="373"/>
      <c r="S27" s="373"/>
      <c r="T27" s="373"/>
      <c r="U27" s="373"/>
      <c r="V27" s="374"/>
      <c r="W27" s="462"/>
      <c r="X27" s="399"/>
      <c r="Y27" s="400"/>
      <c r="Z27" s="375" t="s">
        <v>170</v>
      </c>
      <c r="AA27" s="376"/>
      <c r="AB27" s="376"/>
      <c r="AC27" s="376"/>
      <c r="AD27" s="376"/>
      <c r="AE27" s="376"/>
      <c r="AF27" s="376"/>
      <c r="AG27" s="377"/>
      <c r="AH27" s="372">
        <v>1</v>
      </c>
      <c r="AI27" s="373"/>
      <c r="AJ27" s="373"/>
      <c r="AK27" s="373"/>
      <c r="AL27" s="374"/>
      <c r="AM27" s="372" t="s">
        <v>171</v>
      </c>
      <c r="AN27" s="373"/>
      <c r="AO27" s="373"/>
      <c r="AP27" s="373"/>
      <c r="AQ27" s="373"/>
      <c r="AR27" s="374"/>
      <c r="AS27" s="372" t="s">
        <v>171</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391694</v>
      </c>
      <c r="BO27" s="454"/>
      <c r="BP27" s="454"/>
      <c r="BQ27" s="454"/>
      <c r="BR27" s="454"/>
      <c r="BS27" s="454"/>
      <c r="BT27" s="454"/>
      <c r="BU27" s="455"/>
      <c r="BV27" s="453">
        <v>391667</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2690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2739205</v>
      </c>
      <c r="BO28" s="449"/>
      <c r="BP28" s="449"/>
      <c r="BQ28" s="449"/>
      <c r="BR28" s="449"/>
      <c r="BS28" s="449"/>
      <c r="BT28" s="449"/>
      <c r="BU28" s="450"/>
      <c r="BV28" s="448">
        <v>2835326</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12</v>
      </c>
      <c r="M29" s="373"/>
      <c r="N29" s="373"/>
      <c r="O29" s="373"/>
      <c r="P29" s="374"/>
      <c r="Q29" s="372">
        <v>2580</v>
      </c>
      <c r="R29" s="373"/>
      <c r="S29" s="373"/>
      <c r="T29" s="373"/>
      <c r="U29" s="373"/>
      <c r="V29" s="374"/>
      <c r="W29" s="463"/>
      <c r="X29" s="464"/>
      <c r="Y29" s="465"/>
      <c r="Z29" s="375" t="s">
        <v>177</v>
      </c>
      <c r="AA29" s="376"/>
      <c r="AB29" s="376"/>
      <c r="AC29" s="376"/>
      <c r="AD29" s="376"/>
      <c r="AE29" s="376"/>
      <c r="AF29" s="376"/>
      <c r="AG29" s="377"/>
      <c r="AH29" s="372">
        <v>174</v>
      </c>
      <c r="AI29" s="373"/>
      <c r="AJ29" s="373"/>
      <c r="AK29" s="373"/>
      <c r="AL29" s="374"/>
      <c r="AM29" s="372">
        <v>495912</v>
      </c>
      <c r="AN29" s="373"/>
      <c r="AO29" s="373"/>
      <c r="AP29" s="373"/>
      <c r="AQ29" s="373"/>
      <c r="AR29" s="374"/>
      <c r="AS29" s="372">
        <v>2850</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1246365</v>
      </c>
      <c r="BO29" s="420"/>
      <c r="BP29" s="420"/>
      <c r="BQ29" s="420"/>
      <c r="BR29" s="420"/>
      <c r="BS29" s="420"/>
      <c r="BT29" s="420"/>
      <c r="BU29" s="421"/>
      <c r="BV29" s="419">
        <v>1618947</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89.3</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955303</v>
      </c>
      <c r="BO30" s="454"/>
      <c r="BP30" s="454"/>
      <c r="BQ30" s="454"/>
      <c r="BR30" s="454"/>
      <c r="BS30" s="454"/>
      <c r="BT30" s="454"/>
      <c r="BU30" s="455"/>
      <c r="BV30" s="453">
        <v>916164</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丸森町国民健康保険特別会計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丸森町病院事業会計</v>
      </c>
      <c r="AP34" s="368"/>
      <c r="AQ34" s="368"/>
      <c r="AR34" s="368"/>
      <c r="AS34" s="368"/>
      <c r="AT34" s="368"/>
      <c r="AU34" s="368"/>
      <c r="AV34" s="368"/>
      <c r="AW34" s="368"/>
      <c r="AX34" s="368"/>
      <c r="AY34" s="368"/>
      <c r="AZ34" s="368"/>
      <c r="BA34" s="368"/>
      <c r="BB34" s="368"/>
      <c r="BC34" s="368"/>
      <c r="BD34" s="169"/>
      <c r="BE34" s="367">
        <f>IF(BG34="","",MAX(C34:D43,U34:V43,AM34:AN43)+1)</f>
        <v>8</v>
      </c>
      <c r="BF34" s="367"/>
      <c r="BG34" s="368" t="str">
        <f>IF('各会計、関係団体の財政状況及び健全化判断比率'!B34="","",'各会計、関係団体の財政状況及び健全化判断比率'!B34)</f>
        <v>丸森町宅地造成事業特別会計</v>
      </c>
      <c r="BH34" s="368"/>
      <c r="BI34" s="368"/>
      <c r="BJ34" s="368"/>
      <c r="BK34" s="368"/>
      <c r="BL34" s="368"/>
      <c r="BM34" s="368"/>
      <c r="BN34" s="368"/>
      <c r="BO34" s="368"/>
      <c r="BP34" s="368"/>
      <c r="BQ34" s="368"/>
      <c r="BR34" s="368"/>
      <c r="BS34" s="368"/>
      <c r="BT34" s="368"/>
      <c r="BU34" s="368"/>
      <c r="BV34" s="169"/>
      <c r="BW34" s="367">
        <f>IF(BY34="","",MAX(C34:D43,U34:V43,AM34:AN43,BE34:BF43)+1)</f>
        <v>10</v>
      </c>
      <c r="BX34" s="367"/>
      <c r="BY34" s="368" t="str">
        <f>IF('各会計、関係団体の財政状況及び健全化判断比率'!B68="","",'各会計、関係団体の財政状況及び健全化判断比率'!B68)</f>
        <v>宮城県市町村職員退職手当組合</v>
      </c>
      <c r="BZ34" s="368"/>
      <c r="CA34" s="368"/>
      <c r="CB34" s="368"/>
      <c r="CC34" s="368"/>
      <c r="CD34" s="368"/>
      <c r="CE34" s="368"/>
      <c r="CF34" s="368"/>
      <c r="CG34" s="368"/>
      <c r="CH34" s="368"/>
      <c r="CI34" s="368"/>
      <c r="CJ34" s="368"/>
      <c r="CK34" s="368"/>
      <c r="CL34" s="368"/>
      <c r="CM34" s="368"/>
      <c r="CN34" s="169"/>
      <c r="CO34" s="367">
        <f>IF(CQ34="","",MAX(C34:D43,U34:V43,AM34:AN43,BE34:BF43,BW34:BX43)+1)</f>
        <v>16</v>
      </c>
      <c r="CP34" s="367"/>
      <c r="CQ34" s="368" t="str">
        <f>IF('各会計、関係団体の財政状況及び健全化判断比率'!BS7="","",'各会計、関係団体の財政状況及び健全化判断比率'!BS7)</f>
        <v>丸森町観光物産振興公社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丸森町介護保険特別会計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丸森町水道事業会計</v>
      </c>
      <c r="AP35" s="368"/>
      <c r="AQ35" s="368"/>
      <c r="AR35" s="368"/>
      <c r="AS35" s="368"/>
      <c r="AT35" s="368"/>
      <c r="AU35" s="368"/>
      <c r="AV35" s="368"/>
      <c r="AW35" s="368"/>
      <c r="AX35" s="368"/>
      <c r="AY35" s="368"/>
      <c r="AZ35" s="368"/>
      <c r="BA35" s="368"/>
      <c r="BB35" s="368"/>
      <c r="BC35" s="368"/>
      <c r="BD35" s="169"/>
      <c r="BE35" s="367">
        <f t="shared" ref="BE35:BE43" si="1">IF(BG35="","",BE34+1)</f>
        <v>9</v>
      </c>
      <c r="BF35" s="367"/>
      <c r="BG35" s="368" t="str">
        <f>IF('各会計、関係団体の財政状況及び健全化判断比率'!B35="","",'各会計、関係団体の財政状況及び健全化判断比率'!B35)</f>
        <v>丸森町工場団地造成事業特別会計</v>
      </c>
      <c r="BH35" s="368"/>
      <c r="BI35" s="368"/>
      <c r="BJ35" s="368"/>
      <c r="BK35" s="368"/>
      <c r="BL35" s="368"/>
      <c r="BM35" s="368"/>
      <c r="BN35" s="368"/>
      <c r="BO35" s="368"/>
      <c r="BP35" s="368"/>
      <c r="BQ35" s="368"/>
      <c r="BR35" s="368"/>
      <c r="BS35" s="368"/>
      <c r="BT35" s="368"/>
      <c r="BU35" s="368"/>
      <c r="BV35" s="169"/>
      <c r="BW35" s="367">
        <f t="shared" ref="BW35:BW43" si="2">IF(BY35="","",BW34+1)</f>
        <v>11</v>
      </c>
      <c r="BX35" s="367"/>
      <c r="BY35" s="368" t="str">
        <f>IF('各会計、関係団体の財政状況及び健全化判断比率'!B69="","",'各会計、関係団体の財政状況及び健全化判断比率'!B69)</f>
        <v>宮城県市町村非常勤消防団員補償報酬組合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丸森町後期高齢者医療特別会計</v>
      </c>
      <c r="X36" s="368"/>
      <c r="Y36" s="368"/>
      <c r="Z36" s="368"/>
      <c r="AA36" s="368"/>
      <c r="AB36" s="368"/>
      <c r="AC36" s="368"/>
      <c r="AD36" s="368"/>
      <c r="AE36" s="368"/>
      <c r="AF36" s="368"/>
      <c r="AG36" s="368"/>
      <c r="AH36" s="368"/>
      <c r="AI36" s="368"/>
      <c r="AJ36" s="368"/>
      <c r="AK36" s="368"/>
      <c r="AL36" s="169"/>
      <c r="AM36" s="367">
        <f t="shared" si="0"/>
        <v>7</v>
      </c>
      <c r="AN36" s="367"/>
      <c r="AO36" s="368" t="str">
        <f>IF('各会計、関係団体の財政状況及び健全化判断比率'!B33="","",'各会計、関係団体の財政状況及び健全化判断比率'!B33)</f>
        <v>丸森町下水道事業会計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12</v>
      </c>
      <c r="BX36" s="367"/>
      <c r="BY36" s="368" t="str">
        <f>IF('各会計、関係団体の財政状況及び健全化判断比率'!B70="","",'各会計、関係団体の財政状況及び健全化判断比率'!B70)</f>
        <v>仙南地域広域行政事務組合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13</v>
      </c>
      <c r="BX37" s="367"/>
      <c r="BY37" s="368" t="str">
        <f>IF('各会計、関係団体の財政状況及び健全化判断比率'!B71="","",'各会計、関係団体の財政状況及び健全化判断比率'!B71)</f>
        <v>宮城県市町村自治振興センター</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14</v>
      </c>
      <c r="BX38" s="367"/>
      <c r="BY38" s="368" t="str">
        <f>IF('各会計、関係団体の財政状況及び健全化判断比率'!B72="","",'各会計、関係団体の財政状況及び健全化判断比率'!B72)</f>
        <v>宮城県後期高齢者医療広域連合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15</v>
      </c>
      <c r="BX39" s="367"/>
      <c r="BY39" s="368" t="str">
        <f>IF('各会計、関係団体の財政状況及び健全化判断比率'!B73="","",'各会計、関係団体の財政状況及び健全化判断比率'!B73)</f>
        <v>宮城県後期高齢者医療事業会計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qoE3xG0eniigvdSI55X+mpSbVDR+ubyQskLdnziJxnevUaY+CBoL1XLMN1NfZIXDZO5Wqq/uIx2f8IfCGll/HA==" saltValue="OZ0d1q6V2FyYtGxxrKss3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51" t="s">
        <v>537</v>
      </c>
      <c r="D34" s="1151"/>
      <c r="E34" s="1152"/>
      <c r="F34" s="32">
        <v>3.4</v>
      </c>
      <c r="G34" s="33">
        <v>5.01</v>
      </c>
      <c r="H34" s="33">
        <v>36.72</v>
      </c>
      <c r="I34" s="33">
        <v>23</v>
      </c>
      <c r="J34" s="34">
        <v>16.760000000000002</v>
      </c>
      <c r="K34" s="22"/>
      <c r="L34" s="22"/>
      <c r="M34" s="22"/>
      <c r="N34" s="22"/>
      <c r="O34" s="22"/>
      <c r="P34" s="22"/>
    </row>
    <row r="35" spans="1:16" ht="39" customHeight="1" x14ac:dyDescent="0.15">
      <c r="A35" s="22"/>
      <c r="B35" s="35"/>
      <c r="C35" s="1145" t="s">
        <v>538</v>
      </c>
      <c r="D35" s="1146"/>
      <c r="E35" s="1147"/>
      <c r="F35" s="36">
        <v>3.77</v>
      </c>
      <c r="G35" s="37">
        <v>3.08</v>
      </c>
      <c r="H35" s="37">
        <v>3.29</v>
      </c>
      <c r="I35" s="37">
        <v>3.83</v>
      </c>
      <c r="J35" s="38">
        <v>4.6399999999999997</v>
      </c>
      <c r="K35" s="22"/>
      <c r="L35" s="22"/>
      <c r="M35" s="22"/>
      <c r="N35" s="22"/>
      <c r="O35" s="22"/>
      <c r="P35" s="22"/>
    </row>
    <row r="36" spans="1:16" ht="39" customHeight="1" x14ac:dyDescent="0.15">
      <c r="A36" s="22"/>
      <c r="B36" s="35"/>
      <c r="C36" s="1145" t="s">
        <v>539</v>
      </c>
      <c r="D36" s="1146"/>
      <c r="E36" s="1147"/>
      <c r="F36" s="36">
        <v>0.92</v>
      </c>
      <c r="G36" s="37">
        <v>0.8</v>
      </c>
      <c r="H36" s="37">
        <v>4.46</v>
      </c>
      <c r="I36" s="37">
        <v>3.19</v>
      </c>
      <c r="J36" s="38">
        <v>3.73</v>
      </c>
      <c r="K36" s="22"/>
      <c r="L36" s="22"/>
      <c r="M36" s="22"/>
      <c r="N36" s="22"/>
      <c r="O36" s="22"/>
      <c r="P36" s="22"/>
    </row>
    <row r="37" spans="1:16" ht="39" customHeight="1" x14ac:dyDescent="0.15">
      <c r="A37" s="22"/>
      <c r="B37" s="35"/>
      <c r="C37" s="1145" t="s">
        <v>540</v>
      </c>
      <c r="D37" s="1146"/>
      <c r="E37" s="1147"/>
      <c r="F37" s="36">
        <v>1.92</v>
      </c>
      <c r="G37" s="37">
        <v>2.09</v>
      </c>
      <c r="H37" s="37">
        <v>1.56</v>
      </c>
      <c r="I37" s="37">
        <v>2.41</v>
      </c>
      <c r="J37" s="38">
        <v>2.76</v>
      </c>
      <c r="K37" s="22"/>
      <c r="L37" s="22"/>
      <c r="M37" s="22"/>
      <c r="N37" s="22"/>
      <c r="O37" s="22"/>
      <c r="P37" s="22"/>
    </row>
    <row r="38" spans="1:16" ht="39" customHeight="1" x14ac:dyDescent="0.15">
      <c r="A38" s="22"/>
      <c r="B38" s="35"/>
      <c r="C38" s="1145" t="s">
        <v>541</v>
      </c>
      <c r="D38" s="1146"/>
      <c r="E38" s="1147"/>
      <c r="F38" s="36">
        <v>1.0900000000000001</v>
      </c>
      <c r="G38" s="37">
        <v>1.26</v>
      </c>
      <c r="H38" s="37">
        <v>3.5</v>
      </c>
      <c r="I38" s="37">
        <v>2.2799999999999998</v>
      </c>
      <c r="J38" s="38">
        <v>2.44</v>
      </c>
      <c r="K38" s="22"/>
      <c r="L38" s="22"/>
      <c r="M38" s="22"/>
      <c r="N38" s="22"/>
      <c r="O38" s="22"/>
      <c r="P38" s="22"/>
    </row>
    <row r="39" spans="1:16" ht="39" customHeight="1" x14ac:dyDescent="0.15">
      <c r="A39" s="22"/>
      <c r="B39" s="35"/>
      <c r="C39" s="1145" t="s">
        <v>542</v>
      </c>
      <c r="D39" s="1146"/>
      <c r="E39" s="1147"/>
      <c r="F39" s="36">
        <v>5.53</v>
      </c>
      <c r="G39" s="37">
        <v>7.21</v>
      </c>
      <c r="H39" s="37">
        <v>5.84</v>
      </c>
      <c r="I39" s="37">
        <v>2.79</v>
      </c>
      <c r="J39" s="38">
        <v>0.56000000000000005</v>
      </c>
      <c r="K39" s="22"/>
      <c r="L39" s="22"/>
      <c r="M39" s="22"/>
      <c r="N39" s="22"/>
      <c r="O39" s="22"/>
      <c r="P39" s="22"/>
    </row>
    <row r="40" spans="1:16" ht="39" customHeight="1" x14ac:dyDescent="0.15">
      <c r="A40" s="22"/>
      <c r="B40" s="35"/>
      <c r="C40" s="1145" t="s">
        <v>543</v>
      </c>
      <c r="D40" s="1146"/>
      <c r="E40" s="1147"/>
      <c r="F40" s="36">
        <v>0.06</v>
      </c>
      <c r="G40" s="37">
        <v>0.08</v>
      </c>
      <c r="H40" s="37">
        <v>0.09</v>
      </c>
      <c r="I40" s="37">
        <v>0.08</v>
      </c>
      <c r="J40" s="38">
        <v>0.08</v>
      </c>
      <c r="K40" s="22"/>
      <c r="L40" s="22"/>
      <c r="M40" s="22"/>
      <c r="N40" s="22"/>
      <c r="O40" s="22"/>
      <c r="P40" s="22"/>
    </row>
    <row r="41" spans="1:16" ht="39" customHeight="1" x14ac:dyDescent="0.15">
      <c r="A41" s="22"/>
      <c r="B41" s="35"/>
      <c r="C41" s="1145" t="s">
        <v>544</v>
      </c>
      <c r="D41" s="1146"/>
      <c r="E41" s="1147"/>
      <c r="F41" s="36">
        <v>0</v>
      </c>
      <c r="G41" s="37">
        <v>0</v>
      </c>
      <c r="H41" s="37">
        <v>0</v>
      </c>
      <c r="I41" s="37">
        <v>0</v>
      </c>
      <c r="J41" s="38">
        <v>0</v>
      </c>
      <c r="K41" s="22"/>
      <c r="L41" s="22"/>
      <c r="M41" s="22"/>
      <c r="N41" s="22"/>
      <c r="O41" s="22"/>
      <c r="P41" s="22"/>
    </row>
    <row r="42" spans="1:16" ht="39" customHeight="1" x14ac:dyDescent="0.15">
      <c r="A42" s="22"/>
      <c r="B42" s="39"/>
      <c r="C42" s="1145" t="s">
        <v>545</v>
      </c>
      <c r="D42" s="1146"/>
      <c r="E42" s="1147"/>
      <c r="F42" s="36" t="s">
        <v>489</v>
      </c>
      <c r="G42" s="37" t="s">
        <v>489</v>
      </c>
      <c r="H42" s="37" t="s">
        <v>489</v>
      </c>
      <c r="I42" s="37" t="s">
        <v>489</v>
      </c>
      <c r="J42" s="38" t="s">
        <v>489</v>
      </c>
      <c r="K42" s="22"/>
      <c r="L42" s="22"/>
      <c r="M42" s="22"/>
      <c r="N42" s="22"/>
      <c r="O42" s="22"/>
      <c r="P42" s="22"/>
    </row>
    <row r="43" spans="1:16" ht="39" customHeight="1" thickBot="1" x14ac:dyDescent="0.2">
      <c r="A43" s="22"/>
      <c r="B43" s="40"/>
      <c r="C43" s="1148" t="s">
        <v>546</v>
      </c>
      <c r="D43" s="1149"/>
      <c r="E43" s="1150"/>
      <c r="F43" s="41">
        <v>0</v>
      </c>
      <c r="G43" s="42">
        <v>0.01</v>
      </c>
      <c r="H43" s="42">
        <v>0</v>
      </c>
      <c r="I43" s="42">
        <v>0</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GjYWvJfNwWnWtWrdSFFenvo+nocbPD3x+Ih7drmAp61fqDokwQvs+it03RZ7lScASWU/2iVhL7eKxCANNfa5BQ==" saltValue="3SGLWMaURtfzuI8V9VTNK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877</v>
      </c>
      <c r="L45" s="60">
        <v>820</v>
      </c>
      <c r="M45" s="60">
        <v>858</v>
      </c>
      <c r="N45" s="60">
        <v>921</v>
      </c>
      <c r="O45" s="61">
        <v>1111</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489</v>
      </c>
      <c r="L47" s="64" t="s">
        <v>489</v>
      </c>
      <c r="M47" s="64" t="s">
        <v>489</v>
      </c>
      <c r="N47" s="64" t="s">
        <v>489</v>
      </c>
      <c r="O47" s="65" t="s">
        <v>489</v>
      </c>
      <c r="P47" s="48"/>
      <c r="Q47" s="48"/>
      <c r="R47" s="48"/>
      <c r="S47" s="48"/>
      <c r="T47" s="48"/>
      <c r="U47" s="48"/>
    </row>
    <row r="48" spans="1:21" ht="30.75" customHeight="1" x14ac:dyDescent="0.15">
      <c r="A48" s="48"/>
      <c r="B48" s="1178"/>
      <c r="C48" s="1179"/>
      <c r="D48" s="62"/>
      <c r="E48" s="1155" t="s">
        <v>13</v>
      </c>
      <c r="F48" s="1155"/>
      <c r="G48" s="1155"/>
      <c r="H48" s="1155"/>
      <c r="I48" s="1155"/>
      <c r="J48" s="1156"/>
      <c r="K48" s="63">
        <v>371</v>
      </c>
      <c r="L48" s="64">
        <v>344</v>
      </c>
      <c r="M48" s="64">
        <v>331</v>
      </c>
      <c r="N48" s="64">
        <v>284</v>
      </c>
      <c r="O48" s="65">
        <v>303</v>
      </c>
      <c r="P48" s="48"/>
      <c r="Q48" s="48"/>
      <c r="R48" s="48"/>
      <c r="S48" s="48"/>
      <c r="T48" s="48"/>
      <c r="U48" s="48"/>
    </row>
    <row r="49" spans="1:21" ht="30.75" customHeight="1" x14ac:dyDescent="0.15">
      <c r="A49" s="48"/>
      <c r="B49" s="1178"/>
      <c r="C49" s="1179"/>
      <c r="D49" s="62"/>
      <c r="E49" s="1155" t="s">
        <v>14</v>
      </c>
      <c r="F49" s="1155"/>
      <c r="G49" s="1155"/>
      <c r="H49" s="1155"/>
      <c r="I49" s="1155"/>
      <c r="J49" s="1156"/>
      <c r="K49" s="63">
        <v>29</v>
      </c>
      <c r="L49" s="64">
        <v>27</v>
      </c>
      <c r="M49" s="64">
        <v>20</v>
      </c>
      <c r="N49" s="64">
        <v>29</v>
      </c>
      <c r="O49" s="65">
        <v>32</v>
      </c>
      <c r="P49" s="48"/>
      <c r="Q49" s="48"/>
      <c r="R49" s="48"/>
      <c r="S49" s="48"/>
      <c r="T49" s="48"/>
      <c r="U49" s="48"/>
    </row>
    <row r="50" spans="1:21" ht="30.75" customHeight="1" x14ac:dyDescent="0.15">
      <c r="A50" s="48"/>
      <c r="B50" s="1178"/>
      <c r="C50" s="1179"/>
      <c r="D50" s="62"/>
      <c r="E50" s="1155" t="s">
        <v>15</v>
      </c>
      <c r="F50" s="1155"/>
      <c r="G50" s="1155"/>
      <c r="H50" s="1155"/>
      <c r="I50" s="1155"/>
      <c r="J50" s="1156"/>
      <c r="K50" s="63">
        <v>2</v>
      </c>
      <c r="L50" s="64">
        <v>1</v>
      </c>
      <c r="M50" s="64">
        <v>1</v>
      </c>
      <c r="N50" s="64">
        <v>1</v>
      </c>
      <c r="O50" s="65">
        <v>0</v>
      </c>
      <c r="P50" s="48"/>
      <c r="Q50" s="48"/>
      <c r="R50" s="48"/>
      <c r="S50" s="48"/>
      <c r="T50" s="48"/>
      <c r="U50" s="48"/>
    </row>
    <row r="51" spans="1:21" ht="30.75" customHeight="1" x14ac:dyDescent="0.15">
      <c r="A51" s="48"/>
      <c r="B51" s="1180"/>
      <c r="C51" s="1181"/>
      <c r="D51" s="66"/>
      <c r="E51" s="1155" t="s">
        <v>16</v>
      </c>
      <c r="F51" s="1155"/>
      <c r="G51" s="1155"/>
      <c r="H51" s="1155"/>
      <c r="I51" s="1155"/>
      <c r="J51" s="1156"/>
      <c r="K51" s="63">
        <v>1</v>
      </c>
      <c r="L51" s="64">
        <v>1</v>
      </c>
      <c r="M51" s="64">
        <v>1</v>
      </c>
      <c r="N51" s="64" t="s">
        <v>489</v>
      </c>
      <c r="O51" s="65" t="s">
        <v>489</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877</v>
      </c>
      <c r="L52" s="64">
        <v>839</v>
      </c>
      <c r="M52" s="64">
        <v>866</v>
      </c>
      <c r="N52" s="64">
        <v>873</v>
      </c>
      <c r="O52" s="65">
        <v>1004</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403</v>
      </c>
      <c r="L53" s="69">
        <v>354</v>
      </c>
      <c r="M53" s="69">
        <v>345</v>
      </c>
      <c r="N53" s="69">
        <v>362</v>
      </c>
      <c r="O53" s="70">
        <v>442</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547</v>
      </c>
      <c r="L57" s="81" t="s">
        <v>548</v>
      </c>
      <c r="M57" s="81" t="s">
        <v>549</v>
      </c>
      <c r="N57" s="81" t="s">
        <v>550</v>
      </c>
      <c r="O57" s="82" t="s">
        <v>551</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nQQF7KFHYDnKSXTwCORGh9vuyycjU5sBbAXjlppoEHd1pHqLJ0HJuZ+8/vCCGvkWkrTm45D99sbj/NARluivXg==" saltValue="IA4HakEloUCaNcAPdH+TI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528</v>
      </c>
      <c r="J40" s="103" t="s">
        <v>529</v>
      </c>
      <c r="K40" s="103" t="s">
        <v>530</v>
      </c>
      <c r="L40" s="103" t="s">
        <v>531</v>
      </c>
      <c r="M40" s="104" t="s">
        <v>532</v>
      </c>
    </row>
    <row r="41" spans="2:13" ht="27.75" customHeight="1" x14ac:dyDescent="0.15">
      <c r="B41" s="1196" t="s">
        <v>30</v>
      </c>
      <c r="C41" s="1197"/>
      <c r="D41" s="105"/>
      <c r="E41" s="1198" t="s">
        <v>31</v>
      </c>
      <c r="F41" s="1198"/>
      <c r="G41" s="1198"/>
      <c r="H41" s="1199"/>
      <c r="I41" s="343">
        <v>10123</v>
      </c>
      <c r="J41" s="344">
        <v>10846</v>
      </c>
      <c r="K41" s="344">
        <v>12140</v>
      </c>
      <c r="L41" s="344">
        <v>13711</v>
      </c>
      <c r="M41" s="345">
        <v>13936</v>
      </c>
    </row>
    <row r="42" spans="2:13" ht="27.75" customHeight="1" x14ac:dyDescent="0.15">
      <c r="B42" s="1186"/>
      <c r="C42" s="1187"/>
      <c r="D42" s="106"/>
      <c r="E42" s="1190" t="s">
        <v>32</v>
      </c>
      <c r="F42" s="1190"/>
      <c r="G42" s="1190"/>
      <c r="H42" s="1191"/>
      <c r="I42" s="346">
        <v>1</v>
      </c>
      <c r="J42" s="347">
        <v>0</v>
      </c>
      <c r="K42" s="347">
        <v>0</v>
      </c>
      <c r="L42" s="347" t="s">
        <v>489</v>
      </c>
      <c r="M42" s="348" t="s">
        <v>489</v>
      </c>
    </row>
    <row r="43" spans="2:13" ht="27.75" customHeight="1" x14ac:dyDescent="0.15">
      <c r="B43" s="1186"/>
      <c r="C43" s="1187"/>
      <c r="D43" s="106"/>
      <c r="E43" s="1190" t="s">
        <v>33</v>
      </c>
      <c r="F43" s="1190"/>
      <c r="G43" s="1190"/>
      <c r="H43" s="1191"/>
      <c r="I43" s="346">
        <v>2992</v>
      </c>
      <c r="J43" s="347">
        <v>2460</v>
      </c>
      <c r="K43" s="347">
        <v>2310</v>
      </c>
      <c r="L43" s="347">
        <v>2508</v>
      </c>
      <c r="M43" s="348">
        <v>3285</v>
      </c>
    </row>
    <row r="44" spans="2:13" ht="27.75" customHeight="1" x14ac:dyDescent="0.15">
      <c r="B44" s="1186"/>
      <c r="C44" s="1187"/>
      <c r="D44" s="106"/>
      <c r="E44" s="1190" t="s">
        <v>34</v>
      </c>
      <c r="F44" s="1190"/>
      <c r="G44" s="1190"/>
      <c r="H44" s="1191"/>
      <c r="I44" s="346">
        <v>261</v>
      </c>
      <c r="J44" s="347">
        <v>300</v>
      </c>
      <c r="K44" s="347">
        <v>274</v>
      </c>
      <c r="L44" s="347">
        <v>253</v>
      </c>
      <c r="M44" s="348">
        <v>266</v>
      </c>
    </row>
    <row r="45" spans="2:13" ht="27.75" customHeight="1" x14ac:dyDescent="0.15">
      <c r="B45" s="1186"/>
      <c r="C45" s="1187"/>
      <c r="D45" s="106"/>
      <c r="E45" s="1190" t="s">
        <v>35</v>
      </c>
      <c r="F45" s="1190"/>
      <c r="G45" s="1190"/>
      <c r="H45" s="1191"/>
      <c r="I45" s="346">
        <v>1563</v>
      </c>
      <c r="J45" s="347">
        <v>1513</v>
      </c>
      <c r="K45" s="347">
        <v>1422</v>
      </c>
      <c r="L45" s="347">
        <v>1396</v>
      </c>
      <c r="M45" s="348">
        <v>1323</v>
      </c>
    </row>
    <row r="46" spans="2:13" ht="27.75" customHeight="1" x14ac:dyDescent="0.15">
      <c r="B46" s="1186"/>
      <c r="C46" s="1187"/>
      <c r="D46" s="107"/>
      <c r="E46" s="1190" t="s">
        <v>36</v>
      </c>
      <c r="F46" s="1190"/>
      <c r="G46" s="1190"/>
      <c r="H46" s="1191"/>
      <c r="I46" s="346" t="s">
        <v>489</v>
      </c>
      <c r="J46" s="347" t="s">
        <v>489</v>
      </c>
      <c r="K46" s="347" t="s">
        <v>489</v>
      </c>
      <c r="L46" s="347" t="s">
        <v>489</v>
      </c>
      <c r="M46" s="348" t="s">
        <v>489</v>
      </c>
    </row>
    <row r="47" spans="2:13" ht="27.75" customHeight="1" x14ac:dyDescent="0.15">
      <c r="B47" s="1186"/>
      <c r="C47" s="1187"/>
      <c r="D47" s="108"/>
      <c r="E47" s="1200" t="s">
        <v>37</v>
      </c>
      <c r="F47" s="1201"/>
      <c r="G47" s="1201"/>
      <c r="H47" s="1202"/>
      <c r="I47" s="346" t="s">
        <v>489</v>
      </c>
      <c r="J47" s="347" t="s">
        <v>489</v>
      </c>
      <c r="K47" s="347" t="s">
        <v>489</v>
      </c>
      <c r="L47" s="347" t="s">
        <v>489</v>
      </c>
      <c r="M47" s="348" t="s">
        <v>489</v>
      </c>
    </row>
    <row r="48" spans="2:13" ht="27.75" customHeight="1" x14ac:dyDescent="0.15">
      <c r="B48" s="1186"/>
      <c r="C48" s="1187"/>
      <c r="D48" s="106"/>
      <c r="E48" s="1190" t="s">
        <v>38</v>
      </c>
      <c r="F48" s="1190"/>
      <c r="G48" s="1190"/>
      <c r="H48" s="1191"/>
      <c r="I48" s="346" t="s">
        <v>489</v>
      </c>
      <c r="J48" s="347" t="s">
        <v>489</v>
      </c>
      <c r="K48" s="347" t="s">
        <v>489</v>
      </c>
      <c r="L48" s="347" t="s">
        <v>489</v>
      </c>
      <c r="M48" s="348" t="s">
        <v>489</v>
      </c>
    </row>
    <row r="49" spans="2:13" ht="27.75" customHeight="1" x14ac:dyDescent="0.15">
      <c r="B49" s="1188"/>
      <c r="C49" s="1189"/>
      <c r="D49" s="106"/>
      <c r="E49" s="1190" t="s">
        <v>39</v>
      </c>
      <c r="F49" s="1190"/>
      <c r="G49" s="1190"/>
      <c r="H49" s="1191"/>
      <c r="I49" s="346" t="s">
        <v>489</v>
      </c>
      <c r="J49" s="347" t="s">
        <v>489</v>
      </c>
      <c r="K49" s="347" t="s">
        <v>489</v>
      </c>
      <c r="L49" s="347" t="s">
        <v>489</v>
      </c>
      <c r="M49" s="348" t="s">
        <v>489</v>
      </c>
    </row>
    <row r="50" spans="2:13" ht="27.75" customHeight="1" x14ac:dyDescent="0.15">
      <c r="B50" s="1184" t="s">
        <v>40</v>
      </c>
      <c r="C50" s="1185"/>
      <c r="D50" s="109"/>
      <c r="E50" s="1190" t="s">
        <v>41</v>
      </c>
      <c r="F50" s="1190"/>
      <c r="G50" s="1190"/>
      <c r="H50" s="1191"/>
      <c r="I50" s="346">
        <v>4898</v>
      </c>
      <c r="J50" s="347">
        <v>5003</v>
      </c>
      <c r="K50" s="347">
        <v>5131</v>
      </c>
      <c r="L50" s="347">
        <v>6194</v>
      </c>
      <c r="M50" s="348">
        <v>5799</v>
      </c>
    </row>
    <row r="51" spans="2:13" ht="27.75" customHeight="1" x14ac:dyDescent="0.15">
      <c r="B51" s="1186"/>
      <c r="C51" s="1187"/>
      <c r="D51" s="106"/>
      <c r="E51" s="1190" t="s">
        <v>42</v>
      </c>
      <c r="F51" s="1190"/>
      <c r="G51" s="1190"/>
      <c r="H51" s="1191"/>
      <c r="I51" s="346">
        <v>196</v>
      </c>
      <c r="J51" s="347">
        <v>218</v>
      </c>
      <c r="K51" s="347">
        <v>895</v>
      </c>
      <c r="L51" s="347">
        <v>2197</v>
      </c>
      <c r="M51" s="348">
        <v>2767</v>
      </c>
    </row>
    <row r="52" spans="2:13" ht="27.75" customHeight="1" x14ac:dyDescent="0.15">
      <c r="B52" s="1188"/>
      <c r="C52" s="1189"/>
      <c r="D52" s="106"/>
      <c r="E52" s="1190" t="s">
        <v>43</v>
      </c>
      <c r="F52" s="1190"/>
      <c r="G52" s="1190"/>
      <c r="H52" s="1191"/>
      <c r="I52" s="346">
        <v>9490</v>
      </c>
      <c r="J52" s="347">
        <v>9681</v>
      </c>
      <c r="K52" s="347">
        <v>9664</v>
      </c>
      <c r="L52" s="347">
        <v>9567</v>
      </c>
      <c r="M52" s="348">
        <v>10732</v>
      </c>
    </row>
    <row r="53" spans="2:13" ht="27.75" customHeight="1" thickBot="1" x14ac:dyDescent="0.2">
      <c r="B53" s="1192" t="s">
        <v>19</v>
      </c>
      <c r="C53" s="1193"/>
      <c r="D53" s="110"/>
      <c r="E53" s="1194" t="s">
        <v>44</v>
      </c>
      <c r="F53" s="1194"/>
      <c r="G53" s="1194"/>
      <c r="H53" s="1195"/>
      <c r="I53" s="349">
        <v>355</v>
      </c>
      <c r="J53" s="350">
        <v>217</v>
      </c>
      <c r="K53" s="350">
        <v>457</v>
      </c>
      <c r="L53" s="350">
        <v>-91</v>
      </c>
      <c r="M53" s="351">
        <v>-488</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5xHpsuZmTqz5h47Kbe66wFBbUSx/ldrA+BjcqsbYQYmZbNhdZbDTkrkw1Kcb5K5NOgpROToGD+74vUp7nPTo/w==" saltValue="re7DfKbjHTEFAL8YyyHsH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530</v>
      </c>
      <c r="G54" s="119" t="s">
        <v>531</v>
      </c>
      <c r="H54" s="120" t="s">
        <v>532</v>
      </c>
    </row>
    <row r="55" spans="2:8" ht="52.5" customHeight="1" x14ac:dyDescent="0.15">
      <c r="B55" s="121"/>
      <c r="C55" s="1211" t="s">
        <v>46</v>
      </c>
      <c r="D55" s="1211"/>
      <c r="E55" s="1212"/>
      <c r="F55" s="352">
        <v>1812</v>
      </c>
      <c r="G55" s="352">
        <v>2835</v>
      </c>
      <c r="H55" s="353">
        <v>2739</v>
      </c>
    </row>
    <row r="56" spans="2:8" ht="52.5" customHeight="1" x14ac:dyDescent="0.15">
      <c r="B56" s="122"/>
      <c r="C56" s="1213" t="s">
        <v>47</v>
      </c>
      <c r="D56" s="1213"/>
      <c r="E56" s="1214"/>
      <c r="F56" s="354">
        <v>1798</v>
      </c>
      <c r="G56" s="354">
        <v>1619</v>
      </c>
      <c r="H56" s="355">
        <v>1246</v>
      </c>
    </row>
    <row r="57" spans="2:8" ht="53.25" customHeight="1" x14ac:dyDescent="0.15">
      <c r="B57" s="122"/>
      <c r="C57" s="1215" t="s">
        <v>48</v>
      </c>
      <c r="D57" s="1215"/>
      <c r="E57" s="1216"/>
      <c r="F57" s="356">
        <v>756</v>
      </c>
      <c r="G57" s="356">
        <v>916</v>
      </c>
      <c r="H57" s="357">
        <v>955</v>
      </c>
    </row>
    <row r="58" spans="2:8" ht="45.75" customHeight="1" x14ac:dyDescent="0.15">
      <c r="B58" s="123"/>
      <c r="C58" s="1203" t="s">
        <v>565</v>
      </c>
      <c r="D58" s="1204"/>
      <c r="E58" s="1205"/>
      <c r="F58" s="358">
        <v>14</v>
      </c>
      <c r="G58" s="358">
        <v>97</v>
      </c>
      <c r="H58" s="359">
        <v>228</v>
      </c>
    </row>
    <row r="59" spans="2:8" ht="45.75" customHeight="1" x14ac:dyDescent="0.15">
      <c r="B59" s="123"/>
      <c r="C59" s="1203" t="s">
        <v>561</v>
      </c>
      <c r="D59" s="1204"/>
      <c r="E59" s="1205"/>
      <c r="F59" s="358">
        <v>231</v>
      </c>
      <c r="G59" s="358">
        <v>286</v>
      </c>
      <c r="H59" s="359">
        <v>216</v>
      </c>
    </row>
    <row r="60" spans="2:8" ht="45.75" customHeight="1" x14ac:dyDescent="0.15">
      <c r="B60" s="123"/>
      <c r="C60" s="1203" t="s">
        <v>562</v>
      </c>
      <c r="D60" s="1204"/>
      <c r="E60" s="1205"/>
      <c r="F60" s="358">
        <v>215</v>
      </c>
      <c r="G60" s="358">
        <v>212</v>
      </c>
      <c r="H60" s="359">
        <v>210</v>
      </c>
    </row>
    <row r="61" spans="2:8" ht="45.75" customHeight="1" x14ac:dyDescent="0.15">
      <c r="B61" s="123"/>
      <c r="C61" s="1203" t="s">
        <v>564</v>
      </c>
      <c r="D61" s="1204"/>
      <c r="E61" s="1205"/>
      <c r="F61" s="358">
        <v>77</v>
      </c>
      <c r="G61" s="358">
        <v>83</v>
      </c>
      <c r="H61" s="359">
        <v>88</v>
      </c>
    </row>
    <row r="62" spans="2:8" ht="45.75" customHeight="1" thickBot="1" x14ac:dyDescent="0.2">
      <c r="B62" s="124"/>
      <c r="C62" s="1206" t="s">
        <v>563</v>
      </c>
      <c r="D62" s="1207"/>
      <c r="E62" s="1208"/>
      <c r="F62" s="360">
        <v>83</v>
      </c>
      <c r="G62" s="360">
        <v>107</v>
      </c>
      <c r="H62" s="361">
        <v>85</v>
      </c>
    </row>
    <row r="63" spans="2:8" ht="52.5" customHeight="1" thickBot="1" x14ac:dyDescent="0.2">
      <c r="B63" s="125"/>
      <c r="C63" s="1209" t="s">
        <v>49</v>
      </c>
      <c r="D63" s="1209"/>
      <c r="E63" s="1210"/>
      <c r="F63" s="362">
        <v>4367</v>
      </c>
      <c r="G63" s="362">
        <v>5370</v>
      </c>
      <c r="H63" s="363">
        <v>4941</v>
      </c>
    </row>
    <row r="64" spans="2:8" x14ac:dyDescent="0.15"/>
  </sheetData>
  <sheetProtection algorithmName="SHA-512" hashValue="pmDQ13SPfRg1EfoxSGSsNB0p1GltVVBV/Y0qKMlw7VjvwFOMxjxqfQyPfJ3w10q4s6snJBPY8SP5zgEPyZlgOA==" saltValue="FAm3Ko5ntskhw9HpacSH8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527</v>
      </c>
      <c r="G2" s="139"/>
      <c r="H2" s="140"/>
    </row>
    <row r="3" spans="1:8" x14ac:dyDescent="0.15">
      <c r="A3" s="136" t="s">
        <v>520</v>
      </c>
      <c r="B3" s="141"/>
      <c r="C3" s="142"/>
      <c r="D3" s="143">
        <v>113635</v>
      </c>
      <c r="E3" s="144"/>
      <c r="F3" s="145">
        <v>94796</v>
      </c>
      <c r="G3" s="146"/>
      <c r="H3" s="147"/>
    </row>
    <row r="4" spans="1:8" x14ac:dyDescent="0.15">
      <c r="A4" s="148"/>
      <c r="B4" s="149"/>
      <c r="C4" s="150"/>
      <c r="D4" s="151">
        <v>43629</v>
      </c>
      <c r="E4" s="152"/>
      <c r="F4" s="153">
        <v>55781</v>
      </c>
      <c r="G4" s="154"/>
      <c r="H4" s="155"/>
    </row>
    <row r="5" spans="1:8" x14ac:dyDescent="0.15">
      <c r="A5" s="136" t="s">
        <v>522</v>
      </c>
      <c r="B5" s="141"/>
      <c r="C5" s="142"/>
      <c r="D5" s="143">
        <v>110771</v>
      </c>
      <c r="E5" s="144"/>
      <c r="F5" s="145">
        <v>85942</v>
      </c>
      <c r="G5" s="146"/>
      <c r="H5" s="147"/>
    </row>
    <row r="6" spans="1:8" x14ac:dyDescent="0.15">
      <c r="A6" s="148"/>
      <c r="B6" s="149"/>
      <c r="C6" s="150"/>
      <c r="D6" s="151">
        <v>32815</v>
      </c>
      <c r="E6" s="152"/>
      <c r="F6" s="153">
        <v>48630</v>
      </c>
      <c r="G6" s="154"/>
      <c r="H6" s="155"/>
    </row>
    <row r="7" spans="1:8" x14ac:dyDescent="0.15">
      <c r="A7" s="136" t="s">
        <v>523</v>
      </c>
      <c r="B7" s="141"/>
      <c r="C7" s="142"/>
      <c r="D7" s="143">
        <v>349199</v>
      </c>
      <c r="E7" s="144"/>
      <c r="F7" s="145">
        <v>95007</v>
      </c>
      <c r="G7" s="146"/>
      <c r="H7" s="147"/>
    </row>
    <row r="8" spans="1:8" x14ac:dyDescent="0.15">
      <c r="A8" s="148"/>
      <c r="B8" s="149"/>
      <c r="C8" s="150"/>
      <c r="D8" s="151">
        <v>75055</v>
      </c>
      <c r="E8" s="152"/>
      <c r="F8" s="153">
        <v>48509</v>
      </c>
      <c r="G8" s="154"/>
      <c r="H8" s="155"/>
    </row>
    <row r="9" spans="1:8" x14ac:dyDescent="0.15">
      <c r="A9" s="136" t="s">
        <v>524</v>
      </c>
      <c r="B9" s="141"/>
      <c r="C9" s="142"/>
      <c r="D9" s="143">
        <v>370505</v>
      </c>
      <c r="E9" s="144"/>
      <c r="F9" s="145">
        <v>98176</v>
      </c>
      <c r="G9" s="146"/>
      <c r="H9" s="147"/>
    </row>
    <row r="10" spans="1:8" x14ac:dyDescent="0.15">
      <c r="A10" s="148"/>
      <c r="B10" s="149"/>
      <c r="C10" s="150"/>
      <c r="D10" s="151">
        <v>104465</v>
      </c>
      <c r="E10" s="152"/>
      <c r="F10" s="153">
        <v>58489</v>
      </c>
      <c r="G10" s="154"/>
      <c r="H10" s="155"/>
    </row>
    <row r="11" spans="1:8" x14ac:dyDescent="0.15">
      <c r="A11" s="136" t="s">
        <v>525</v>
      </c>
      <c r="B11" s="141"/>
      <c r="C11" s="142"/>
      <c r="D11" s="143">
        <v>164170</v>
      </c>
      <c r="E11" s="144"/>
      <c r="F11" s="145">
        <v>119283</v>
      </c>
      <c r="G11" s="146"/>
      <c r="H11" s="147"/>
    </row>
    <row r="12" spans="1:8" x14ac:dyDescent="0.15">
      <c r="A12" s="148"/>
      <c r="B12" s="149"/>
      <c r="C12" s="156"/>
      <c r="D12" s="151">
        <v>33305</v>
      </c>
      <c r="E12" s="152"/>
      <c r="F12" s="153">
        <v>64747</v>
      </c>
      <c r="G12" s="154"/>
      <c r="H12" s="155"/>
    </row>
    <row r="13" spans="1:8" x14ac:dyDescent="0.15">
      <c r="A13" s="136"/>
      <c r="B13" s="141"/>
      <c r="C13" s="157"/>
      <c r="D13" s="158">
        <v>221656</v>
      </c>
      <c r="E13" s="159"/>
      <c r="F13" s="160">
        <v>98641</v>
      </c>
      <c r="G13" s="161"/>
      <c r="H13" s="147"/>
    </row>
    <row r="14" spans="1:8" x14ac:dyDescent="0.15">
      <c r="A14" s="148"/>
      <c r="B14" s="149"/>
      <c r="C14" s="150"/>
      <c r="D14" s="151">
        <v>57854</v>
      </c>
      <c r="E14" s="152"/>
      <c r="F14" s="153">
        <v>55231</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3.4</v>
      </c>
      <c r="C19" s="162">
        <f>ROUND(VALUE(SUBSTITUTE(実質収支比率等に係る経年分析!G$48,"▲","-")),2)</f>
        <v>5.01</v>
      </c>
      <c r="D19" s="162">
        <f>ROUND(VALUE(SUBSTITUTE(実質収支比率等に係る経年分析!H$48,"▲","-")),2)</f>
        <v>36.729999999999997</v>
      </c>
      <c r="E19" s="162">
        <f>ROUND(VALUE(SUBSTITUTE(実質収支比率等に係る経年分析!I$48,"▲","-")),2)</f>
        <v>23.01</v>
      </c>
      <c r="F19" s="162">
        <f>ROUND(VALUE(SUBSTITUTE(実質収支比率等に係る経年分析!J$48,"▲","-")),2)</f>
        <v>16.760000000000002</v>
      </c>
    </row>
    <row r="20" spans="1:11" x14ac:dyDescent="0.15">
      <c r="A20" s="162" t="s">
        <v>53</v>
      </c>
      <c r="B20" s="162">
        <f>ROUND(VALUE(SUBSTITUTE(実質収支比率等に係る経年分析!F$47,"▲","-")),2)</f>
        <v>38.61</v>
      </c>
      <c r="C20" s="162">
        <f>ROUND(VALUE(SUBSTITUTE(実質収支比率等に係る経年分析!G$47,"▲","-")),2)</f>
        <v>32.61</v>
      </c>
      <c r="D20" s="162">
        <f>ROUND(VALUE(SUBSTITUTE(実質収支比率等に係る経年分析!H$47,"▲","-")),2)</f>
        <v>34.020000000000003</v>
      </c>
      <c r="E20" s="162">
        <f>ROUND(VALUE(SUBSTITUTE(実質収支比率等に係る経年分析!I$47,"▲","-")),2)</f>
        <v>53.28</v>
      </c>
      <c r="F20" s="162">
        <f>ROUND(VALUE(SUBSTITUTE(実質収支比率等に係る経年分析!J$47,"▲","-")),2)</f>
        <v>49.61</v>
      </c>
    </row>
    <row r="21" spans="1:11" x14ac:dyDescent="0.15">
      <c r="A21" s="162" t="s">
        <v>54</v>
      </c>
      <c r="B21" s="162">
        <f>IF(ISNUMBER(VALUE(SUBSTITUTE(実質収支比率等に係る経年分析!F$49,"▲","-"))),ROUND(VALUE(SUBSTITUTE(実質収支比率等に係る経年分析!F$49,"▲","-")),2),NA())</f>
        <v>-67.239999999999995</v>
      </c>
      <c r="C21" s="162">
        <f>IF(ISNUMBER(VALUE(SUBSTITUTE(実質収支比率等に係る経年分析!G$49,"▲","-"))),ROUND(VALUE(SUBSTITUTE(実質収支比率等に係る経年分析!G$49,"▲","-")),2),NA())</f>
        <v>-4.33</v>
      </c>
      <c r="D21" s="162">
        <f>IF(ISNUMBER(VALUE(SUBSTITUTE(実質収支比率等に係る経年分析!H$49,"▲","-"))),ROUND(VALUE(SUBSTITUTE(実質収支比率等に係る経年分析!H$49,"▲","-")),2),NA())</f>
        <v>29.81</v>
      </c>
      <c r="E21" s="162">
        <f>IF(ISNUMBER(VALUE(SUBSTITUTE(実質収支比率等に係る経年分析!I$49,"▲","-"))),ROUND(VALUE(SUBSTITUTE(実質収支比率等に係る経年分析!I$49,"▲","-")),2),NA())</f>
        <v>-22.74</v>
      </c>
      <c r="F21" s="162">
        <f>IF(ISNUMBER(VALUE(SUBSTITUTE(実質収支比率等に係る経年分析!J$49,"▲","-"))),ROUND(VALUE(SUBSTITUTE(実質収支比率等に係る経年分析!J$49,"▲","-")),2),NA())</f>
        <v>-18.39</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0.01</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丸森町宅地造成事業特別会計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15">
      <c r="A30" s="163" t="str">
        <f>IF(連結実質赤字比率に係る赤字・黒字の構成分析!C$40="",NA(),連結実質赤字比率に係る赤字・黒字の構成分析!C$40)</f>
        <v>丸森町後期高齢者医療特別会計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0.06</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0.08</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0.09</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0.08</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0.08</v>
      </c>
    </row>
    <row r="31" spans="1:11" x14ac:dyDescent="0.15">
      <c r="A31" s="163" t="str">
        <f>IF(連結実質赤字比率に係る赤字・黒字の構成分析!C$39="",NA(),連結実質赤字比率に係る赤字・黒字の構成分析!C$39)</f>
        <v>丸森町病院事業会計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5.53</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7.21</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5.84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2.79</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0.56000000000000005</v>
      </c>
    </row>
    <row r="32" spans="1:11" x14ac:dyDescent="0.15">
      <c r="A32" s="163" t="str">
        <f>IF(連結実質赤字比率に係る赤字・黒字の構成分析!C$38="",NA(),連結実質赤字比率に係る赤字・黒字の構成分析!C$38)</f>
        <v>丸森町介護保険特別会計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1.0900000000000001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1.26</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3.5</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2.2799999999999998</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2.44</v>
      </c>
    </row>
    <row r="33" spans="1:16" x14ac:dyDescent="0.15">
      <c r="A33" s="163" t="str">
        <f>IF(連結実質赤字比率に係る赤字・黒字の構成分析!C$37="",NA(),連結実質赤字比率に係る赤字・黒字の構成分析!C$37)</f>
        <v>丸森町国民健康保険特別会計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1.92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2.09</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1.56</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2.41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2.76</v>
      </c>
    </row>
    <row r="34" spans="1:16" x14ac:dyDescent="0.15">
      <c r="A34" s="163" t="str">
        <f>IF(連結実質赤字比率に係る赤字・黒字の構成分析!C$36="",NA(),連結実質赤字比率に係る赤字・黒字の構成分析!C$36)</f>
        <v>丸森町下水道事業会計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0.92</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4.46</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3.19</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3.73</v>
      </c>
    </row>
    <row r="35" spans="1:16" x14ac:dyDescent="0.15">
      <c r="A35" s="163" t="str">
        <f>IF(連結実質赤字比率に係る赤字・黒字の構成分析!C$35="",NA(),連結実質赤字比率に係る赤字・黒字の構成分析!C$35)</f>
        <v>丸森町水道事業会計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3.77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3.08</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3.29</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3.83</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4.6399999999999997</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3.4</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5.01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36.72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23</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16.760000000000002</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877</v>
      </c>
      <c r="E42" s="164"/>
      <c r="F42" s="164"/>
      <c r="G42" s="164">
        <f>'実質公債費比率（分子）の構造'!L$52</f>
        <v>839</v>
      </c>
      <c r="H42" s="164"/>
      <c r="I42" s="164"/>
      <c r="J42" s="164">
        <f>'実質公債費比率（分子）の構造'!M$52</f>
        <v>866</v>
      </c>
      <c r="K42" s="164"/>
      <c r="L42" s="164"/>
      <c r="M42" s="164">
        <f>'実質公債費比率（分子）の構造'!N$52</f>
        <v>873</v>
      </c>
      <c r="N42" s="164"/>
      <c r="O42" s="164"/>
      <c r="P42" s="164">
        <f>'実質公債費比率（分子）の構造'!O$52</f>
        <v>1004</v>
      </c>
    </row>
    <row r="43" spans="1:16" x14ac:dyDescent="0.15">
      <c r="A43" s="164" t="s">
        <v>16</v>
      </c>
      <c r="B43" s="164">
        <f>'実質公債費比率（分子）の構造'!K$51</f>
        <v>1</v>
      </c>
      <c r="C43" s="164"/>
      <c r="D43" s="164"/>
      <c r="E43" s="164">
        <f>'実質公債費比率（分子）の構造'!L$51</f>
        <v>1</v>
      </c>
      <c r="F43" s="164"/>
      <c r="G43" s="164"/>
      <c r="H43" s="164">
        <f>'実質公債費比率（分子）の構造'!M$51</f>
        <v>1</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2</v>
      </c>
      <c r="C44" s="164"/>
      <c r="D44" s="164"/>
      <c r="E44" s="164">
        <f>'実質公債費比率（分子）の構造'!L$50</f>
        <v>1</v>
      </c>
      <c r="F44" s="164"/>
      <c r="G44" s="164"/>
      <c r="H44" s="164">
        <f>'実質公債費比率（分子）の構造'!M$50</f>
        <v>1</v>
      </c>
      <c r="I44" s="164"/>
      <c r="J44" s="164"/>
      <c r="K44" s="164">
        <f>'実質公債費比率（分子）の構造'!N$50</f>
        <v>1</v>
      </c>
      <c r="L44" s="164"/>
      <c r="M44" s="164"/>
      <c r="N44" s="164">
        <f>'実質公債費比率（分子）の構造'!O$50</f>
        <v>0</v>
      </c>
      <c r="O44" s="164"/>
      <c r="P44" s="164"/>
    </row>
    <row r="45" spans="1:16" x14ac:dyDescent="0.15">
      <c r="A45" s="164" t="s">
        <v>63</v>
      </c>
      <c r="B45" s="164">
        <f>'実質公債費比率（分子）の構造'!K$49</f>
        <v>29</v>
      </c>
      <c r="C45" s="164"/>
      <c r="D45" s="164"/>
      <c r="E45" s="164">
        <f>'実質公債費比率（分子）の構造'!L$49</f>
        <v>27</v>
      </c>
      <c r="F45" s="164"/>
      <c r="G45" s="164"/>
      <c r="H45" s="164">
        <f>'実質公債費比率（分子）の構造'!M$49</f>
        <v>20</v>
      </c>
      <c r="I45" s="164"/>
      <c r="J45" s="164"/>
      <c r="K45" s="164">
        <f>'実質公債費比率（分子）の構造'!N$49</f>
        <v>29</v>
      </c>
      <c r="L45" s="164"/>
      <c r="M45" s="164"/>
      <c r="N45" s="164">
        <f>'実質公債費比率（分子）の構造'!O$49</f>
        <v>32</v>
      </c>
      <c r="O45" s="164"/>
      <c r="P45" s="164"/>
    </row>
    <row r="46" spans="1:16" x14ac:dyDescent="0.15">
      <c r="A46" s="164" t="s">
        <v>64</v>
      </c>
      <c r="B46" s="164">
        <f>'実質公債費比率（分子）の構造'!K$48</f>
        <v>371</v>
      </c>
      <c r="C46" s="164"/>
      <c r="D46" s="164"/>
      <c r="E46" s="164">
        <f>'実質公債費比率（分子）の構造'!L$48</f>
        <v>344</v>
      </c>
      <c r="F46" s="164"/>
      <c r="G46" s="164"/>
      <c r="H46" s="164">
        <f>'実質公債費比率（分子）の構造'!M$48</f>
        <v>331</v>
      </c>
      <c r="I46" s="164"/>
      <c r="J46" s="164"/>
      <c r="K46" s="164">
        <f>'実質公債費比率（分子）の構造'!N$48</f>
        <v>284</v>
      </c>
      <c r="L46" s="164"/>
      <c r="M46" s="164"/>
      <c r="N46" s="164">
        <f>'実質公債費比率（分子）の構造'!O$48</f>
        <v>303</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877</v>
      </c>
      <c r="C49" s="164"/>
      <c r="D49" s="164"/>
      <c r="E49" s="164">
        <f>'実質公債費比率（分子）の構造'!L$45</f>
        <v>820</v>
      </c>
      <c r="F49" s="164"/>
      <c r="G49" s="164"/>
      <c r="H49" s="164">
        <f>'実質公債費比率（分子）の構造'!M$45</f>
        <v>858</v>
      </c>
      <c r="I49" s="164"/>
      <c r="J49" s="164"/>
      <c r="K49" s="164">
        <f>'実質公債費比率（分子）の構造'!N$45</f>
        <v>921</v>
      </c>
      <c r="L49" s="164"/>
      <c r="M49" s="164"/>
      <c r="N49" s="164">
        <f>'実質公債費比率（分子）の構造'!O$45</f>
        <v>1111</v>
      </c>
      <c r="O49" s="164"/>
      <c r="P49" s="164"/>
    </row>
    <row r="50" spans="1:16" x14ac:dyDescent="0.15">
      <c r="A50" s="164" t="s">
        <v>67</v>
      </c>
      <c r="B50" s="164" t="e">
        <f>NA()</f>
        <v>#N/A</v>
      </c>
      <c r="C50" s="164">
        <f>IF(ISNUMBER('実質公債費比率（分子）の構造'!K$53),'実質公債費比率（分子）の構造'!K$53,NA())</f>
        <v>403</v>
      </c>
      <c r="D50" s="164" t="e">
        <f>NA()</f>
        <v>#N/A</v>
      </c>
      <c r="E50" s="164" t="e">
        <f>NA()</f>
        <v>#N/A</v>
      </c>
      <c r="F50" s="164">
        <f>IF(ISNUMBER('実質公債費比率（分子）の構造'!L$53),'実質公債費比率（分子）の構造'!L$53,NA())</f>
        <v>354</v>
      </c>
      <c r="G50" s="164" t="e">
        <f>NA()</f>
        <v>#N/A</v>
      </c>
      <c r="H50" s="164" t="e">
        <f>NA()</f>
        <v>#N/A</v>
      </c>
      <c r="I50" s="164">
        <f>IF(ISNUMBER('実質公債費比率（分子）の構造'!M$53),'実質公債費比率（分子）の構造'!M$53,NA())</f>
        <v>345</v>
      </c>
      <c r="J50" s="164" t="e">
        <f>NA()</f>
        <v>#N/A</v>
      </c>
      <c r="K50" s="164" t="e">
        <f>NA()</f>
        <v>#N/A</v>
      </c>
      <c r="L50" s="164">
        <f>IF(ISNUMBER('実質公債費比率（分子）の構造'!N$53),'実質公債費比率（分子）の構造'!N$53,NA())</f>
        <v>362</v>
      </c>
      <c r="M50" s="164" t="e">
        <f>NA()</f>
        <v>#N/A</v>
      </c>
      <c r="N50" s="164" t="e">
        <f>NA()</f>
        <v>#N/A</v>
      </c>
      <c r="O50" s="164">
        <f>IF(ISNUMBER('実質公債費比率（分子）の構造'!O$53),'実質公債費比率（分子）の構造'!O$53,NA())</f>
        <v>442</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9490</v>
      </c>
      <c r="E56" s="163"/>
      <c r="F56" s="163"/>
      <c r="G56" s="163">
        <f>'将来負担比率（分子）の構造'!J$52</f>
        <v>9681</v>
      </c>
      <c r="H56" s="163"/>
      <c r="I56" s="163"/>
      <c r="J56" s="163">
        <f>'将来負担比率（分子）の構造'!K$52</f>
        <v>9664</v>
      </c>
      <c r="K56" s="163"/>
      <c r="L56" s="163"/>
      <c r="M56" s="163">
        <f>'将来負担比率（分子）の構造'!L$52</f>
        <v>9567</v>
      </c>
      <c r="N56" s="163"/>
      <c r="O56" s="163"/>
      <c r="P56" s="163">
        <f>'将来負担比率（分子）の構造'!M$52</f>
        <v>10732</v>
      </c>
    </row>
    <row r="57" spans="1:16" x14ac:dyDescent="0.15">
      <c r="A57" s="163" t="s">
        <v>42</v>
      </c>
      <c r="B57" s="163"/>
      <c r="C57" s="163"/>
      <c r="D57" s="163">
        <f>'将来負担比率（分子）の構造'!I$51</f>
        <v>196</v>
      </c>
      <c r="E57" s="163"/>
      <c r="F57" s="163"/>
      <c r="G57" s="163">
        <f>'将来負担比率（分子）の構造'!J$51</f>
        <v>218</v>
      </c>
      <c r="H57" s="163"/>
      <c r="I57" s="163"/>
      <c r="J57" s="163">
        <f>'将来負担比率（分子）の構造'!K$51</f>
        <v>895</v>
      </c>
      <c r="K57" s="163"/>
      <c r="L57" s="163"/>
      <c r="M57" s="163">
        <f>'将来負担比率（分子）の構造'!L$51</f>
        <v>2197</v>
      </c>
      <c r="N57" s="163"/>
      <c r="O57" s="163"/>
      <c r="P57" s="163">
        <f>'将来負担比率（分子）の構造'!M$51</f>
        <v>2767</v>
      </c>
    </row>
    <row r="58" spans="1:16" x14ac:dyDescent="0.15">
      <c r="A58" s="163" t="s">
        <v>41</v>
      </c>
      <c r="B58" s="163"/>
      <c r="C58" s="163"/>
      <c r="D58" s="163">
        <f>'将来負担比率（分子）の構造'!I$50</f>
        <v>4898</v>
      </c>
      <c r="E58" s="163"/>
      <c r="F58" s="163"/>
      <c r="G58" s="163">
        <f>'将来負担比率（分子）の構造'!J$50</f>
        <v>5003</v>
      </c>
      <c r="H58" s="163"/>
      <c r="I58" s="163"/>
      <c r="J58" s="163">
        <f>'将来負担比率（分子）の構造'!K$50</f>
        <v>5131</v>
      </c>
      <c r="K58" s="163"/>
      <c r="L58" s="163"/>
      <c r="M58" s="163">
        <f>'将来負担比率（分子）の構造'!L$50</f>
        <v>6194</v>
      </c>
      <c r="N58" s="163"/>
      <c r="O58" s="163"/>
      <c r="P58" s="163">
        <f>'将来負担比率（分子）の構造'!M$50</f>
        <v>5799</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1563</v>
      </c>
      <c r="C62" s="163"/>
      <c r="D62" s="163"/>
      <c r="E62" s="163">
        <f>'将来負担比率（分子）の構造'!J$45</f>
        <v>1513</v>
      </c>
      <c r="F62" s="163"/>
      <c r="G62" s="163"/>
      <c r="H62" s="163">
        <f>'将来負担比率（分子）の構造'!K$45</f>
        <v>1422</v>
      </c>
      <c r="I62" s="163"/>
      <c r="J62" s="163"/>
      <c r="K62" s="163">
        <f>'将来負担比率（分子）の構造'!L$45</f>
        <v>1396</v>
      </c>
      <c r="L62" s="163"/>
      <c r="M62" s="163"/>
      <c r="N62" s="163">
        <f>'将来負担比率（分子）の構造'!M$45</f>
        <v>1323</v>
      </c>
      <c r="O62" s="163"/>
      <c r="P62" s="163"/>
    </row>
    <row r="63" spans="1:16" x14ac:dyDescent="0.15">
      <c r="A63" s="163" t="s">
        <v>34</v>
      </c>
      <c r="B63" s="163">
        <f>'将来負担比率（分子）の構造'!I$44</f>
        <v>261</v>
      </c>
      <c r="C63" s="163"/>
      <c r="D63" s="163"/>
      <c r="E63" s="163">
        <f>'将来負担比率（分子）の構造'!J$44</f>
        <v>300</v>
      </c>
      <c r="F63" s="163"/>
      <c r="G63" s="163"/>
      <c r="H63" s="163">
        <f>'将来負担比率（分子）の構造'!K$44</f>
        <v>274</v>
      </c>
      <c r="I63" s="163"/>
      <c r="J63" s="163"/>
      <c r="K63" s="163">
        <f>'将来負担比率（分子）の構造'!L$44</f>
        <v>253</v>
      </c>
      <c r="L63" s="163"/>
      <c r="M63" s="163"/>
      <c r="N63" s="163">
        <f>'将来負担比率（分子）の構造'!M$44</f>
        <v>266</v>
      </c>
      <c r="O63" s="163"/>
      <c r="P63" s="163"/>
    </row>
    <row r="64" spans="1:16" x14ac:dyDescent="0.15">
      <c r="A64" s="163" t="s">
        <v>33</v>
      </c>
      <c r="B64" s="163">
        <f>'将来負担比率（分子）の構造'!I$43</f>
        <v>2992</v>
      </c>
      <c r="C64" s="163"/>
      <c r="D64" s="163"/>
      <c r="E64" s="163">
        <f>'将来負担比率（分子）の構造'!J$43</f>
        <v>2460</v>
      </c>
      <c r="F64" s="163"/>
      <c r="G64" s="163"/>
      <c r="H64" s="163">
        <f>'将来負担比率（分子）の構造'!K$43</f>
        <v>2310</v>
      </c>
      <c r="I64" s="163"/>
      <c r="J64" s="163"/>
      <c r="K64" s="163">
        <f>'将来負担比率（分子）の構造'!L$43</f>
        <v>2508</v>
      </c>
      <c r="L64" s="163"/>
      <c r="M64" s="163"/>
      <c r="N64" s="163">
        <f>'将来負担比率（分子）の構造'!M$43</f>
        <v>3285</v>
      </c>
      <c r="O64" s="163"/>
      <c r="P64" s="163"/>
    </row>
    <row r="65" spans="1:16" x14ac:dyDescent="0.15">
      <c r="A65" s="163" t="s">
        <v>32</v>
      </c>
      <c r="B65" s="163">
        <f>'将来負担比率（分子）の構造'!I$42</f>
        <v>1</v>
      </c>
      <c r="C65" s="163"/>
      <c r="D65" s="163"/>
      <c r="E65" s="163">
        <f>'将来負担比率（分子）の構造'!J$42</f>
        <v>0</v>
      </c>
      <c r="F65" s="163"/>
      <c r="G65" s="163"/>
      <c r="H65" s="163">
        <f>'将来負担比率（分子）の構造'!K$42</f>
        <v>0</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10123</v>
      </c>
      <c r="C66" s="163"/>
      <c r="D66" s="163"/>
      <c r="E66" s="163">
        <f>'将来負担比率（分子）の構造'!J$41</f>
        <v>10846</v>
      </c>
      <c r="F66" s="163"/>
      <c r="G66" s="163"/>
      <c r="H66" s="163">
        <f>'将来負担比率（分子）の構造'!K$41</f>
        <v>12140</v>
      </c>
      <c r="I66" s="163"/>
      <c r="J66" s="163"/>
      <c r="K66" s="163">
        <f>'将来負担比率（分子）の構造'!L$41</f>
        <v>13711</v>
      </c>
      <c r="L66" s="163"/>
      <c r="M66" s="163"/>
      <c r="N66" s="163">
        <f>'将来負担比率（分子）の構造'!M$41</f>
        <v>13936</v>
      </c>
      <c r="O66" s="163"/>
      <c r="P66" s="163"/>
    </row>
    <row r="67" spans="1:16" x14ac:dyDescent="0.15">
      <c r="A67" s="163" t="s">
        <v>71</v>
      </c>
      <c r="B67" s="163" t="e">
        <f>NA()</f>
        <v>#N/A</v>
      </c>
      <c r="C67" s="163">
        <f>IF(ISNUMBER('将来負担比率（分子）の構造'!I$53), IF('将来負担比率（分子）の構造'!I$53 &lt; 0, 0, '将来負担比率（分子）の構造'!I$53), NA())</f>
        <v>355</v>
      </c>
      <c r="D67" s="163" t="e">
        <f>NA()</f>
        <v>#N/A</v>
      </c>
      <c r="E67" s="163" t="e">
        <f>NA()</f>
        <v>#N/A</v>
      </c>
      <c r="F67" s="163">
        <f>IF(ISNUMBER('将来負担比率（分子）の構造'!J$53), IF('将来負担比率（分子）の構造'!J$53 &lt; 0, 0, '将来負担比率（分子）の構造'!J$53), NA())</f>
        <v>217</v>
      </c>
      <c r="G67" s="163" t="e">
        <f>NA()</f>
        <v>#N/A</v>
      </c>
      <c r="H67" s="163" t="e">
        <f>NA()</f>
        <v>#N/A</v>
      </c>
      <c r="I67" s="163">
        <f>IF(ISNUMBER('将来負担比率（分子）の構造'!K$53), IF('将来負担比率（分子）の構造'!K$53 &lt; 0, 0, '将来負担比率（分子）の構造'!K$53), NA())</f>
        <v>457</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1812</v>
      </c>
      <c r="C72" s="167">
        <f>基金残高に係る経年分析!G55</f>
        <v>2835</v>
      </c>
      <c r="D72" s="167">
        <f>基金残高に係る経年分析!H55</f>
        <v>2739</v>
      </c>
    </row>
    <row r="73" spans="1:16" x14ac:dyDescent="0.15">
      <c r="A73" s="166" t="s">
        <v>74</v>
      </c>
      <c r="B73" s="167">
        <f>基金残高に係る経年分析!F56</f>
        <v>1798</v>
      </c>
      <c r="C73" s="167">
        <f>基金残高に係る経年分析!G56</f>
        <v>1619</v>
      </c>
      <c r="D73" s="167">
        <f>基金残高に係る経年分析!H56</f>
        <v>1246</v>
      </c>
    </row>
    <row r="74" spans="1:16" x14ac:dyDescent="0.15">
      <c r="A74" s="166" t="s">
        <v>75</v>
      </c>
      <c r="B74" s="167">
        <f>基金残高に係る経年分析!F57</f>
        <v>756</v>
      </c>
      <c r="C74" s="167">
        <f>基金残高に係る経年分析!G57</f>
        <v>916</v>
      </c>
      <c r="D74" s="167">
        <f>基金残高に係る経年分析!H57</f>
        <v>955</v>
      </c>
    </row>
  </sheetData>
  <sheetProtection algorithmName="SHA-512" hashValue="7SRrfVBosRycJUXPN8wnlO1BSNkmAvYTbL660cdwf6sDe0vCHw10oZuLlKlCoNp//1Nx3eGJiTKZg/m5UNM2pw==" saltValue="wiAG2XlbOisxu9GfN2yI4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9" t="s">
        <v>205</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206</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207</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208</v>
      </c>
      <c r="S4" s="680"/>
      <c r="T4" s="680"/>
      <c r="U4" s="680"/>
      <c r="V4" s="680"/>
      <c r="W4" s="680"/>
      <c r="X4" s="680"/>
      <c r="Y4" s="681"/>
      <c r="Z4" s="679" t="s">
        <v>209</v>
      </c>
      <c r="AA4" s="680"/>
      <c r="AB4" s="680"/>
      <c r="AC4" s="681"/>
      <c r="AD4" s="679" t="s">
        <v>210</v>
      </c>
      <c r="AE4" s="680"/>
      <c r="AF4" s="680"/>
      <c r="AG4" s="680"/>
      <c r="AH4" s="680"/>
      <c r="AI4" s="680"/>
      <c r="AJ4" s="680"/>
      <c r="AK4" s="681"/>
      <c r="AL4" s="679" t="s">
        <v>209</v>
      </c>
      <c r="AM4" s="680"/>
      <c r="AN4" s="680"/>
      <c r="AO4" s="681"/>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9" t="s">
        <v>214</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215</v>
      </c>
      <c r="C5" s="677"/>
      <c r="D5" s="677"/>
      <c r="E5" s="677"/>
      <c r="F5" s="677"/>
      <c r="G5" s="677"/>
      <c r="H5" s="677"/>
      <c r="I5" s="677"/>
      <c r="J5" s="677"/>
      <c r="K5" s="677"/>
      <c r="L5" s="677"/>
      <c r="M5" s="677"/>
      <c r="N5" s="677"/>
      <c r="O5" s="677"/>
      <c r="P5" s="677"/>
      <c r="Q5" s="678"/>
      <c r="R5" s="673">
        <v>1356129</v>
      </c>
      <c r="S5" s="674"/>
      <c r="T5" s="674"/>
      <c r="U5" s="674"/>
      <c r="V5" s="674"/>
      <c r="W5" s="674"/>
      <c r="X5" s="674"/>
      <c r="Y5" s="702"/>
      <c r="Z5" s="715">
        <v>9.6999999999999993</v>
      </c>
      <c r="AA5" s="715"/>
      <c r="AB5" s="715"/>
      <c r="AC5" s="715"/>
      <c r="AD5" s="716">
        <v>1356129</v>
      </c>
      <c r="AE5" s="716"/>
      <c r="AF5" s="716"/>
      <c r="AG5" s="716"/>
      <c r="AH5" s="716"/>
      <c r="AI5" s="716"/>
      <c r="AJ5" s="716"/>
      <c r="AK5" s="716"/>
      <c r="AL5" s="703">
        <v>24.2</v>
      </c>
      <c r="AM5" s="685"/>
      <c r="AN5" s="685"/>
      <c r="AO5" s="704"/>
      <c r="AP5" s="676" t="s">
        <v>216</v>
      </c>
      <c r="AQ5" s="677"/>
      <c r="AR5" s="677"/>
      <c r="AS5" s="677"/>
      <c r="AT5" s="677"/>
      <c r="AU5" s="677"/>
      <c r="AV5" s="677"/>
      <c r="AW5" s="677"/>
      <c r="AX5" s="677"/>
      <c r="AY5" s="677"/>
      <c r="AZ5" s="677"/>
      <c r="BA5" s="677"/>
      <c r="BB5" s="677"/>
      <c r="BC5" s="677"/>
      <c r="BD5" s="677"/>
      <c r="BE5" s="677"/>
      <c r="BF5" s="678"/>
      <c r="BG5" s="621">
        <v>1356129</v>
      </c>
      <c r="BH5" s="622"/>
      <c r="BI5" s="622"/>
      <c r="BJ5" s="622"/>
      <c r="BK5" s="622"/>
      <c r="BL5" s="622"/>
      <c r="BM5" s="622"/>
      <c r="BN5" s="623"/>
      <c r="BO5" s="659">
        <v>100</v>
      </c>
      <c r="BP5" s="659"/>
      <c r="BQ5" s="659"/>
      <c r="BR5" s="659"/>
      <c r="BS5" s="660" t="s">
        <v>122</v>
      </c>
      <c r="BT5" s="660"/>
      <c r="BU5" s="660"/>
      <c r="BV5" s="660"/>
      <c r="BW5" s="660"/>
      <c r="BX5" s="660"/>
      <c r="BY5" s="660"/>
      <c r="BZ5" s="660"/>
      <c r="CA5" s="660"/>
      <c r="CB5" s="695"/>
      <c r="CD5" s="679" t="s">
        <v>211</v>
      </c>
      <c r="CE5" s="680"/>
      <c r="CF5" s="680"/>
      <c r="CG5" s="680"/>
      <c r="CH5" s="680"/>
      <c r="CI5" s="680"/>
      <c r="CJ5" s="680"/>
      <c r="CK5" s="680"/>
      <c r="CL5" s="680"/>
      <c r="CM5" s="680"/>
      <c r="CN5" s="680"/>
      <c r="CO5" s="680"/>
      <c r="CP5" s="680"/>
      <c r="CQ5" s="681"/>
      <c r="CR5" s="679" t="s">
        <v>217</v>
      </c>
      <c r="CS5" s="680"/>
      <c r="CT5" s="680"/>
      <c r="CU5" s="680"/>
      <c r="CV5" s="680"/>
      <c r="CW5" s="680"/>
      <c r="CX5" s="680"/>
      <c r="CY5" s="681"/>
      <c r="CZ5" s="679" t="s">
        <v>209</v>
      </c>
      <c r="DA5" s="680"/>
      <c r="DB5" s="680"/>
      <c r="DC5" s="681"/>
      <c r="DD5" s="679" t="s">
        <v>218</v>
      </c>
      <c r="DE5" s="680"/>
      <c r="DF5" s="680"/>
      <c r="DG5" s="680"/>
      <c r="DH5" s="680"/>
      <c r="DI5" s="680"/>
      <c r="DJ5" s="680"/>
      <c r="DK5" s="680"/>
      <c r="DL5" s="680"/>
      <c r="DM5" s="680"/>
      <c r="DN5" s="680"/>
      <c r="DO5" s="680"/>
      <c r="DP5" s="681"/>
      <c r="DQ5" s="679" t="s">
        <v>219</v>
      </c>
      <c r="DR5" s="680"/>
      <c r="DS5" s="680"/>
      <c r="DT5" s="680"/>
      <c r="DU5" s="680"/>
      <c r="DV5" s="680"/>
      <c r="DW5" s="680"/>
      <c r="DX5" s="680"/>
      <c r="DY5" s="680"/>
      <c r="DZ5" s="680"/>
      <c r="EA5" s="680"/>
      <c r="EB5" s="680"/>
      <c r="EC5" s="681"/>
    </row>
    <row r="6" spans="2:143" ht="11.25" customHeight="1" x14ac:dyDescent="0.15">
      <c r="B6" s="618" t="s">
        <v>220</v>
      </c>
      <c r="C6" s="619"/>
      <c r="D6" s="619"/>
      <c r="E6" s="619"/>
      <c r="F6" s="619"/>
      <c r="G6" s="619"/>
      <c r="H6" s="619"/>
      <c r="I6" s="619"/>
      <c r="J6" s="619"/>
      <c r="K6" s="619"/>
      <c r="L6" s="619"/>
      <c r="M6" s="619"/>
      <c r="N6" s="619"/>
      <c r="O6" s="619"/>
      <c r="P6" s="619"/>
      <c r="Q6" s="620"/>
      <c r="R6" s="621">
        <v>148514</v>
      </c>
      <c r="S6" s="622"/>
      <c r="T6" s="622"/>
      <c r="U6" s="622"/>
      <c r="V6" s="622"/>
      <c r="W6" s="622"/>
      <c r="X6" s="622"/>
      <c r="Y6" s="623"/>
      <c r="Z6" s="659">
        <v>1.1000000000000001</v>
      </c>
      <c r="AA6" s="659"/>
      <c r="AB6" s="659"/>
      <c r="AC6" s="659"/>
      <c r="AD6" s="660">
        <v>148514</v>
      </c>
      <c r="AE6" s="660"/>
      <c r="AF6" s="660"/>
      <c r="AG6" s="660"/>
      <c r="AH6" s="660"/>
      <c r="AI6" s="660"/>
      <c r="AJ6" s="660"/>
      <c r="AK6" s="660"/>
      <c r="AL6" s="624">
        <v>2.7</v>
      </c>
      <c r="AM6" s="625"/>
      <c r="AN6" s="625"/>
      <c r="AO6" s="661"/>
      <c r="AP6" s="618" t="s">
        <v>221</v>
      </c>
      <c r="AQ6" s="619"/>
      <c r="AR6" s="619"/>
      <c r="AS6" s="619"/>
      <c r="AT6" s="619"/>
      <c r="AU6" s="619"/>
      <c r="AV6" s="619"/>
      <c r="AW6" s="619"/>
      <c r="AX6" s="619"/>
      <c r="AY6" s="619"/>
      <c r="AZ6" s="619"/>
      <c r="BA6" s="619"/>
      <c r="BB6" s="619"/>
      <c r="BC6" s="619"/>
      <c r="BD6" s="619"/>
      <c r="BE6" s="619"/>
      <c r="BF6" s="620"/>
      <c r="BG6" s="621">
        <v>1356129</v>
      </c>
      <c r="BH6" s="622"/>
      <c r="BI6" s="622"/>
      <c r="BJ6" s="622"/>
      <c r="BK6" s="622"/>
      <c r="BL6" s="622"/>
      <c r="BM6" s="622"/>
      <c r="BN6" s="623"/>
      <c r="BO6" s="659">
        <v>100</v>
      </c>
      <c r="BP6" s="659"/>
      <c r="BQ6" s="659"/>
      <c r="BR6" s="659"/>
      <c r="BS6" s="660" t="s">
        <v>122</v>
      </c>
      <c r="BT6" s="660"/>
      <c r="BU6" s="660"/>
      <c r="BV6" s="660"/>
      <c r="BW6" s="660"/>
      <c r="BX6" s="660"/>
      <c r="BY6" s="660"/>
      <c r="BZ6" s="660"/>
      <c r="CA6" s="660"/>
      <c r="CB6" s="695"/>
      <c r="CD6" s="676" t="s">
        <v>222</v>
      </c>
      <c r="CE6" s="677"/>
      <c r="CF6" s="677"/>
      <c r="CG6" s="677"/>
      <c r="CH6" s="677"/>
      <c r="CI6" s="677"/>
      <c r="CJ6" s="677"/>
      <c r="CK6" s="677"/>
      <c r="CL6" s="677"/>
      <c r="CM6" s="677"/>
      <c r="CN6" s="677"/>
      <c r="CO6" s="677"/>
      <c r="CP6" s="677"/>
      <c r="CQ6" s="678"/>
      <c r="CR6" s="621">
        <v>105280</v>
      </c>
      <c r="CS6" s="622"/>
      <c r="CT6" s="622"/>
      <c r="CU6" s="622"/>
      <c r="CV6" s="622"/>
      <c r="CW6" s="622"/>
      <c r="CX6" s="622"/>
      <c r="CY6" s="623"/>
      <c r="CZ6" s="703">
        <v>0.8</v>
      </c>
      <c r="DA6" s="685"/>
      <c r="DB6" s="685"/>
      <c r="DC6" s="705"/>
      <c r="DD6" s="627" t="s">
        <v>122</v>
      </c>
      <c r="DE6" s="622"/>
      <c r="DF6" s="622"/>
      <c r="DG6" s="622"/>
      <c r="DH6" s="622"/>
      <c r="DI6" s="622"/>
      <c r="DJ6" s="622"/>
      <c r="DK6" s="622"/>
      <c r="DL6" s="622"/>
      <c r="DM6" s="622"/>
      <c r="DN6" s="622"/>
      <c r="DO6" s="622"/>
      <c r="DP6" s="623"/>
      <c r="DQ6" s="627">
        <v>105280</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366</v>
      </c>
      <c r="S7" s="622"/>
      <c r="T7" s="622"/>
      <c r="U7" s="622"/>
      <c r="V7" s="622"/>
      <c r="W7" s="622"/>
      <c r="X7" s="622"/>
      <c r="Y7" s="623"/>
      <c r="Z7" s="659">
        <v>0</v>
      </c>
      <c r="AA7" s="659"/>
      <c r="AB7" s="659"/>
      <c r="AC7" s="659"/>
      <c r="AD7" s="660">
        <v>366</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429420</v>
      </c>
      <c r="BH7" s="622"/>
      <c r="BI7" s="622"/>
      <c r="BJ7" s="622"/>
      <c r="BK7" s="622"/>
      <c r="BL7" s="622"/>
      <c r="BM7" s="622"/>
      <c r="BN7" s="623"/>
      <c r="BO7" s="659">
        <v>31.7</v>
      </c>
      <c r="BP7" s="659"/>
      <c r="BQ7" s="659"/>
      <c r="BR7" s="659"/>
      <c r="BS7" s="660" t="s">
        <v>122</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1613665</v>
      </c>
      <c r="CS7" s="622"/>
      <c r="CT7" s="622"/>
      <c r="CU7" s="622"/>
      <c r="CV7" s="622"/>
      <c r="CW7" s="622"/>
      <c r="CX7" s="622"/>
      <c r="CY7" s="623"/>
      <c r="CZ7" s="659">
        <v>12.5</v>
      </c>
      <c r="DA7" s="659"/>
      <c r="DB7" s="659"/>
      <c r="DC7" s="659"/>
      <c r="DD7" s="627">
        <v>92510</v>
      </c>
      <c r="DE7" s="622"/>
      <c r="DF7" s="622"/>
      <c r="DG7" s="622"/>
      <c r="DH7" s="622"/>
      <c r="DI7" s="622"/>
      <c r="DJ7" s="622"/>
      <c r="DK7" s="622"/>
      <c r="DL7" s="622"/>
      <c r="DM7" s="622"/>
      <c r="DN7" s="622"/>
      <c r="DO7" s="622"/>
      <c r="DP7" s="623"/>
      <c r="DQ7" s="627">
        <v>1343911</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6272</v>
      </c>
      <c r="S8" s="622"/>
      <c r="T8" s="622"/>
      <c r="U8" s="622"/>
      <c r="V8" s="622"/>
      <c r="W8" s="622"/>
      <c r="X8" s="622"/>
      <c r="Y8" s="623"/>
      <c r="Z8" s="659">
        <v>0</v>
      </c>
      <c r="AA8" s="659"/>
      <c r="AB8" s="659"/>
      <c r="AC8" s="659"/>
      <c r="AD8" s="660">
        <v>6272</v>
      </c>
      <c r="AE8" s="660"/>
      <c r="AF8" s="660"/>
      <c r="AG8" s="660"/>
      <c r="AH8" s="660"/>
      <c r="AI8" s="660"/>
      <c r="AJ8" s="660"/>
      <c r="AK8" s="660"/>
      <c r="AL8" s="624">
        <v>0.1</v>
      </c>
      <c r="AM8" s="625"/>
      <c r="AN8" s="625"/>
      <c r="AO8" s="661"/>
      <c r="AP8" s="618" t="s">
        <v>227</v>
      </c>
      <c r="AQ8" s="619"/>
      <c r="AR8" s="619"/>
      <c r="AS8" s="619"/>
      <c r="AT8" s="619"/>
      <c r="AU8" s="619"/>
      <c r="AV8" s="619"/>
      <c r="AW8" s="619"/>
      <c r="AX8" s="619"/>
      <c r="AY8" s="619"/>
      <c r="AZ8" s="619"/>
      <c r="BA8" s="619"/>
      <c r="BB8" s="619"/>
      <c r="BC8" s="619"/>
      <c r="BD8" s="619"/>
      <c r="BE8" s="619"/>
      <c r="BF8" s="620"/>
      <c r="BG8" s="621">
        <v>16389</v>
      </c>
      <c r="BH8" s="622"/>
      <c r="BI8" s="622"/>
      <c r="BJ8" s="622"/>
      <c r="BK8" s="622"/>
      <c r="BL8" s="622"/>
      <c r="BM8" s="622"/>
      <c r="BN8" s="623"/>
      <c r="BO8" s="659">
        <v>1.2</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2330612</v>
      </c>
      <c r="CS8" s="622"/>
      <c r="CT8" s="622"/>
      <c r="CU8" s="622"/>
      <c r="CV8" s="622"/>
      <c r="CW8" s="622"/>
      <c r="CX8" s="622"/>
      <c r="CY8" s="623"/>
      <c r="CZ8" s="659">
        <v>18.100000000000001</v>
      </c>
      <c r="DA8" s="659"/>
      <c r="DB8" s="659"/>
      <c r="DC8" s="659"/>
      <c r="DD8" s="627" t="s">
        <v>122</v>
      </c>
      <c r="DE8" s="622"/>
      <c r="DF8" s="622"/>
      <c r="DG8" s="622"/>
      <c r="DH8" s="622"/>
      <c r="DI8" s="622"/>
      <c r="DJ8" s="622"/>
      <c r="DK8" s="622"/>
      <c r="DL8" s="622"/>
      <c r="DM8" s="622"/>
      <c r="DN8" s="622"/>
      <c r="DO8" s="622"/>
      <c r="DP8" s="623"/>
      <c r="DQ8" s="627">
        <v>1357739</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8386</v>
      </c>
      <c r="S9" s="622"/>
      <c r="T9" s="622"/>
      <c r="U9" s="622"/>
      <c r="V9" s="622"/>
      <c r="W9" s="622"/>
      <c r="X9" s="622"/>
      <c r="Y9" s="623"/>
      <c r="Z9" s="659">
        <v>0.1</v>
      </c>
      <c r="AA9" s="659"/>
      <c r="AB9" s="659"/>
      <c r="AC9" s="659"/>
      <c r="AD9" s="660">
        <v>8386</v>
      </c>
      <c r="AE9" s="660"/>
      <c r="AF9" s="660"/>
      <c r="AG9" s="660"/>
      <c r="AH9" s="660"/>
      <c r="AI9" s="660"/>
      <c r="AJ9" s="660"/>
      <c r="AK9" s="660"/>
      <c r="AL9" s="624">
        <v>0.1</v>
      </c>
      <c r="AM9" s="625"/>
      <c r="AN9" s="625"/>
      <c r="AO9" s="661"/>
      <c r="AP9" s="618" t="s">
        <v>230</v>
      </c>
      <c r="AQ9" s="619"/>
      <c r="AR9" s="619"/>
      <c r="AS9" s="619"/>
      <c r="AT9" s="619"/>
      <c r="AU9" s="619"/>
      <c r="AV9" s="619"/>
      <c r="AW9" s="619"/>
      <c r="AX9" s="619"/>
      <c r="AY9" s="619"/>
      <c r="AZ9" s="619"/>
      <c r="BA9" s="619"/>
      <c r="BB9" s="619"/>
      <c r="BC9" s="619"/>
      <c r="BD9" s="619"/>
      <c r="BE9" s="619"/>
      <c r="BF9" s="620"/>
      <c r="BG9" s="621">
        <v>355893</v>
      </c>
      <c r="BH9" s="622"/>
      <c r="BI9" s="622"/>
      <c r="BJ9" s="622"/>
      <c r="BK9" s="622"/>
      <c r="BL9" s="622"/>
      <c r="BM9" s="622"/>
      <c r="BN9" s="623"/>
      <c r="BO9" s="659">
        <v>26.2</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1129067</v>
      </c>
      <c r="CS9" s="622"/>
      <c r="CT9" s="622"/>
      <c r="CU9" s="622"/>
      <c r="CV9" s="622"/>
      <c r="CW9" s="622"/>
      <c r="CX9" s="622"/>
      <c r="CY9" s="623"/>
      <c r="CZ9" s="659">
        <v>8.8000000000000007</v>
      </c>
      <c r="DA9" s="659"/>
      <c r="DB9" s="659"/>
      <c r="DC9" s="659"/>
      <c r="DD9" s="627">
        <v>16615</v>
      </c>
      <c r="DE9" s="622"/>
      <c r="DF9" s="622"/>
      <c r="DG9" s="622"/>
      <c r="DH9" s="622"/>
      <c r="DI9" s="622"/>
      <c r="DJ9" s="622"/>
      <c r="DK9" s="622"/>
      <c r="DL9" s="622"/>
      <c r="DM9" s="622"/>
      <c r="DN9" s="622"/>
      <c r="DO9" s="622"/>
      <c r="DP9" s="623"/>
      <c r="DQ9" s="627">
        <v>1038297</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30596</v>
      </c>
      <c r="BH10" s="622"/>
      <c r="BI10" s="622"/>
      <c r="BJ10" s="622"/>
      <c r="BK10" s="622"/>
      <c r="BL10" s="622"/>
      <c r="BM10" s="622"/>
      <c r="BN10" s="623"/>
      <c r="BO10" s="659">
        <v>2.2999999999999998</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12927</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10927</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306305</v>
      </c>
      <c r="S11" s="622"/>
      <c r="T11" s="622"/>
      <c r="U11" s="622"/>
      <c r="V11" s="622"/>
      <c r="W11" s="622"/>
      <c r="X11" s="622"/>
      <c r="Y11" s="623"/>
      <c r="Z11" s="624">
        <v>2.2000000000000002</v>
      </c>
      <c r="AA11" s="625"/>
      <c r="AB11" s="625"/>
      <c r="AC11" s="626"/>
      <c r="AD11" s="627">
        <v>306305</v>
      </c>
      <c r="AE11" s="622"/>
      <c r="AF11" s="622"/>
      <c r="AG11" s="622"/>
      <c r="AH11" s="622"/>
      <c r="AI11" s="622"/>
      <c r="AJ11" s="622"/>
      <c r="AK11" s="623"/>
      <c r="AL11" s="624">
        <v>5.5</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26542</v>
      </c>
      <c r="BH11" s="622"/>
      <c r="BI11" s="622"/>
      <c r="BJ11" s="622"/>
      <c r="BK11" s="622"/>
      <c r="BL11" s="622"/>
      <c r="BM11" s="622"/>
      <c r="BN11" s="623"/>
      <c r="BO11" s="659">
        <v>2</v>
      </c>
      <c r="BP11" s="659"/>
      <c r="BQ11" s="659"/>
      <c r="BR11" s="659"/>
      <c r="BS11" s="660" t="s">
        <v>122</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785524</v>
      </c>
      <c r="CS11" s="622"/>
      <c r="CT11" s="622"/>
      <c r="CU11" s="622"/>
      <c r="CV11" s="622"/>
      <c r="CW11" s="622"/>
      <c r="CX11" s="622"/>
      <c r="CY11" s="623"/>
      <c r="CZ11" s="659">
        <v>6.1</v>
      </c>
      <c r="DA11" s="659"/>
      <c r="DB11" s="659"/>
      <c r="DC11" s="659"/>
      <c r="DD11" s="627">
        <v>239702</v>
      </c>
      <c r="DE11" s="622"/>
      <c r="DF11" s="622"/>
      <c r="DG11" s="622"/>
      <c r="DH11" s="622"/>
      <c r="DI11" s="622"/>
      <c r="DJ11" s="622"/>
      <c r="DK11" s="622"/>
      <c r="DL11" s="622"/>
      <c r="DM11" s="622"/>
      <c r="DN11" s="622"/>
      <c r="DO11" s="622"/>
      <c r="DP11" s="623"/>
      <c r="DQ11" s="627">
        <v>407428</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780526</v>
      </c>
      <c r="BH12" s="622"/>
      <c r="BI12" s="622"/>
      <c r="BJ12" s="622"/>
      <c r="BK12" s="622"/>
      <c r="BL12" s="622"/>
      <c r="BM12" s="622"/>
      <c r="BN12" s="623"/>
      <c r="BO12" s="659">
        <v>57.6</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431968</v>
      </c>
      <c r="CS12" s="622"/>
      <c r="CT12" s="622"/>
      <c r="CU12" s="622"/>
      <c r="CV12" s="622"/>
      <c r="CW12" s="622"/>
      <c r="CX12" s="622"/>
      <c r="CY12" s="623"/>
      <c r="CZ12" s="659">
        <v>3.4</v>
      </c>
      <c r="DA12" s="659"/>
      <c r="DB12" s="659"/>
      <c r="DC12" s="659"/>
      <c r="DD12" s="627">
        <v>97300</v>
      </c>
      <c r="DE12" s="622"/>
      <c r="DF12" s="622"/>
      <c r="DG12" s="622"/>
      <c r="DH12" s="622"/>
      <c r="DI12" s="622"/>
      <c r="DJ12" s="622"/>
      <c r="DK12" s="622"/>
      <c r="DL12" s="622"/>
      <c r="DM12" s="622"/>
      <c r="DN12" s="622"/>
      <c r="DO12" s="622"/>
      <c r="DP12" s="623"/>
      <c r="DQ12" s="627">
        <v>271264</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776640</v>
      </c>
      <c r="BH13" s="622"/>
      <c r="BI13" s="622"/>
      <c r="BJ13" s="622"/>
      <c r="BK13" s="622"/>
      <c r="BL13" s="622"/>
      <c r="BM13" s="622"/>
      <c r="BN13" s="623"/>
      <c r="BO13" s="659">
        <v>57.3</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1816647</v>
      </c>
      <c r="CS13" s="622"/>
      <c r="CT13" s="622"/>
      <c r="CU13" s="622"/>
      <c r="CV13" s="622"/>
      <c r="CW13" s="622"/>
      <c r="CX13" s="622"/>
      <c r="CY13" s="623"/>
      <c r="CZ13" s="659">
        <v>14.1</v>
      </c>
      <c r="DA13" s="659"/>
      <c r="DB13" s="659"/>
      <c r="DC13" s="659"/>
      <c r="DD13" s="627">
        <v>1188071</v>
      </c>
      <c r="DE13" s="622"/>
      <c r="DF13" s="622"/>
      <c r="DG13" s="622"/>
      <c r="DH13" s="622"/>
      <c r="DI13" s="622"/>
      <c r="DJ13" s="622"/>
      <c r="DK13" s="622"/>
      <c r="DL13" s="622"/>
      <c r="DM13" s="622"/>
      <c r="DN13" s="622"/>
      <c r="DO13" s="622"/>
      <c r="DP13" s="623"/>
      <c r="DQ13" s="627">
        <v>447744</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60523</v>
      </c>
      <c r="BH14" s="622"/>
      <c r="BI14" s="622"/>
      <c r="BJ14" s="622"/>
      <c r="BK14" s="622"/>
      <c r="BL14" s="622"/>
      <c r="BM14" s="622"/>
      <c r="BN14" s="623"/>
      <c r="BO14" s="659">
        <v>4.5</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406759</v>
      </c>
      <c r="CS14" s="622"/>
      <c r="CT14" s="622"/>
      <c r="CU14" s="622"/>
      <c r="CV14" s="622"/>
      <c r="CW14" s="622"/>
      <c r="CX14" s="622"/>
      <c r="CY14" s="623"/>
      <c r="CZ14" s="659">
        <v>3.2</v>
      </c>
      <c r="DA14" s="659"/>
      <c r="DB14" s="659"/>
      <c r="DC14" s="659"/>
      <c r="DD14" s="627">
        <v>83173</v>
      </c>
      <c r="DE14" s="622"/>
      <c r="DF14" s="622"/>
      <c r="DG14" s="622"/>
      <c r="DH14" s="622"/>
      <c r="DI14" s="622"/>
      <c r="DJ14" s="622"/>
      <c r="DK14" s="622"/>
      <c r="DL14" s="622"/>
      <c r="DM14" s="622"/>
      <c r="DN14" s="622"/>
      <c r="DO14" s="622"/>
      <c r="DP14" s="623"/>
      <c r="DQ14" s="627">
        <v>319028</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16816</v>
      </c>
      <c r="S15" s="622"/>
      <c r="T15" s="622"/>
      <c r="U15" s="622"/>
      <c r="V15" s="622"/>
      <c r="W15" s="622"/>
      <c r="X15" s="622"/>
      <c r="Y15" s="623"/>
      <c r="Z15" s="659">
        <v>0.1</v>
      </c>
      <c r="AA15" s="659"/>
      <c r="AB15" s="659"/>
      <c r="AC15" s="659"/>
      <c r="AD15" s="660">
        <v>16816</v>
      </c>
      <c r="AE15" s="660"/>
      <c r="AF15" s="660"/>
      <c r="AG15" s="660"/>
      <c r="AH15" s="660"/>
      <c r="AI15" s="660"/>
      <c r="AJ15" s="660"/>
      <c r="AK15" s="660"/>
      <c r="AL15" s="624">
        <v>0.3</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85660</v>
      </c>
      <c r="BH15" s="622"/>
      <c r="BI15" s="622"/>
      <c r="BJ15" s="622"/>
      <c r="BK15" s="622"/>
      <c r="BL15" s="622"/>
      <c r="BM15" s="622"/>
      <c r="BN15" s="623"/>
      <c r="BO15" s="659">
        <v>6.3</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706007</v>
      </c>
      <c r="CS15" s="622"/>
      <c r="CT15" s="622"/>
      <c r="CU15" s="622"/>
      <c r="CV15" s="622"/>
      <c r="CW15" s="622"/>
      <c r="CX15" s="622"/>
      <c r="CY15" s="623"/>
      <c r="CZ15" s="659">
        <v>5.5</v>
      </c>
      <c r="DA15" s="659"/>
      <c r="DB15" s="659"/>
      <c r="DC15" s="659"/>
      <c r="DD15" s="627">
        <v>182235</v>
      </c>
      <c r="DE15" s="622"/>
      <c r="DF15" s="622"/>
      <c r="DG15" s="622"/>
      <c r="DH15" s="622"/>
      <c r="DI15" s="622"/>
      <c r="DJ15" s="622"/>
      <c r="DK15" s="622"/>
      <c r="DL15" s="622"/>
      <c r="DM15" s="622"/>
      <c r="DN15" s="622"/>
      <c r="DO15" s="622"/>
      <c r="DP15" s="623"/>
      <c r="DQ15" s="627">
        <v>429007</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25093</v>
      </c>
      <c r="S16" s="622"/>
      <c r="T16" s="622"/>
      <c r="U16" s="622"/>
      <c r="V16" s="622"/>
      <c r="W16" s="622"/>
      <c r="X16" s="622"/>
      <c r="Y16" s="623"/>
      <c r="Z16" s="659">
        <v>0.2</v>
      </c>
      <c r="AA16" s="659"/>
      <c r="AB16" s="659"/>
      <c r="AC16" s="659"/>
      <c r="AD16" s="660">
        <v>25093</v>
      </c>
      <c r="AE16" s="660"/>
      <c r="AF16" s="660"/>
      <c r="AG16" s="660"/>
      <c r="AH16" s="660"/>
      <c r="AI16" s="660"/>
      <c r="AJ16" s="660"/>
      <c r="AK16" s="660"/>
      <c r="AL16" s="624">
        <v>0.4</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2418107</v>
      </c>
      <c r="CS16" s="622"/>
      <c r="CT16" s="622"/>
      <c r="CU16" s="622"/>
      <c r="CV16" s="622"/>
      <c r="CW16" s="622"/>
      <c r="CX16" s="622"/>
      <c r="CY16" s="623"/>
      <c r="CZ16" s="659">
        <v>18.8</v>
      </c>
      <c r="DA16" s="659"/>
      <c r="DB16" s="659"/>
      <c r="DC16" s="659"/>
      <c r="DD16" s="627" t="s">
        <v>122</v>
      </c>
      <c r="DE16" s="622"/>
      <c r="DF16" s="622"/>
      <c r="DG16" s="622"/>
      <c r="DH16" s="622"/>
      <c r="DI16" s="622"/>
      <c r="DJ16" s="622"/>
      <c r="DK16" s="622"/>
      <c r="DL16" s="622"/>
      <c r="DM16" s="622"/>
      <c r="DN16" s="622"/>
      <c r="DO16" s="622"/>
      <c r="DP16" s="623"/>
      <c r="DQ16" s="627">
        <v>989750</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49905</v>
      </c>
      <c r="S17" s="622"/>
      <c r="T17" s="622"/>
      <c r="U17" s="622"/>
      <c r="V17" s="622"/>
      <c r="W17" s="622"/>
      <c r="X17" s="622"/>
      <c r="Y17" s="623"/>
      <c r="Z17" s="659">
        <v>0.4</v>
      </c>
      <c r="AA17" s="659"/>
      <c r="AB17" s="659"/>
      <c r="AC17" s="659"/>
      <c r="AD17" s="660">
        <v>49905</v>
      </c>
      <c r="AE17" s="660"/>
      <c r="AF17" s="660"/>
      <c r="AG17" s="660"/>
      <c r="AH17" s="660"/>
      <c r="AI17" s="660"/>
      <c r="AJ17" s="660"/>
      <c r="AK17" s="660"/>
      <c r="AL17" s="624">
        <v>0.9</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1112782</v>
      </c>
      <c r="CS17" s="622"/>
      <c r="CT17" s="622"/>
      <c r="CU17" s="622"/>
      <c r="CV17" s="622"/>
      <c r="CW17" s="622"/>
      <c r="CX17" s="622"/>
      <c r="CY17" s="623"/>
      <c r="CZ17" s="659">
        <v>8.6</v>
      </c>
      <c r="DA17" s="659"/>
      <c r="DB17" s="659"/>
      <c r="DC17" s="659"/>
      <c r="DD17" s="627" t="s">
        <v>122</v>
      </c>
      <c r="DE17" s="622"/>
      <c r="DF17" s="622"/>
      <c r="DG17" s="622"/>
      <c r="DH17" s="622"/>
      <c r="DI17" s="622"/>
      <c r="DJ17" s="622"/>
      <c r="DK17" s="622"/>
      <c r="DL17" s="622"/>
      <c r="DM17" s="622"/>
      <c r="DN17" s="622"/>
      <c r="DO17" s="622"/>
      <c r="DP17" s="623"/>
      <c r="DQ17" s="627">
        <v>1103171</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5636</v>
      </c>
      <c r="S18" s="622"/>
      <c r="T18" s="622"/>
      <c r="U18" s="622"/>
      <c r="V18" s="622"/>
      <c r="W18" s="622"/>
      <c r="X18" s="622"/>
      <c r="Y18" s="623"/>
      <c r="Z18" s="659">
        <v>0</v>
      </c>
      <c r="AA18" s="659"/>
      <c r="AB18" s="659"/>
      <c r="AC18" s="659"/>
      <c r="AD18" s="660">
        <v>5636</v>
      </c>
      <c r="AE18" s="660"/>
      <c r="AF18" s="660"/>
      <c r="AG18" s="660"/>
      <c r="AH18" s="660"/>
      <c r="AI18" s="660"/>
      <c r="AJ18" s="660"/>
      <c r="AK18" s="660"/>
      <c r="AL18" s="624">
        <v>0.1</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44269</v>
      </c>
      <c r="S19" s="622"/>
      <c r="T19" s="622"/>
      <c r="U19" s="622"/>
      <c r="V19" s="622"/>
      <c r="W19" s="622"/>
      <c r="X19" s="622"/>
      <c r="Y19" s="623"/>
      <c r="Z19" s="659">
        <v>0.3</v>
      </c>
      <c r="AA19" s="659"/>
      <c r="AB19" s="659"/>
      <c r="AC19" s="659"/>
      <c r="AD19" s="660">
        <v>44269</v>
      </c>
      <c r="AE19" s="660"/>
      <c r="AF19" s="660"/>
      <c r="AG19" s="660"/>
      <c r="AH19" s="660"/>
      <c r="AI19" s="660"/>
      <c r="AJ19" s="660"/>
      <c r="AK19" s="660"/>
      <c r="AL19" s="624">
        <v>0.8</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t="s">
        <v>122</v>
      </c>
      <c r="BH19" s="622"/>
      <c r="BI19" s="622"/>
      <c r="BJ19" s="622"/>
      <c r="BK19" s="622"/>
      <c r="BL19" s="622"/>
      <c r="BM19" s="622"/>
      <c r="BN19" s="623"/>
      <c r="BO19" s="659" t="s">
        <v>122</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262</v>
      </c>
      <c r="C20" s="697"/>
      <c r="D20" s="697"/>
      <c r="E20" s="697"/>
      <c r="F20" s="697"/>
      <c r="G20" s="697"/>
      <c r="H20" s="697"/>
      <c r="I20" s="697"/>
      <c r="J20" s="697"/>
      <c r="K20" s="697"/>
      <c r="L20" s="697"/>
      <c r="M20" s="697"/>
      <c r="N20" s="697"/>
      <c r="O20" s="697"/>
      <c r="P20" s="697"/>
      <c r="Q20" s="698"/>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t="s">
        <v>122</v>
      </c>
      <c r="BH20" s="622"/>
      <c r="BI20" s="622"/>
      <c r="BJ20" s="622"/>
      <c r="BK20" s="622"/>
      <c r="BL20" s="622"/>
      <c r="BM20" s="622"/>
      <c r="BN20" s="623"/>
      <c r="BO20" s="659" t="s">
        <v>122</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12869345</v>
      </c>
      <c r="CS20" s="622"/>
      <c r="CT20" s="622"/>
      <c r="CU20" s="622"/>
      <c r="CV20" s="622"/>
      <c r="CW20" s="622"/>
      <c r="CX20" s="622"/>
      <c r="CY20" s="623"/>
      <c r="CZ20" s="659">
        <v>100</v>
      </c>
      <c r="DA20" s="659"/>
      <c r="DB20" s="659"/>
      <c r="DC20" s="659"/>
      <c r="DD20" s="627">
        <v>1899606</v>
      </c>
      <c r="DE20" s="622"/>
      <c r="DF20" s="622"/>
      <c r="DG20" s="622"/>
      <c r="DH20" s="622"/>
      <c r="DI20" s="622"/>
      <c r="DJ20" s="622"/>
      <c r="DK20" s="622"/>
      <c r="DL20" s="622"/>
      <c r="DM20" s="622"/>
      <c r="DN20" s="622"/>
      <c r="DO20" s="622"/>
      <c r="DP20" s="623"/>
      <c r="DQ20" s="627">
        <v>7823546</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4600543</v>
      </c>
      <c r="S21" s="622"/>
      <c r="T21" s="622"/>
      <c r="U21" s="622"/>
      <c r="V21" s="622"/>
      <c r="W21" s="622"/>
      <c r="X21" s="622"/>
      <c r="Y21" s="623"/>
      <c r="Z21" s="659">
        <v>33</v>
      </c>
      <c r="AA21" s="659"/>
      <c r="AB21" s="659"/>
      <c r="AC21" s="659"/>
      <c r="AD21" s="660">
        <v>3619204</v>
      </c>
      <c r="AE21" s="660"/>
      <c r="AF21" s="660"/>
      <c r="AG21" s="660"/>
      <c r="AH21" s="660"/>
      <c r="AI21" s="660"/>
      <c r="AJ21" s="660"/>
      <c r="AK21" s="660"/>
      <c r="AL21" s="624">
        <v>64.7</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3619204</v>
      </c>
      <c r="S22" s="622"/>
      <c r="T22" s="622"/>
      <c r="U22" s="622"/>
      <c r="V22" s="622"/>
      <c r="W22" s="622"/>
      <c r="X22" s="622"/>
      <c r="Y22" s="623"/>
      <c r="Z22" s="659">
        <v>25.9</v>
      </c>
      <c r="AA22" s="659"/>
      <c r="AB22" s="659"/>
      <c r="AC22" s="659"/>
      <c r="AD22" s="660">
        <v>3619204</v>
      </c>
      <c r="AE22" s="660"/>
      <c r="AF22" s="660"/>
      <c r="AG22" s="660"/>
      <c r="AH22" s="660"/>
      <c r="AI22" s="660"/>
      <c r="AJ22" s="660"/>
      <c r="AK22" s="660"/>
      <c r="AL22" s="624">
        <v>64.7</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9" t="s">
        <v>269</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18" t="s">
        <v>270</v>
      </c>
      <c r="C23" s="619"/>
      <c r="D23" s="619"/>
      <c r="E23" s="619"/>
      <c r="F23" s="619"/>
      <c r="G23" s="619"/>
      <c r="H23" s="619"/>
      <c r="I23" s="619"/>
      <c r="J23" s="619"/>
      <c r="K23" s="619"/>
      <c r="L23" s="619"/>
      <c r="M23" s="619"/>
      <c r="N23" s="619"/>
      <c r="O23" s="619"/>
      <c r="P23" s="619"/>
      <c r="Q23" s="620"/>
      <c r="R23" s="621">
        <v>963372</v>
      </c>
      <c r="S23" s="622"/>
      <c r="T23" s="622"/>
      <c r="U23" s="622"/>
      <c r="V23" s="622"/>
      <c r="W23" s="622"/>
      <c r="X23" s="622"/>
      <c r="Y23" s="623"/>
      <c r="Z23" s="659">
        <v>6.9</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9" t="s">
        <v>211</v>
      </c>
      <c r="CE23" s="680"/>
      <c r="CF23" s="680"/>
      <c r="CG23" s="680"/>
      <c r="CH23" s="680"/>
      <c r="CI23" s="680"/>
      <c r="CJ23" s="680"/>
      <c r="CK23" s="680"/>
      <c r="CL23" s="680"/>
      <c r="CM23" s="680"/>
      <c r="CN23" s="680"/>
      <c r="CO23" s="680"/>
      <c r="CP23" s="680"/>
      <c r="CQ23" s="681"/>
      <c r="CR23" s="679" t="s">
        <v>272</v>
      </c>
      <c r="CS23" s="680"/>
      <c r="CT23" s="680"/>
      <c r="CU23" s="680"/>
      <c r="CV23" s="680"/>
      <c r="CW23" s="680"/>
      <c r="CX23" s="680"/>
      <c r="CY23" s="681"/>
      <c r="CZ23" s="679" t="s">
        <v>273</v>
      </c>
      <c r="DA23" s="680"/>
      <c r="DB23" s="680"/>
      <c r="DC23" s="681"/>
      <c r="DD23" s="679" t="s">
        <v>274</v>
      </c>
      <c r="DE23" s="680"/>
      <c r="DF23" s="680"/>
      <c r="DG23" s="680"/>
      <c r="DH23" s="680"/>
      <c r="DI23" s="680"/>
      <c r="DJ23" s="680"/>
      <c r="DK23" s="681"/>
      <c r="DL23" s="711" t="s">
        <v>275</v>
      </c>
      <c r="DM23" s="712"/>
      <c r="DN23" s="712"/>
      <c r="DO23" s="712"/>
      <c r="DP23" s="712"/>
      <c r="DQ23" s="712"/>
      <c r="DR23" s="712"/>
      <c r="DS23" s="712"/>
      <c r="DT23" s="712"/>
      <c r="DU23" s="712"/>
      <c r="DV23" s="713"/>
      <c r="DW23" s="679" t="s">
        <v>276</v>
      </c>
      <c r="DX23" s="680"/>
      <c r="DY23" s="680"/>
      <c r="DZ23" s="680"/>
      <c r="EA23" s="680"/>
      <c r="EB23" s="680"/>
      <c r="EC23" s="681"/>
    </row>
    <row r="24" spans="2:133" ht="11.25" customHeight="1" x14ac:dyDescent="0.15">
      <c r="B24" s="618" t="s">
        <v>277</v>
      </c>
      <c r="C24" s="619"/>
      <c r="D24" s="619"/>
      <c r="E24" s="619"/>
      <c r="F24" s="619"/>
      <c r="G24" s="619"/>
      <c r="H24" s="619"/>
      <c r="I24" s="619"/>
      <c r="J24" s="619"/>
      <c r="K24" s="619"/>
      <c r="L24" s="619"/>
      <c r="M24" s="619"/>
      <c r="N24" s="619"/>
      <c r="O24" s="619"/>
      <c r="P24" s="619"/>
      <c r="Q24" s="620"/>
      <c r="R24" s="621">
        <v>17967</v>
      </c>
      <c r="S24" s="622"/>
      <c r="T24" s="622"/>
      <c r="U24" s="622"/>
      <c r="V24" s="622"/>
      <c r="W24" s="622"/>
      <c r="X24" s="622"/>
      <c r="Y24" s="623"/>
      <c r="Z24" s="659">
        <v>0.1</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6" t="s">
        <v>279</v>
      </c>
      <c r="CE24" s="677"/>
      <c r="CF24" s="677"/>
      <c r="CG24" s="677"/>
      <c r="CH24" s="677"/>
      <c r="CI24" s="677"/>
      <c r="CJ24" s="677"/>
      <c r="CK24" s="677"/>
      <c r="CL24" s="677"/>
      <c r="CM24" s="677"/>
      <c r="CN24" s="677"/>
      <c r="CO24" s="677"/>
      <c r="CP24" s="677"/>
      <c r="CQ24" s="678"/>
      <c r="CR24" s="673">
        <v>3466077</v>
      </c>
      <c r="CS24" s="674"/>
      <c r="CT24" s="674"/>
      <c r="CU24" s="674"/>
      <c r="CV24" s="674"/>
      <c r="CW24" s="674"/>
      <c r="CX24" s="674"/>
      <c r="CY24" s="702"/>
      <c r="CZ24" s="703">
        <v>26.9</v>
      </c>
      <c r="DA24" s="685"/>
      <c r="DB24" s="685"/>
      <c r="DC24" s="705"/>
      <c r="DD24" s="701">
        <v>2828776</v>
      </c>
      <c r="DE24" s="674"/>
      <c r="DF24" s="674"/>
      <c r="DG24" s="674"/>
      <c r="DH24" s="674"/>
      <c r="DI24" s="674"/>
      <c r="DJ24" s="674"/>
      <c r="DK24" s="702"/>
      <c r="DL24" s="701">
        <v>2582222</v>
      </c>
      <c r="DM24" s="674"/>
      <c r="DN24" s="674"/>
      <c r="DO24" s="674"/>
      <c r="DP24" s="674"/>
      <c r="DQ24" s="674"/>
      <c r="DR24" s="674"/>
      <c r="DS24" s="674"/>
      <c r="DT24" s="674"/>
      <c r="DU24" s="674"/>
      <c r="DV24" s="702"/>
      <c r="DW24" s="703">
        <v>46.1</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6518329</v>
      </c>
      <c r="S25" s="622"/>
      <c r="T25" s="622"/>
      <c r="U25" s="622"/>
      <c r="V25" s="622"/>
      <c r="W25" s="622"/>
      <c r="X25" s="622"/>
      <c r="Y25" s="623"/>
      <c r="Z25" s="659">
        <v>46.7</v>
      </c>
      <c r="AA25" s="659"/>
      <c r="AB25" s="659"/>
      <c r="AC25" s="659"/>
      <c r="AD25" s="660">
        <v>5536990</v>
      </c>
      <c r="AE25" s="660"/>
      <c r="AF25" s="660"/>
      <c r="AG25" s="660"/>
      <c r="AH25" s="660"/>
      <c r="AI25" s="660"/>
      <c r="AJ25" s="660"/>
      <c r="AK25" s="660"/>
      <c r="AL25" s="624">
        <v>99</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1514349</v>
      </c>
      <c r="CS25" s="634"/>
      <c r="CT25" s="634"/>
      <c r="CU25" s="634"/>
      <c r="CV25" s="634"/>
      <c r="CW25" s="634"/>
      <c r="CX25" s="634"/>
      <c r="CY25" s="635"/>
      <c r="CZ25" s="624">
        <v>11.8</v>
      </c>
      <c r="DA25" s="636"/>
      <c r="DB25" s="636"/>
      <c r="DC25" s="637"/>
      <c r="DD25" s="627">
        <v>1343056</v>
      </c>
      <c r="DE25" s="634"/>
      <c r="DF25" s="634"/>
      <c r="DG25" s="634"/>
      <c r="DH25" s="634"/>
      <c r="DI25" s="634"/>
      <c r="DJ25" s="634"/>
      <c r="DK25" s="635"/>
      <c r="DL25" s="627">
        <v>1261802</v>
      </c>
      <c r="DM25" s="634"/>
      <c r="DN25" s="634"/>
      <c r="DO25" s="634"/>
      <c r="DP25" s="634"/>
      <c r="DQ25" s="634"/>
      <c r="DR25" s="634"/>
      <c r="DS25" s="634"/>
      <c r="DT25" s="634"/>
      <c r="DU25" s="634"/>
      <c r="DV25" s="635"/>
      <c r="DW25" s="624">
        <v>22.5</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951</v>
      </c>
      <c r="S26" s="622"/>
      <c r="T26" s="622"/>
      <c r="U26" s="622"/>
      <c r="V26" s="622"/>
      <c r="W26" s="622"/>
      <c r="X26" s="622"/>
      <c r="Y26" s="623"/>
      <c r="Z26" s="659">
        <v>0</v>
      </c>
      <c r="AA26" s="659"/>
      <c r="AB26" s="659"/>
      <c r="AC26" s="659"/>
      <c r="AD26" s="660">
        <v>951</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853727</v>
      </c>
      <c r="CS26" s="622"/>
      <c r="CT26" s="622"/>
      <c r="CU26" s="622"/>
      <c r="CV26" s="622"/>
      <c r="CW26" s="622"/>
      <c r="CX26" s="622"/>
      <c r="CY26" s="623"/>
      <c r="CZ26" s="624">
        <v>6.6</v>
      </c>
      <c r="DA26" s="636"/>
      <c r="DB26" s="636"/>
      <c r="DC26" s="637"/>
      <c r="DD26" s="627">
        <v>733878</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14545</v>
      </c>
      <c r="S27" s="622"/>
      <c r="T27" s="622"/>
      <c r="U27" s="622"/>
      <c r="V27" s="622"/>
      <c r="W27" s="622"/>
      <c r="X27" s="622"/>
      <c r="Y27" s="623"/>
      <c r="Z27" s="659">
        <v>0.1</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1356129</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838946</v>
      </c>
      <c r="CS27" s="634"/>
      <c r="CT27" s="634"/>
      <c r="CU27" s="634"/>
      <c r="CV27" s="634"/>
      <c r="CW27" s="634"/>
      <c r="CX27" s="634"/>
      <c r="CY27" s="635"/>
      <c r="CZ27" s="624">
        <v>6.5</v>
      </c>
      <c r="DA27" s="636"/>
      <c r="DB27" s="636"/>
      <c r="DC27" s="637"/>
      <c r="DD27" s="627">
        <v>382549</v>
      </c>
      <c r="DE27" s="634"/>
      <c r="DF27" s="634"/>
      <c r="DG27" s="634"/>
      <c r="DH27" s="634"/>
      <c r="DI27" s="634"/>
      <c r="DJ27" s="634"/>
      <c r="DK27" s="635"/>
      <c r="DL27" s="627">
        <v>217249</v>
      </c>
      <c r="DM27" s="634"/>
      <c r="DN27" s="634"/>
      <c r="DO27" s="634"/>
      <c r="DP27" s="634"/>
      <c r="DQ27" s="634"/>
      <c r="DR27" s="634"/>
      <c r="DS27" s="634"/>
      <c r="DT27" s="634"/>
      <c r="DU27" s="634"/>
      <c r="DV27" s="635"/>
      <c r="DW27" s="624">
        <v>3.9</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86034</v>
      </c>
      <c r="S28" s="622"/>
      <c r="T28" s="622"/>
      <c r="U28" s="622"/>
      <c r="V28" s="622"/>
      <c r="W28" s="622"/>
      <c r="X28" s="622"/>
      <c r="Y28" s="623"/>
      <c r="Z28" s="659">
        <v>0.6</v>
      </c>
      <c r="AA28" s="659"/>
      <c r="AB28" s="659"/>
      <c r="AC28" s="659"/>
      <c r="AD28" s="660">
        <v>22421</v>
      </c>
      <c r="AE28" s="660"/>
      <c r="AF28" s="660"/>
      <c r="AG28" s="660"/>
      <c r="AH28" s="660"/>
      <c r="AI28" s="660"/>
      <c r="AJ28" s="660"/>
      <c r="AK28" s="660"/>
      <c r="AL28" s="624">
        <v>0.4</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1112782</v>
      </c>
      <c r="CS28" s="622"/>
      <c r="CT28" s="622"/>
      <c r="CU28" s="622"/>
      <c r="CV28" s="622"/>
      <c r="CW28" s="622"/>
      <c r="CX28" s="622"/>
      <c r="CY28" s="623"/>
      <c r="CZ28" s="624">
        <v>8.6</v>
      </c>
      <c r="DA28" s="636"/>
      <c r="DB28" s="636"/>
      <c r="DC28" s="637"/>
      <c r="DD28" s="627">
        <v>1103171</v>
      </c>
      <c r="DE28" s="622"/>
      <c r="DF28" s="622"/>
      <c r="DG28" s="622"/>
      <c r="DH28" s="622"/>
      <c r="DI28" s="622"/>
      <c r="DJ28" s="622"/>
      <c r="DK28" s="623"/>
      <c r="DL28" s="627">
        <v>1103171</v>
      </c>
      <c r="DM28" s="622"/>
      <c r="DN28" s="622"/>
      <c r="DO28" s="622"/>
      <c r="DP28" s="622"/>
      <c r="DQ28" s="622"/>
      <c r="DR28" s="622"/>
      <c r="DS28" s="622"/>
      <c r="DT28" s="622"/>
      <c r="DU28" s="622"/>
      <c r="DV28" s="623"/>
      <c r="DW28" s="624">
        <v>19.7</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8563</v>
      </c>
      <c r="S29" s="622"/>
      <c r="T29" s="622"/>
      <c r="U29" s="622"/>
      <c r="V29" s="622"/>
      <c r="W29" s="622"/>
      <c r="X29" s="622"/>
      <c r="Y29" s="623"/>
      <c r="Z29" s="659">
        <v>0.1</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1111058</v>
      </c>
      <c r="CS29" s="634"/>
      <c r="CT29" s="634"/>
      <c r="CU29" s="634"/>
      <c r="CV29" s="634"/>
      <c r="CW29" s="634"/>
      <c r="CX29" s="634"/>
      <c r="CY29" s="635"/>
      <c r="CZ29" s="624">
        <v>8.6</v>
      </c>
      <c r="DA29" s="636"/>
      <c r="DB29" s="636"/>
      <c r="DC29" s="637"/>
      <c r="DD29" s="627">
        <v>1101447</v>
      </c>
      <c r="DE29" s="634"/>
      <c r="DF29" s="634"/>
      <c r="DG29" s="634"/>
      <c r="DH29" s="634"/>
      <c r="DI29" s="634"/>
      <c r="DJ29" s="634"/>
      <c r="DK29" s="635"/>
      <c r="DL29" s="627">
        <v>1101447</v>
      </c>
      <c r="DM29" s="634"/>
      <c r="DN29" s="634"/>
      <c r="DO29" s="634"/>
      <c r="DP29" s="634"/>
      <c r="DQ29" s="634"/>
      <c r="DR29" s="634"/>
      <c r="DS29" s="634"/>
      <c r="DT29" s="634"/>
      <c r="DU29" s="634"/>
      <c r="DV29" s="635"/>
      <c r="DW29" s="624">
        <v>19.600000000000001</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2670594</v>
      </c>
      <c r="S30" s="622"/>
      <c r="T30" s="622"/>
      <c r="U30" s="622"/>
      <c r="V30" s="622"/>
      <c r="W30" s="622"/>
      <c r="X30" s="622"/>
      <c r="Y30" s="623"/>
      <c r="Z30" s="659">
        <v>19.100000000000001</v>
      </c>
      <c r="AA30" s="659"/>
      <c r="AB30" s="659"/>
      <c r="AC30" s="659"/>
      <c r="AD30" s="660" t="s">
        <v>122</v>
      </c>
      <c r="AE30" s="660"/>
      <c r="AF30" s="660"/>
      <c r="AG30" s="660"/>
      <c r="AH30" s="660"/>
      <c r="AI30" s="660"/>
      <c r="AJ30" s="660"/>
      <c r="AK30" s="660"/>
      <c r="AL30" s="624" t="s">
        <v>122</v>
      </c>
      <c r="AM30" s="625"/>
      <c r="AN30" s="625"/>
      <c r="AO30" s="661"/>
      <c r="AP30" s="679" t="s">
        <v>211</v>
      </c>
      <c r="AQ30" s="680"/>
      <c r="AR30" s="680"/>
      <c r="AS30" s="680"/>
      <c r="AT30" s="680"/>
      <c r="AU30" s="680"/>
      <c r="AV30" s="680"/>
      <c r="AW30" s="680"/>
      <c r="AX30" s="680"/>
      <c r="AY30" s="680"/>
      <c r="AZ30" s="680"/>
      <c r="BA30" s="680"/>
      <c r="BB30" s="680"/>
      <c r="BC30" s="680"/>
      <c r="BD30" s="680"/>
      <c r="BE30" s="680"/>
      <c r="BF30" s="681"/>
      <c r="BG30" s="679" t="s">
        <v>294</v>
      </c>
      <c r="BH30" s="693"/>
      <c r="BI30" s="693"/>
      <c r="BJ30" s="693"/>
      <c r="BK30" s="693"/>
      <c r="BL30" s="693"/>
      <c r="BM30" s="693"/>
      <c r="BN30" s="693"/>
      <c r="BO30" s="693"/>
      <c r="BP30" s="693"/>
      <c r="BQ30" s="694"/>
      <c r="BR30" s="679"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1061543</v>
      </c>
      <c r="CS30" s="622"/>
      <c r="CT30" s="622"/>
      <c r="CU30" s="622"/>
      <c r="CV30" s="622"/>
      <c r="CW30" s="622"/>
      <c r="CX30" s="622"/>
      <c r="CY30" s="623"/>
      <c r="CZ30" s="624">
        <v>8.1999999999999993</v>
      </c>
      <c r="DA30" s="636"/>
      <c r="DB30" s="636"/>
      <c r="DC30" s="637"/>
      <c r="DD30" s="627">
        <v>1051932</v>
      </c>
      <c r="DE30" s="622"/>
      <c r="DF30" s="622"/>
      <c r="DG30" s="622"/>
      <c r="DH30" s="622"/>
      <c r="DI30" s="622"/>
      <c r="DJ30" s="622"/>
      <c r="DK30" s="623"/>
      <c r="DL30" s="627">
        <v>1051932</v>
      </c>
      <c r="DM30" s="622"/>
      <c r="DN30" s="622"/>
      <c r="DO30" s="622"/>
      <c r="DP30" s="622"/>
      <c r="DQ30" s="622"/>
      <c r="DR30" s="622"/>
      <c r="DS30" s="622"/>
      <c r="DT30" s="622"/>
      <c r="DU30" s="622"/>
      <c r="DV30" s="623"/>
      <c r="DW30" s="624">
        <v>18.8</v>
      </c>
      <c r="DX30" s="636"/>
      <c r="DY30" s="636"/>
      <c r="DZ30" s="636"/>
      <c r="EA30" s="636"/>
      <c r="EB30" s="636"/>
      <c r="EC30" s="648"/>
    </row>
    <row r="31" spans="2:133" ht="11.25" customHeight="1" x14ac:dyDescent="0.15">
      <c r="B31" s="696" t="s">
        <v>297</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298</v>
      </c>
      <c r="AQ31" s="688"/>
      <c r="AR31" s="688"/>
      <c r="AS31" s="688"/>
      <c r="AT31" s="689" t="s">
        <v>299</v>
      </c>
      <c r="AU31" s="206"/>
      <c r="AV31" s="206"/>
      <c r="AW31" s="206"/>
      <c r="AX31" s="676" t="s">
        <v>177</v>
      </c>
      <c r="AY31" s="677"/>
      <c r="AZ31" s="677"/>
      <c r="BA31" s="677"/>
      <c r="BB31" s="677"/>
      <c r="BC31" s="677"/>
      <c r="BD31" s="677"/>
      <c r="BE31" s="677"/>
      <c r="BF31" s="678"/>
      <c r="BG31" s="683">
        <v>98.9</v>
      </c>
      <c r="BH31" s="684"/>
      <c r="BI31" s="684"/>
      <c r="BJ31" s="684"/>
      <c r="BK31" s="684"/>
      <c r="BL31" s="684"/>
      <c r="BM31" s="685">
        <v>96.1</v>
      </c>
      <c r="BN31" s="684"/>
      <c r="BO31" s="684"/>
      <c r="BP31" s="684"/>
      <c r="BQ31" s="686"/>
      <c r="BR31" s="683">
        <v>99.3</v>
      </c>
      <c r="BS31" s="684"/>
      <c r="BT31" s="684"/>
      <c r="BU31" s="684"/>
      <c r="BV31" s="684"/>
      <c r="BW31" s="684"/>
      <c r="BX31" s="685">
        <v>96.5</v>
      </c>
      <c r="BY31" s="684"/>
      <c r="BZ31" s="684"/>
      <c r="CA31" s="684"/>
      <c r="CB31" s="686"/>
      <c r="CD31" s="642"/>
      <c r="CE31" s="643"/>
      <c r="CF31" s="618" t="s">
        <v>300</v>
      </c>
      <c r="CG31" s="619"/>
      <c r="CH31" s="619"/>
      <c r="CI31" s="619"/>
      <c r="CJ31" s="619"/>
      <c r="CK31" s="619"/>
      <c r="CL31" s="619"/>
      <c r="CM31" s="619"/>
      <c r="CN31" s="619"/>
      <c r="CO31" s="619"/>
      <c r="CP31" s="619"/>
      <c r="CQ31" s="620"/>
      <c r="CR31" s="621">
        <v>49515</v>
      </c>
      <c r="CS31" s="634"/>
      <c r="CT31" s="634"/>
      <c r="CU31" s="634"/>
      <c r="CV31" s="634"/>
      <c r="CW31" s="634"/>
      <c r="CX31" s="634"/>
      <c r="CY31" s="635"/>
      <c r="CZ31" s="624">
        <v>0.4</v>
      </c>
      <c r="DA31" s="636"/>
      <c r="DB31" s="636"/>
      <c r="DC31" s="637"/>
      <c r="DD31" s="627">
        <v>49515</v>
      </c>
      <c r="DE31" s="634"/>
      <c r="DF31" s="634"/>
      <c r="DG31" s="634"/>
      <c r="DH31" s="634"/>
      <c r="DI31" s="634"/>
      <c r="DJ31" s="634"/>
      <c r="DK31" s="635"/>
      <c r="DL31" s="627">
        <v>49515</v>
      </c>
      <c r="DM31" s="634"/>
      <c r="DN31" s="634"/>
      <c r="DO31" s="634"/>
      <c r="DP31" s="634"/>
      <c r="DQ31" s="634"/>
      <c r="DR31" s="634"/>
      <c r="DS31" s="634"/>
      <c r="DT31" s="634"/>
      <c r="DU31" s="634"/>
      <c r="DV31" s="635"/>
      <c r="DW31" s="624">
        <v>0.9</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678660</v>
      </c>
      <c r="S32" s="622"/>
      <c r="T32" s="622"/>
      <c r="U32" s="622"/>
      <c r="V32" s="622"/>
      <c r="W32" s="622"/>
      <c r="X32" s="622"/>
      <c r="Y32" s="623"/>
      <c r="Z32" s="659">
        <v>4.9000000000000004</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98.6</v>
      </c>
      <c r="BH32" s="634"/>
      <c r="BI32" s="634"/>
      <c r="BJ32" s="634"/>
      <c r="BK32" s="634"/>
      <c r="BL32" s="634"/>
      <c r="BM32" s="625">
        <v>95.4</v>
      </c>
      <c r="BN32" s="634"/>
      <c r="BO32" s="634"/>
      <c r="BP32" s="634"/>
      <c r="BQ32" s="657"/>
      <c r="BR32" s="692">
        <v>99.4</v>
      </c>
      <c r="BS32" s="634"/>
      <c r="BT32" s="634"/>
      <c r="BU32" s="634"/>
      <c r="BV32" s="634"/>
      <c r="BW32" s="634"/>
      <c r="BX32" s="625">
        <v>96.4</v>
      </c>
      <c r="BY32" s="634"/>
      <c r="BZ32" s="634"/>
      <c r="CA32" s="634"/>
      <c r="CB32" s="657"/>
      <c r="CD32" s="644"/>
      <c r="CE32" s="645"/>
      <c r="CF32" s="618" t="s">
        <v>304</v>
      </c>
      <c r="CG32" s="619"/>
      <c r="CH32" s="619"/>
      <c r="CI32" s="619"/>
      <c r="CJ32" s="619"/>
      <c r="CK32" s="619"/>
      <c r="CL32" s="619"/>
      <c r="CM32" s="619"/>
      <c r="CN32" s="619"/>
      <c r="CO32" s="619"/>
      <c r="CP32" s="619"/>
      <c r="CQ32" s="620"/>
      <c r="CR32" s="621">
        <v>1724</v>
      </c>
      <c r="CS32" s="622"/>
      <c r="CT32" s="622"/>
      <c r="CU32" s="622"/>
      <c r="CV32" s="622"/>
      <c r="CW32" s="622"/>
      <c r="CX32" s="622"/>
      <c r="CY32" s="623"/>
      <c r="CZ32" s="624">
        <v>0</v>
      </c>
      <c r="DA32" s="636"/>
      <c r="DB32" s="636"/>
      <c r="DC32" s="637"/>
      <c r="DD32" s="627">
        <v>1724</v>
      </c>
      <c r="DE32" s="622"/>
      <c r="DF32" s="622"/>
      <c r="DG32" s="622"/>
      <c r="DH32" s="622"/>
      <c r="DI32" s="622"/>
      <c r="DJ32" s="622"/>
      <c r="DK32" s="623"/>
      <c r="DL32" s="627">
        <v>1724</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65123</v>
      </c>
      <c r="S33" s="622"/>
      <c r="T33" s="622"/>
      <c r="U33" s="622"/>
      <c r="V33" s="622"/>
      <c r="W33" s="622"/>
      <c r="X33" s="622"/>
      <c r="Y33" s="623"/>
      <c r="Z33" s="659">
        <v>0.5</v>
      </c>
      <c r="AA33" s="659"/>
      <c r="AB33" s="659"/>
      <c r="AC33" s="659"/>
      <c r="AD33" s="660">
        <v>30733</v>
      </c>
      <c r="AE33" s="660"/>
      <c r="AF33" s="660"/>
      <c r="AG33" s="660"/>
      <c r="AH33" s="660"/>
      <c r="AI33" s="660"/>
      <c r="AJ33" s="660"/>
      <c r="AK33" s="660"/>
      <c r="AL33" s="624">
        <v>0.5</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v>
      </c>
      <c r="BH33" s="606"/>
      <c r="BI33" s="606"/>
      <c r="BJ33" s="606"/>
      <c r="BK33" s="606"/>
      <c r="BL33" s="606"/>
      <c r="BM33" s="652">
        <v>96.1</v>
      </c>
      <c r="BN33" s="606"/>
      <c r="BO33" s="606"/>
      <c r="BP33" s="606"/>
      <c r="BQ33" s="669"/>
      <c r="BR33" s="682">
        <v>99.2</v>
      </c>
      <c r="BS33" s="606"/>
      <c r="BT33" s="606"/>
      <c r="BU33" s="606"/>
      <c r="BV33" s="606"/>
      <c r="BW33" s="606"/>
      <c r="BX33" s="652">
        <v>96.2</v>
      </c>
      <c r="BY33" s="606"/>
      <c r="BZ33" s="606"/>
      <c r="CA33" s="606"/>
      <c r="CB33" s="669"/>
      <c r="CD33" s="618" t="s">
        <v>307</v>
      </c>
      <c r="CE33" s="619"/>
      <c r="CF33" s="619"/>
      <c r="CG33" s="619"/>
      <c r="CH33" s="619"/>
      <c r="CI33" s="619"/>
      <c r="CJ33" s="619"/>
      <c r="CK33" s="619"/>
      <c r="CL33" s="619"/>
      <c r="CM33" s="619"/>
      <c r="CN33" s="619"/>
      <c r="CO33" s="619"/>
      <c r="CP33" s="619"/>
      <c r="CQ33" s="620"/>
      <c r="CR33" s="621">
        <v>5085555</v>
      </c>
      <c r="CS33" s="634"/>
      <c r="CT33" s="634"/>
      <c r="CU33" s="634"/>
      <c r="CV33" s="634"/>
      <c r="CW33" s="634"/>
      <c r="CX33" s="634"/>
      <c r="CY33" s="635"/>
      <c r="CZ33" s="624">
        <v>39.5</v>
      </c>
      <c r="DA33" s="636"/>
      <c r="DB33" s="636"/>
      <c r="DC33" s="637"/>
      <c r="DD33" s="627">
        <v>3875360</v>
      </c>
      <c r="DE33" s="634"/>
      <c r="DF33" s="634"/>
      <c r="DG33" s="634"/>
      <c r="DH33" s="634"/>
      <c r="DI33" s="634"/>
      <c r="DJ33" s="634"/>
      <c r="DK33" s="635"/>
      <c r="DL33" s="627">
        <v>2661530</v>
      </c>
      <c r="DM33" s="634"/>
      <c r="DN33" s="634"/>
      <c r="DO33" s="634"/>
      <c r="DP33" s="634"/>
      <c r="DQ33" s="634"/>
      <c r="DR33" s="634"/>
      <c r="DS33" s="634"/>
      <c r="DT33" s="634"/>
      <c r="DU33" s="634"/>
      <c r="DV33" s="635"/>
      <c r="DW33" s="624">
        <v>47.5</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110999</v>
      </c>
      <c r="S34" s="622"/>
      <c r="T34" s="622"/>
      <c r="U34" s="622"/>
      <c r="V34" s="622"/>
      <c r="W34" s="622"/>
      <c r="X34" s="622"/>
      <c r="Y34" s="623"/>
      <c r="Z34" s="659">
        <v>0.8</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1402944</v>
      </c>
      <c r="CS34" s="622"/>
      <c r="CT34" s="622"/>
      <c r="CU34" s="622"/>
      <c r="CV34" s="622"/>
      <c r="CW34" s="622"/>
      <c r="CX34" s="622"/>
      <c r="CY34" s="623"/>
      <c r="CZ34" s="624">
        <v>10.9</v>
      </c>
      <c r="DA34" s="636"/>
      <c r="DB34" s="636"/>
      <c r="DC34" s="637"/>
      <c r="DD34" s="627">
        <v>1022755</v>
      </c>
      <c r="DE34" s="622"/>
      <c r="DF34" s="622"/>
      <c r="DG34" s="622"/>
      <c r="DH34" s="622"/>
      <c r="DI34" s="622"/>
      <c r="DJ34" s="622"/>
      <c r="DK34" s="623"/>
      <c r="DL34" s="627">
        <v>655235</v>
      </c>
      <c r="DM34" s="622"/>
      <c r="DN34" s="622"/>
      <c r="DO34" s="622"/>
      <c r="DP34" s="622"/>
      <c r="DQ34" s="622"/>
      <c r="DR34" s="622"/>
      <c r="DS34" s="622"/>
      <c r="DT34" s="622"/>
      <c r="DU34" s="622"/>
      <c r="DV34" s="623"/>
      <c r="DW34" s="624">
        <v>11.7</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1263131</v>
      </c>
      <c r="S35" s="622"/>
      <c r="T35" s="622"/>
      <c r="U35" s="622"/>
      <c r="V35" s="622"/>
      <c r="W35" s="622"/>
      <c r="X35" s="622"/>
      <c r="Y35" s="623"/>
      <c r="Z35" s="659">
        <v>9</v>
      </c>
      <c r="AA35" s="659"/>
      <c r="AB35" s="659"/>
      <c r="AC35" s="659"/>
      <c r="AD35" s="660" t="s">
        <v>122</v>
      </c>
      <c r="AE35" s="660"/>
      <c r="AF35" s="660"/>
      <c r="AG35" s="660"/>
      <c r="AH35" s="660"/>
      <c r="AI35" s="660"/>
      <c r="AJ35" s="660"/>
      <c r="AK35" s="660"/>
      <c r="AL35" s="624" t="s">
        <v>122</v>
      </c>
      <c r="AM35" s="625"/>
      <c r="AN35" s="625"/>
      <c r="AO35" s="661"/>
      <c r="AP35" s="210"/>
      <c r="AQ35" s="679" t="s">
        <v>311</v>
      </c>
      <c r="AR35" s="680"/>
      <c r="AS35" s="680"/>
      <c r="AT35" s="680"/>
      <c r="AU35" s="680"/>
      <c r="AV35" s="680"/>
      <c r="AW35" s="680"/>
      <c r="AX35" s="680"/>
      <c r="AY35" s="680"/>
      <c r="AZ35" s="680"/>
      <c r="BA35" s="680"/>
      <c r="BB35" s="680"/>
      <c r="BC35" s="680"/>
      <c r="BD35" s="680"/>
      <c r="BE35" s="680"/>
      <c r="BF35" s="681"/>
      <c r="BG35" s="679" t="s">
        <v>312</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18" t="s">
        <v>313</v>
      </c>
      <c r="CE35" s="619"/>
      <c r="CF35" s="619"/>
      <c r="CG35" s="619"/>
      <c r="CH35" s="619"/>
      <c r="CI35" s="619"/>
      <c r="CJ35" s="619"/>
      <c r="CK35" s="619"/>
      <c r="CL35" s="619"/>
      <c r="CM35" s="619"/>
      <c r="CN35" s="619"/>
      <c r="CO35" s="619"/>
      <c r="CP35" s="619"/>
      <c r="CQ35" s="620"/>
      <c r="CR35" s="621">
        <v>329743</v>
      </c>
      <c r="CS35" s="634"/>
      <c r="CT35" s="634"/>
      <c r="CU35" s="634"/>
      <c r="CV35" s="634"/>
      <c r="CW35" s="634"/>
      <c r="CX35" s="634"/>
      <c r="CY35" s="635"/>
      <c r="CZ35" s="624">
        <v>2.6</v>
      </c>
      <c r="DA35" s="636"/>
      <c r="DB35" s="636"/>
      <c r="DC35" s="637"/>
      <c r="DD35" s="627">
        <v>260781</v>
      </c>
      <c r="DE35" s="634"/>
      <c r="DF35" s="634"/>
      <c r="DG35" s="634"/>
      <c r="DH35" s="634"/>
      <c r="DI35" s="634"/>
      <c r="DJ35" s="634"/>
      <c r="DK35" s="635"/>
      <c r="DL35" s="627">
        <v>253885</v>
      </c>
      <c r="DM35" s="634"/>
      <c r="DN35" s="634"/>
      <c r="DO35" s="634"/>
      <c r="DP35" s="634"/>
      <c r="DQ35" s="634"/>
      <c r="DR35" s="634"/>
      <c r="DS35" s="634"/>
      <c r="DT35" s="634"/>
      <c r="DU35" s="634"/>
      <c r="DV35" s="635"/>
      <c r="DW35" s="624">
        <v>4.5</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1028485</v>
      </c>
      <c r="S36" s="622"/>
      <c r="T36" s="622"/>
      <c r="U36" s="622"/>
      <c r="V36" s="622"/>
      <c r="W36" s="622"/>
      <c r="X36" s="622"/>
      <c r="Y36" s="623"/>
      <c r="Z36" s="659">
        <v>7.4</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3">
        <v>1589706</v>
      </c>
      <c r="BA36" s="674"/>
      <c r="BB36" s="674"/>
      <c r="BC36" s="674"/>
      <c r="BD36" s="674"/>
      <c r="BE36" s="674"/>
      <c r="BF36" s="675"/>
      <c r="BG36" s="676" t="s">
        <v>316</v>
      </c>
      <c r="BH36" s="677"/>
      <c r="BI36" s="677"/>
      <c r="BJ36" s="677"/>
      <c r="BK36" s="677"/>
      <c r="BL36" s="677"/>
      <c r="BM36" s="677"/>
      <c r="BN36" s="677"/>
      <c r="BO36" s="677"/>
      <c r="BP36" s="677"/>
      <c r="BQ36" s="677"/>
      <c r="BR36" s="677"/>
      <c r="BS36" s="677"/>
      <c r="BT36" s="677"/>
      <c r="BU36" s="678"/>
      <c r="BV36" s="673">
        <v>152749</v>
      </c>
      <c r="BW36" s="674"/>
      <c r="BX36" s="674"/>
      <c r="BY36" s="674"/>
      <c r="BZ36" s="674"/>
      <c r="CA36" s="674"/>
      <c r="CB36" s="675"/>
      <c r="CD36" s="618" t="s">
        <v>317</v>
      </c>
      <c r="CE36" s="619"/>
      <c r="CF36" s="619"/>
      <c r="CG36" s="619"/>
      <c r="CH36" s="619"/>
      <c r="CI36" s="619"/>
      <c r="CJ36" s="619"/>
      <c r="CK36" s="619"/>
      <c r="CL36" s="619"/>
      <c r="CM36" s="619"/>
      <c r="CN36" s="619"/>
      <c r="CO36" s="619"/>
      <c r="CP36" s="619"/>
      <c r="CQ36" s="620"/>
      <c r="CR36" s="621">
        <v>2180952</v>
      </c>
      <c r="CS36" s="622"/>
      <c r="CT36" s="622"/>
      <c r="CU36" s="622"/>
      <c r="CV36" s="622"/>
      <c r="CW36" s="622"/>
      <c r="CX36" s="622"/>
      <c r="CY36" s="623"/>
      <c r="CZ36" s="624">
        <v>16.899999999999999</v>
      </c>
      <c r="DA36" s="636"/>
      <c r="DB36" s="636"/>
      <c r="DC36" s="637"/>
      <c r="DD36" s="627">
        <v>1787326</v>
      </c>
      <c r="DE36" s="622"/>
      <c r="DF36" s="622"/>
      <c r="DG36" s="622"/>
      <c r="DH36" s="622"/>
      <c r="DI36" s="622"/>
      <c r="DJ36" s="622"/>
      <c r="DK36" s="623"/>
      <c r="DL36" s="627">
        <v>1176057</v>
      </c>
      <c r="DM36" s="622"/>
      <c r="DN36" s="622"/>
      <c r="DO36" s="622"/>
      <c r="DP36" s="622"/>
      <c r="DQ36" s="622"/>
      <c r="DR36" s="622"/>
      <c r="DS36" s="622"/>
      <c r="DT36" s="622"/>
      <c r="DU36" s="622"/>
      <c r="DV36" s="623"/>
      <c r="DW36" s="624">
        <v>21</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226890</v>
      </c>
      <c r="S37" s="622"/>
      <c r="T37" s="622"/>
      <c r="U37" s="622"/>
      <c r="V37" s="622"/>
      <c r="W37" s="622"/>
      <c r="X37" s="622"/>
      <c r="Y37" s="623"/>
      <c r="Z37" s="659">
        <v>1.6</v>
      </c>
      <c r="AA37" s="659"/>
      <c r="AB37" s="659"/>
      <c r="AC37" s="659"/>
      <c r="AD37" s="660">
        <v>2867</v>
      </c>
      <c r="AE37" s="660"/>
      <c r="AF37" s="660"/>
      <c r="AG37" s="660"/>
      <c r="AH37" s="660"/>
      <c r="AI37" s="660"/>
      <c r="AJ37" s="660"/>
      <c r="AK37" s="660"/>
      <c r="AL37" s="624">
        <v>0.1</v>
      </c>
      <c r="AM37" s="625"/>
      <c r="AN37" s="625"/>
      <c r="AO37" s="661"/>
      <c r="AQ37" s="654" t="s">
        <v>319</v>
      </c>
      <c r="AR37" s="655"/>
      <c r="AS37" s="655"/>
      <c r="AT37" s="655"/>
      <c r="AU37" s="655"/>
      <c r="AV37" s="655"/>
      <c r="AW37" s="655"/>
      <c r="AX37" s="655"/>
      <c r="AY37" s="656"/>
      <c r="AZ37" s="621">
        <v>530000</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126704</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366089</v>
      </c>
      <c r="CS37" s="634"/>
      <c r="CT37" s="634"/>
      <c r="CU37" s="634"/>
      <c r="CV37" s="634"/>
      <c r="CW37" s="634"/>
      <c r="CX37" s="634"/>
      <c r="CY37" s="635"/>
      <c r="CZ37" s="624">
        <v>2.8</v>
      </c>
      <c r="DA37" s="636"/>
      <c r="DB37" s="636"/>
      <c r="DC37" s="637"/>
      <c r="DD37" s="627">
        <v>366089</v>
      </c>
      <c r="DE37" s="634"/>
      <c r="DF37" s="634"/>
      <c r="DG37" s="634"/>
      <c r="DH37" s="634"/>
      <c r="DI37" s="634"/>
      <c r="DJ37" s="634"/>
      <c r="DK37" s="635"/>
      <c r="DL37" s="627">
        <v>365827</v>
      </c>
      <c r="DM37" s="634"/>
      <c r="DN37" s="634"/>
      <c r="DO37" s="634"/>
      <c r="DP37" s="634"/>
      <c r="DQ37" s="634"/>
      <c r="DR37" s="634"/>
      <c r="DS37" s="634"/>
      <c r="DT37" s="634"/>
      <c r="DU37" s="634"/>
      <c r="DV37" s="635"/>
      <c r="DW37" s="624">
        <v>6.5</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1286163</v>
      </c>
      <c r="S38" s="622"/>
      <c r="T38" s="622"/>
      <c r="U38" s="622"/>
      <c r="V38" s="622"/>
      <c r="W38" s="622"/>
      <c r="X38" s="622"/>
      <c r="Y38" s="623"/>
      <c r="Z38" s="659">
        <v>9.1999999999999993</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227973</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1859</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722173</v>
      </c>
      <c r="CS38" s="622"/>
      <c r="CT38" s="622"/>
      <c r="CU38" s="622"/>
      <c r="CV38" s="622"/>
      <c r="CW38" s="622"/>
      <c r="CX38" s="622"/>
      <c r="CY38" s="623"/>
      <c r="CZ38" s="624">
        <v>5.6</v>
      </c>
      <c r="DA38" s="636"/>
      <c r="DB38" s="636"/>
      <c r="DC38" s="637"/>
      <c r="DD38" s="627">
        <v>604834</v>
      </c>
      <c r="DE38" s="622"/>
      <c r="DF38" s="622"/>
      <c r="DG38" s="622"/>
      <c r="DH38" s="622"/>
      <c r="DI38" s="622"/>
      <c r="DJ38" s="622"/>
      <c r="DK38" s="623"/>
      <c r="DL38" s="627">
        <v>576353</v>
      </c>
      <c r="DM38" s="622"/>
      <c r="DN38" s="622"/>
      <c r="DO38" s="622"/>
      <c r="DP38" s="622"/>
      <c r="DQ38" s="622"/>
      <c r="DR38" s="622"/>
      <c r="DS38" s="622"/>
      <c r="DT38" s="622"/>
      <c r="DU38" s="622"/>
      <c r="DV38" s="623"/>
      <c r="DW38" s="624">
        <v>10.3</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109560</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2818</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203526</v>
      </c>
      <c r="CS39" s="634"/>
      <c r="CT39" s="634"/>
      <c r="CU39" s="634"/>
      <c r="CV39" s="634"/>
      <c r="CW39" s="634"/>
      <c r="CX39" s="634"/>
      <c r="CY39" s="635"/>
      <c r="CZ39" s="624">
        <v>1.6</v>
      </c>
      <c r="DA39" s="636"/>
      <c r="DB39" s="636"/>
      <c r="DC39" s="637"/>
      <c r="DD39" s="627">
        <v>60147</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12163</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v>770</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78</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246217</v>
      </c>
      <c r="CS40" s="622"/>
      <c r="CT40" s="622"/>
      <c r="CU40" s="622"/>
      <c r="CV40" s="622"/>
      <c r="CW40" s="622"/>
      <c r="CX40" s="622"/>
      <c r="CY40" s="623"/>
      <c r="CZ40" s="624">
        <v>1.9</v>
      </c>
      <c r="DA40" s="636"/>
      <c r="DB40" s="636"/>
      <c r="DC40" s="637"/>
      <c r="DD40" s="627">
        <v>139517</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13958467</v>
      </c>
      <c r="S41" s="646"/>
      <c r="T41" s="646"/>
      <c r="U41" s="646"/>
      <c r="V41" s="646"/>
      <c r="W41" s="646"/>
      <c r="X41" s="646"/>
      <c r="Y41" s="649"/>
      <c r="Z41" s="650">
        <v>100</v>
      </c>
      <c r="AA41" s="650"/>
      <c r="AB41" s="650"/>
      <c r="AC41" s="650"/>
      <c r="AD41" s="651">
        <v>5593962</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157640</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563763</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425</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4317713</v>
      </c>
      <c r="CS42" s="634"/>
      <c r="CT42" s="634"/>
      <c r="CU42" s="634"/>
      <c r="CV42" s="634"/>
      <c r="CW42" s="634"/>
      <c r="CX42" s="634"/>
      <c r="CY42" s="635"/>
      <c r="CZ42" s="624">
        <v>33.6</v>
      </c>
      <c r="DA42" s="636"/>
      <c r="DB42" s="636"/>
      <c r="DC42" s="637"/>
      <c r="DD42" s="627">
        <v>1119410</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151033</v>
      </c>
      <c r="CS43" s="634"/>
      <c r="CT43" s="634"/>
      <c r="CU43" s="634"/>
      <c r="CV43" s="634"/>
      <c r="CW43" s="634"/>
      <c r="CX43" s="634"/>
      <c r="CY43" s="635"/>
      <c r="CZ43" s="624">
        <v>1.2</v>
      </c>
      <c r="DA43" s="636"/>
      <c r="DB43" s="636"/>
      <c r="DC43" s="637"/>
      <c r="DD43" s="627">
        <v>147230</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1899606</v>
      </c>
      <c r="CS44" s="622"/>
      <c r="CT44" s="622"/>
      <c r="CU44" s="622"/>
      <c r="CV44" s="622"/>
      <c r="CW44" s="622"/>
      <c r="CX44" s="622"/>
      <c r="CY44" s="623"/>
      <c r="CZ44" s="624">
        <v>14.8</v>
      </c>
      <c r="DA44" s="625"/>
      <c r="DB44" s="625"/>
      <c r="DC44" s="626"/>
      <c r="DD44" s="627">
        <v>129660</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1441527</v>
      </c>
      <c r="CS45" s="634"/>
      <c r="CT45" s="634"/>
      <c r="CU45" s="634"/>
      <c r="CV45" s="634"/>
      <c r="CW45" s="634"/>
      <c r="CX45" s="634"/>
      <c r="CY45" s="635"/>
      <c r="CZ45" s="624">
        <v>11.2</v>
      </c>
      <c r="DA45" s="636"/>
      <c r="DB45" s="636"/>
      <c r="DC45" s="637"/>
      <c r="DD45" s="627">
        <v>12938</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385377</v>
      </c>
      <c r="CS46" s="622"/>
      <c r="CT46" s="622"/>
      <c r="CU46" s="622"/>
      <c r="CV46" s="622"/>
      <c r="CW46" s="622"/>
      <c r="CX46" s="622"/>
      <c r="CY46" s="623"/>
      <c r="CZ46" s="624">
        <v>3</v>
      </c>
      <c r="DA46" s="625"/>
      <c r="DB46" s="625"/>
      <c r="DC46" s="626"/>
      <c r="DD46" s="627">
        <v>109620</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v>2418107</v>
      </c>
      <c r="CS47" s="634"/>
      <c r="CT47" s="634"/>
      <c r="CU47" s="634"/>
      <c r="CV47" s="634"/>
      <c r="CW47" s="634"/>
      <c r="CX47" s="634"/>
      <c r="CY47" s="635"/>
      <c r="CZ47" s="624">
        <v>18.8</v>
      </c>
      <c r="DA47" s="636"/>
      <c r="DB47" s="636"/>
      <c r="DC47" s="637"/>
      <c r="DD47" s="627">
        <v>989750</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12869345</v>
      </c>
      <c r="CS49" s="606"/>
      <c r="CT49" s="606"/>
      <c r="CU49" s="606"/>
      <c r="CV49" s="606"/>
      <c r="CW49" s="606"/>
      <c r="CX49" s="606"/>
      <c r="CY49" s="607"/>
      <c r="CZ49" s="608">
        <v>100</v>
      </c>
      <c r="DA49" s="609"/>
      <c r="DB49" s="609"/>
      <c r="DC49" s="610"/>
      <c r="DD49" s="611">
        <v>7823546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m0n0Uc9gYYDbmkD/w3wL2XhgmaDVbzuDEfd0/yFCqagdZIkq3aEGsV2LR53GPq0CYPSy2XeEfy2NTHSxrmn/Gw==" saltValue="nOF5uCeFSg/YWxwXkRN2J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13958</v>
      </c>
      <c r="R7" s="1103"/>
      <c r="S7" s="1103"/>
      <c r="T7" s="1103"/>
      <c r="U7" s="1103"/>
      <c r="V7" s="1103">
        <v>12869</v>
      </c>
      <c r="W7" s="1103"/>
      <c r="X7" s="1103"/>
      <c r="Y7" s="1103"/>
      <c r="Z7" s="1103"/>
      <c r="AA7" s="1103">
        <v>1089</v>
      </c>
      <c r="AB7" s="1103"/>
      <c r="AC7" s="1103"/>
      <c r="AD7" s="1103"/>
      <c r="AE7" s="1104"/>
      <c r="AF7" s="1105">
        <v>926</v>
      </c>
      <c r="AG7" s="1106"/>
      <c r="AH7" s="1106"/>
      <c r="AI7" s="1106"/>
      <c r="AJ7" s="1107"/>
      <c r="AK7" s="1108">
        <v>1263</v>
      </c>
      <c r="AL7" s="1109"/>
      <c r="AM7" s="1109"/>
      <c r="AN7" s="1109"/>
      <c r="AO7" s="1109"/>
      <c r="AP7" s="1109">
        <v>13936</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560</v>
      </c>
      <c r="BT7" s="1100"/>
      <c r="BU7" s="1100"/>
      <c r="BV7" s="1100"/>
      <c r="BW7" s="1100"/>
      <c r="BX7" s="1100"/>
      <c r="BY7" s="1100"/>
      <c r="BZ7" s="1100"/>
      <c r="CA7" s="1100"/>
      <c r="CB7" s="1100"/>
      <c r="CC7" s="1100"/>
      <c r="CD7" s="1100"/>
      <c r="CE7" s="1100"/>
      <c r="CF7" s="1100"/>
      <c r="CG7" s="1112"/>
      <c r="CH7" s="1096">
        <v>2</v>
      </c>
      <c r="CI7" s="1097"/>
      <c r="CJ7" s="1097"/>
      <c r="CK7" s="1097"/>
      <c r="CL7" s="1098"/>
      <c r="CM7" s="1096">
        <v>20</v>
      </c>
      <c r="CN7" s="1097"/>
      <c r="CO7" s="1097"/>
      <c r="CP7" s="1097"/>
      <c r="CQ7" s="1098"/>
      <c r="CR7" s="1096">
        <v>31</v>
      </c>
      <c r="CS7" s="1097"/>
      <c r="CT7" s="1097"/>
      <c r="CU7" s="1097"/>
      <c r="CV7" s="1098"/>
      <c r="CW7" s="1096">
        <v>23</v>
      </c>
      <c r="CX7" s="1097"/>
      <c r="CY7" s="1097"/>
      <c r="CZ7" s="1097"/>
      <c r="DA7" s="1098"/>
      <c r="DB7" s="1096" t="s">
        <v>553</v>
      </c>
      <c r="DC7" s="1097"/>
      <c r="DD7" s="1097"/>
      <c r="DE7" s="1097"/>
      <c r="DF7" s="1098"/>
      <c r="DG7" s="1096" t="s">
        <v>553</v>
      </c>
      <c r="DH7" s="1097"/>
      <c r="DI7" s="1097"/>
      <c r="DJ7" s="1097"/>
      <c r="DK7" s="1098"/>
      <c r="DL7" s="1096" t="s">
        <v>489</v>
      </c>
      <c r="DM7" s="1097"/>
      <c r="DN7" s="1097"/>
      <c r="DO7" s="1097"/>
      <c r="DP7" s="1098"/>
      <c r="DQ7" s="1096" t="s">
        <v>489</v>
      </c>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376</v>
      </c>
      <c r="B23" s="937" t="s">
        <v>377</v>
      </c>
      <c r="C23" s="938"/>
      <c r="D23" s="938"/>
      <c r="E23" s="938"/>
      <c r="F23" s="938"/>
      <c r="G23" s="938"/>
      <c r="H23" s="938"/>
      <c r="I23" s="938"/>
      <c r="J23" s="938"/>
      <c r="K23" s="938"/>
      <c r="L23" s="938"/>
      <c r="M23" s="938"/>
      <c r="N23" s="938"/>
      <c r="O23" s="938"/>
      <c r="P23" s="948"/>
      <c r="Q23" s="1067">
        <v>13958</v>
      </c>
      <c r="R23" s="1061"/>
      <c r="S23" s="1061"/>
      <c r="T23" s="1061"/>
      <c r="U23" s="1061"/>
      <c r="V23" s="1061">
        <v>12869</v>
      </c>
      <c r="W23" s="1061"/>
      <c r="X23" s="1061"/>
      <c r="Y23" s="1061"/>
      <c r="Z23" s="1061"/>
      <c r="AA23" s="1061">
        <v>1089</v>
      </c>
      <c r="AB23" s="1061"/>
      <c r="AC23" s="1061"/>
      <c r="AD23" s="1061"/>
      <c r="AE23" s="1068"/>
      <c r="AF23" s="1069">
        <v>926</v>
      </c>
      <c r="AG23" s="1061"/>
      <c r="AH23" s="1061"/>
      <c r="AI23" s="1061"/>
      <c r="AJ23" s="1070"/>
      <c r="AK23" s="1071"/>
      <c r="AL23" s="1072"/>
      <c r="AM23" s="1072"/>
      <c r="AN23" s="1072"/>
      <c r="AO23" s="1072"/>
      <c r="AP23" s="1061">
        <v>13936</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388</v>
      </c>
      <c r="C28" s="1048"/>
      <c r="D28" s="1048"/>
      <c r="E28" s="1048"/>
      <c r="F28" s="1048"/>
      <c r="G28" s="1048"/>
      <c r="H28" s="1048"/>
      <c r="I28" s="1048"/>
      <c r="J28" s="1048"/>
      <c r="K28" s="1048"/>
      <c r="L28" s="1048"/>
      <c r="M28" s="1048"/>
      <c r="N28" s="1048"/>
      <c r="O28" s="1048"/>
      <c r="P28" s="1049"/>
      <c r="Q28" s="1050">
        <v>1820</v>
      </c>
      <c r="R28" s="1051"/>
      <c r="S28" s="1051"/>
      <c r="T28" s="1051"/>
      <c r="U28" s="1051"/>
      <c r="V28" s="1051">
        <v>1667</v>
      </c>
      <c r="W28" s="1051"/>
      <c r="X28" s="1051"/>
      <c r="Y28" s="1051"/>
      <c r="Z28" s="1051"/>
      <c r="AA28" s="1051">
        <v>153</v>
      </c>
      <c r="AB28" s="1051"/>
      <c r="AC28" s="1051"/>
      <c r="AD28" s="1051"/>
      <c r="AE28" s="1052"/>
      <c r="AF28" s="1053">
        <v>153</v>
      </c>
      <c r="AG28" s="1051"/>
      <c r="AH28" s="1051"/>
      <c r="AI28" s="1051"/>
      <c r="AJ28" s="1054"/>
      <c r="AK28" s="1042" t="s">
        <v>489</v>
      </c>
      <c r="AL28" s="1043"/>
      <c r="AM28" s="1043"/>
      <c r="AN28" s="1043"/>
      <c r="AO28" s="1043"/>
      <c r="AP28" s="1043" t="s">
        <v>489</v>
      </c>
      <c r="AQ28" s="1043"/>
      <c r="AR28" s="1043"/>
      <c r="AS28" s="1043"/>
      <c r="AT28" s="1043"/>
      <c r="AU28" s="1043" t="s">
        <v>489</v>
      </c>
      <c r="AV28" s="1043"/>
      <c r="AW28" s="1043"/>
      <c r="AX28" s="1043"/>
      <c r="AY28" s="1043"/>
      <c r="AZ28" s="1044" t="s">
        <v>552</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389</v>
      </c>
      <c r="C29" s="1031"/>
      <c r="D29" s="1031"/>
      <c r="E29" s="1031"/>
      <c r="F29" s="1031"/>
      <c r="G29" s="1031"/>
      <c r="H29" s="1031"/>
      <c r="I29" s="1031"/>
      <c r="J29" s="1031"/>
      <c r="K29" s="1031"/>
      <c r="L29" s="1031"/>
      <c r="M29" s="1031"/>
      <c r="N29" s="1031"/>
      <c r="O29" s="1031"/>
      <c r="P29" s="1032"/>
      <c r="Q29" s="1038">
        <v>2093</v>
      </c>
      <c r="R29" s="1039"/>
      <c r="S29" s="1039"/>
      <c r="T29" s="1039"/>
      <c r="U29" s="1039"/>
      <c r="V29" s="1039">
        <v>1958</v>
      </c>
      <c r="W29" s="1039"/>
      <c r="X29" s="1039"/>
      <c r="Y29" s="1039"/>
      <c r="Z29" s="1039"/>
      <c r="AA29" s="1039">
        <v>135</v>
      </c>
      <c r="AB29" s="1039"/>
      <c r="AC29" s="1039"/>
      <c r="AD29" s="1039"/>
      <c r="AE29" s="1040"/>
      <c r="AF29" s="1035">
        <v>135</v>
      </c>
      <c r="AG29" s="1036"/>
      <c r="AH29" s="1036"/>
      <c r="AI29" s="1036"/>
      <c r="AJ29" s="1037"/>
      <c r="AK29" s="980" t="s">
        <v>489</v>
      </c>
      <c r="AL29" s="971"/>
      <c r="AM29" s="971"/>
      <c r="AN29" s="971"/>
      <c r="AO29" s="971"/>
      <c r="AP29" s="971" t="s">
        <v>489</v>
      </c>
      <c r="AQ29" s="971"/>
      <c r="AR29" s="971"/>
      <c r="AS29" s="971"/>
      <c r="AT29" s="971"/>
      <c r="AU29" s="971" t="s">
        <v>489</v>
      </c>
      <c r="AV29" s="971"/>
      <c r="AW29" s="971"/>
      <c r="AX29" s="971"/>
      <c r="AY29" s="971"/>
      <c r="AZ29" s="1041" t="s">
        <v>552</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390</v>
      </c>
      <c r="C30" s="1031"/>
      <c r="D30" s="1031"/>
      <c r="E30" s="1031"/>
      <c r="F30" s="1031"/>
      <c r="G30" s="1031"/>
      <c r="H30" s="1031"/>
      <c r="I30" s="1031"/>
      <c r="J30" s="1031"/>
      <c r="K30" s="1031"/>
      <c r="L30" s="1031"/>
      <c r="M30" s="1031"/>
      <c r="N30" s="1031"/>
      <c r="O30" s="1031"/>
      <c r="P30" s="1032"/>
      <c r="Q30" s="1038">
        <v>201</v>
      </c>
      <c r="R30" s="1039"/>
      <c r="S30" s="1039"/>
      <c r="T30" s="1039"/>
      <c r="U30" s="1039"/>
      <c r="V30" s="1039">
        <v>196</v>
      </c>
      <c r="W30" s="1039"/>
      <c r="X30" s="1039"/>
      <c r="Y30" s="1039"/>
      <c r="Z30" s="1039"/>
      <c r="AA30" s="1039">
        <v>5</v>
      </c>
      <c r="AB30" s="1039"/>
      <c r="AC30" s="1039"/>
      <c r="AD30" s="1039"/>
      <c r="AE30" s="1040"/>
      <c r="AF30" s="1035">
        <v>5</v>
      </c>
      <c r="AG30" s="1036"/>
      <c r="AH30" s="1036"/>
      <c r="AI30" s="1036"/>
      <c r="AJ30" s="1037"/>
      <c r="AK30" s="980" t="s">
        <v>489</v>
      </c>
      <c r="AL30" s="971"/>
      <c r="AM30" s="971"/>
      <c r="AN30" s="971"/>
      <c r="AO30" s="971"/>
      <c r="AP30" s="971" t="s">
        <v>489</v>
      </c>
      <c r="AQ30" s="971"/>
      <c r="AR30" s="971"/>
      <c r="AS30" s="971"/>
      <c r="AT30" s="971"/>
      <c r="AU30" s="971" t="s">
        <v>489</v>
      </c>
      <c r="AV30" s="971"/>
      <c r="AW30" s="971"/>
      <c r="AX30" s="971"/>
      <c r="AY30" s="971"/>
      <c r="AZ30" s="1041" t="s">
        <v>552</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391</v>
      </c>
      <c r="C31" s="1031"/>
      <c r="D31" s="1031"/>
      <c r="E31" s="1031"/>
      <c r="F31" s="1031"/>
      <c r="G31" s="1031"/>
      <c r="H31" s="1031"/>
      <c r="I31" s="1031"/>
      <c r="J31" s="1031"/>
      <c r="K31" s="1031"/>
      <c r="L31" s="1031"/>
      <c r="M31" s="1031"/>
      <c r="N31" s="1031"/>
      <c r="O31" s="1031"/>
      <c r="P31" s="1032"/>
      <c r="Q31" s="1038">
        <v>1005</v>
      </c>
      <c r="R31" s="1039"/>
      <c r="S31" s="1039"/>
      <c r="T31" s="1039"/>
      <c r="U31" s="1039"/>
      <c r="V31" s="1039">
        <v>1265</v>
      </c>
      <c r="W31" s="1039"/>
      <c r="X31" s="1039"/>
      <c r="Y31" s="1039"/>
      <c r="Z31" s="1039"/>
      <c r="AA31" s="1039">
        <f>-260</f>
        <v>-260</v>
      </c>
      <c r="AB31" s="1039"/>
      <c r="AC31" s="1039"/>
      <c r="AD31" s="1039"/>
      <c r="AE31" s="1040"/>
      <c r="AF31" s="1035">
        <v>31</v>
      </c>
      <c r="AG31" s="1036"/>
      <c r="AH31" s="1036"/>
      <c r="AI31" s="1036"/>
      <c r="AJ31" s="1037"/>
      <c r="AK31" s="980">
        <v>434</v>
      </c>
      <c r="AL31" s="971"/>
      <c r="AM31" s="971"/>
      <c r="AN31" s="971"/>
      <c r="AO31" s="971"/>
      <c r="AP31" s="971">
        <v>1056</v>
      </c>
      <c r="AQ31" s="971"/>
      <c r="AR31" s="971"/>
      <c r="AS31" s="971"/>
      <c r="AT31" s="971"/>
      <c r="AU31" s="971">
        <v>763</v>
      </c>
      <c r="AV31" s="971"/>
      <c r="AW31" s="971"/>
      <c r="AX31" s="971"/>
      <c r="AY31" s="971"/>
      <c r="AZ31" s="1041" t="s">
        <v>552</v>
      </c>
      <c r="BA31" s="1041"/>
      <c r="BB31" s="1041"/>
      <c r="BC31" s="1041"/>
      <c r="BD31" s="1041"/>
      <c r="BE31" s="972" t="s">
        <v>392</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409</v>
      </c>
      <c r="R32" s="1039"/>
      <c r="S32" s="1039"/>
      <c r="T32" s="1039"/>
      <c r="U32" s="1039"/>
      <c r="V32" s="1039">
        <v>349</v>
      </c>
      <c r="W32" s="1039"/>
      <c r="X32" s="1039"/>
      <c r="Y32" s="1039"/>
      <c r="Z32" s="1039"/>
      <c r="AA32" s="1039">
        <v>60</v>
      </c>
      <c r="AB32" s="1039"/>
      <c r="AC32" s="1039"/>
      <c r="AD32" s="1039"/>
      <c r="AE32" s="1040"/>
      <c r="AF32" s="1035">
        <v>257</v>
      </c>
      <c r="AG32" s="1036"/>
      <c r="AH32" s="1036"/>
      <c r="AI32" s="1036"/>
      <c r="AJ32" s="1037"/>
      <c r="AK32" s="980">
        <v>38</v>
      </c>
      <c r="AL32" s="971"/>
      <c r="AM32" s="971"/>
      <c r="AN32" s="971"/>
      <c r="AO32" s="971"/>
      <c r="AP32" s="971">
        <v>1079</v>
      </c>
      <c r="AQ32" s="971"/>
      <c r="AR32" s="971"/>
      <c r="AS32" s="971"/>
      <c r="AT32" s="971"/>
      <c r="AU32" s="971">
        <v>251</v>
      </c>
      <c r="AV32" s="971"/>
      <c r="AW32" s="971"/>
      <c r="AX32" s="971"/>
      <c r="AY32" s="971"/>
      <c r="AZ32" s="1041" t="s">
        <v>552</v>
      </c>
      <c r="BA32" s="1041"/>
      <c r="BB32" s="1041"/>
      <c r="BC32" s="1041"/>
      <c r="BD32" s="1041"/>
      <c r="BE32" s="972" t="s">
        <v>392</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394</v>
      </c>
      <c r="C33" s="1031"/>
      <c r="D33" s="1031"/>
      <c r="E33" s="1031"/>
      <c r="F33" s="1031"/>
      <c r="G33" s="1031"/>
      <c r="H33" s="1031"/>
      <c r="I33" s="1031"/>
      <c r="J33" s="1031"/>
      <c r="K33" s="1031"/>
      <c r="L33" s="1031"/>
      <c r="M33" s="1031"/>
      <c r="N33" s="1031"/>
      <c r="O33" s="1031"/>
      <c r="P33" s="1032"/>
      <c r="Q33" s="1038">
        <v>452</v>
      </c>
      <c r="R33" s="1039"/>
      <c r="S33" s="1039"/>
      <c r="T33" s="1039"/>
      <c r="U33" s="1039"/>
      <c r="V33" s="1039">
        <v>391</v>
      </c>
      <c r="W33" s="1039"/>
      <c r="X33" s="1039"/>
      <c r="Y33" s="1039"/>
      <c r="Z33" s="1039"/>
      <c r="AA33" s="1039">
        <v>61</v>
      </c>
      <c r="AB33" s="1039"/>
      <c r="AC33" s="1039"/>
      <c r="AD33" s="1039"/>
      <c r="AE33" s="1040"/>
      <c r="AF33" s="1035">
        <v>206</v>
      </c>
      <c r="AG33" s="1036"/>
      <c r="AH33" s="1036"/>
      <c r="AI33" s="1036"/>
      <c r="AJ33" s="1037"/>
      <c r="AK33" s="980">
        <v>221</v>
      </c>
      <c r="AL33" s="971"/>
      <c r="AM33" s="971"/>
      <c r="AN33" s="971"/>
      <c r="AO33" s="971"/>
      <c r="AP33" s="971">
        <v>2533</v>
      </c>
      <c r="AQ33" s="971"/>
      <c r="AR33" s="971"/>
      <c r="AS33" s="971"/>
      <c r="AT33" s="971"/>
      <c r="AU33" s="971">
        <v>2140</v>
      </c>
      <c r="AV33" s="971"/>
      <c r="AW33" s="971"/>
      <c r="AX33" s="971"/>
      <c r="AY33" s="971"/>
      <c r="AZ33" s="1041" t="s">
        <v>552</v>
      </c>
      <c r="BA33" s="1041"/>
      <c r="BB33" s="1041"/>
      <c r="BC33" s="1041"/>
      <c r="BD33" s="1041"/>
      <c r="BE33" s="972" t="s">
        <v>392</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395</v>
      </c>
      <c r="C34" s="1031"/>
      <c r="D34" s="1031"/>
      <c r="E34" s="1031"/>
      <c r="F34" s="1031"/>
      <c r="G34" s="1031"/>
      <c r="H34" s="1031"/>
      <c r="I34" s="1031"/>
      <c r="J34" s="1031"/>
      <c r="K34" s="1031"/>
      <c r="L34" s="1031"/>
      <c r="M34" s="1031"/>
      <c r="N34" s="1031"/>
      <c r="O34" s="1031"/>
      <c r="P34" s="1032"/>
      <c r="Q34" s="1038">
        <v>0.4</v>
      </c>
      <c r="R34" s="1039"/>
      <c r="S34" s="1039"/>
      <c r="T34" s="1039"/>
      <c r="U34" s="1039"/>
      <c r="V34" s="1039">
        <v>0</v>
      </c>
      <c r="W34" s="1039"/>
      <c r="X34" s="1039"/>
      <c r="Y34" s="1039"/>
      <c r="Z34" s="1039"/>
      <c r="AA34" s="1039">
        <v>0</v>
      </c>
      <c r="AB34" s="1039"/>
      <c r="AC34" s="1039"/>
      <c r="AD34" s="1039"/>
      <c r="AE34" s="1040"/>
      <c r="AF34" s="1035">
        <v>0</v>
      </c>
      <c r="AG34" s="1036"/>
      <c r="AH34" s="1036"/>
      <c r="AI34" s="1036"/>
      <c r="AJ34" s="1037"/>
      <c r="AK34" s="980">
        <v>0</v>
      </c>
      <c r="AL34" s="971"/>
      <c r="AM34" s="971"/>
      <c r="AN34" s="971"/>
      <c r="AO34" s="971"/>
      <c r="AP34" s="971" t="s">
        <v>553</v>
      </c>
      <c r="AQ34" s="971"/>
      <c r="AR34" s="971"/>
      <c r="AS34" s="971"/>
      <c r="AT34" s="971"/>
      <c r="AU34" s="971" t="s">
        <v>553</v>
      </c>
      <c r="AV34" s="971"/>
      <c r="AW34" s="971"/>
      <c r="AX34" s="971"/>
      <c r="AY34" s="971"/>
      <c r="AZ34" s="1041" t="s">
        <v>552</v>
      </c>
      <c r="BA34" s="1041"/>
      <c r="BB34" s="1041"/>
      <c r="BC34" s="1041"/>
      <c r="BD34" s="1041"/>
      <c r="BE34" s="972" t="s">
        <v>396</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t="s">
        <v>397</v>
      </c>
      <c r="C35" s="1031"/>
      <c r="D35" s="1031"/>
      <c r="E35" s="1031"/>
      <c r="F35" s="1031"/>
      <c r="G35" s="1031"/>
      <c r="H35" s="1031"/>
      <c r="I35" s="1031"/>
      <c r="J35" s="1031"/>
      <c r="K35" s="1031"/>
      <c r="L35" s="1031"/>
      <c r="M35" s="1031"/>
      <c r="N35" s="1031"/>
      <c r="O35" s="1031"/>
      <c r="P35" s="1032"/>
      <c r="Q35" s="1038">
        <v>1</v>
      </c>
      <c r="R35" s="1039"/>
      <c r="S35" s="1039"/>
      <c r="T35" s="1039"/>
      <c r="U35" s="1039"/>
      <c r="V35" s="1039">
        <v>66</v>
      </c>
      <c r="W35" s="1039"/>
      <c r="X35" s="1039"/>
      <c r="Y35" s="1039"/>
      <c r="Z35" s="1039"/>
      <c r="AA35" s="1039">
        <v>-65</v>
      </c>
      <c r="AB35" s="1039"/>
      <c r="AC35" s="1039"/>
      <c r="AD35" s="1039"/>
      <c r="AE35" s="1040"/>
      <c r="AF35" s="1035" t="s">
        <v>122</v>
      </c>
      <c r="AG35" s="1036"/>
      <c r="AH35" s="1036"/>
      <c r="AI35" s="1036"/>
      <c r="AJ35" s="1037"/>
      <c r="AK35" s="980">
        <v>0</v>
      </c>
      <c r="AL35" s="971"/>
      <c r="AM35" s="971"/>
      <c r="AN35" s="971"/>
      <c r="AO35" s="971"/>
      <c r="AP35" s="971">
        <v>130</v>
      </c>
      <c r="AQ35" s="971"/>
      <c r="AR35" s="971"/>
      <c r="AS35" s="971"/>
      <c r="AT35" s="971"/>
      <c r="AU35" s="971">
        <v>130</v>
      </c>
      <c r="AV35" s="971"/>
      <c r="AW35" s="971"/>
      <c r="AX35" s="971"/>
      <c r="AY35" s="971"/>
      <c r="AZ35" s="1041" t="s">
        <v>552</v>
      </c>
      <c r="BA35" s="1041"/>
      <c r="BB35" s="1041"/>
      <c r="BC35" s="1041"/>
      <c r="BD35" s="1041"/>
      <c r="BE35" s="972" t="s">
        <v>396</v>
      </c>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398</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376</v>
      </c>
      <c r="B63" s="937" t="s">
        <v>399</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787</v>
      </c>
      <c r="AG63" s="959"/>
      <c r="AH63" s="959"/>
      <c r="AI63" s="959"/>
      <c r="AJ63" s="1022"/>
      <c r="AK63" s="1023"/>
      <c r="AL63" s="963"/>
      <c r="AM63" s="963"/>
      <c r="AN63" s="963"/>
      <c r="AO63" s="963"/>
      <c r="AP63" s="959">
        <v>4798</v>
      </c>
      <c r="AQ63" s="959"/>
      <c r="AR63" s="959"/>
      <c r="AS63" s="959"/>
      <c r="AT63" s="959"/>
      <c r="AU63" s="959">
        <v>3285</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400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401</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402</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554</v>
      </c>
      <c r="C68" s="986"/>
      <c r="D68" s="986"/>
      <c r="E68" s="986"/>
      <c r="F68" s="986"/>
      <c r="G68" s="986"/>
      <c r="H68" s="986"/>
      <c r="I68" s="986"/>
      <c r="J68" s="986"/>
      <c r="K68" s="986"/>
      <c r="L68" s="986"/>
      <c r="M68" s="986"/>
      <c r="N68" s="986"/>
      <c r="O68" s="986"/>
      <c r="P68" s="987"/>
      <c r="Q68" s="988">
        <v>10670</v>
      </c>
      <c r="R68" s="982"/>
      <c r="S68" s="982"/>
      <c r="T68" s="982"/>
      <c r="U68" s="982"/>
      <c r="V68" s="982">
        <v>10603</v>
      </c>
      <c r="W68" s="982"/>
      <c r="X68" s="982"/>
      <c r="Y68" s="982"/>
      <c r="Z68" s="982"/>
      <c r="AA68" s="982">
        <v>67</v>
      </c>
      <c r="AB68" s="982"/>
      <c r="AC68" s="982"/>
      <c r="AD68" s="982"/>
      <c r="AE68" s="982"/>
      <c r="AF68" s="982">
        <v>67</v>
      </c>
      <c r="AG68" s="982"/>
      <c r="AH68" s="982"/>
      <c r="AI68" s="982"/>
      <c r="AJ68" s="982"/>
      <c r="AK68" s="982" t="s">
        <v>553</v>
      </c>
      <c r="AL68" s="982"/>
      <c r="AM68" s="982"/>
      <c r="AN68" s="982"/>
      <c r="AO68" s="982"/>
      <c r="AP68" s="982" t="s">
        <v>553</v>
      </c>
      <c r="AQ68" s="982"/>
      <c r="AR68" s="982"/>
      <c r="AS68" s="982"/>
      <c r="AT68" s="982"/>
      <c r="AU68" s="982" t="s">
        <v>553</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555</v>
      </c>
      <c r="C69" s="975"/>
      <c r="D69" s="975"/>
      <c r="E69" s="975"/>
      <c r="F69" s="975"/>
      <c r="G69" s="975"/>
      <c r="H69" s="975"/>
      <c r="I69" s="975"/>
      <c r="J69" s="975"/>
      <c r="K69" s="975"/>
      <c r="L69" s="975"/>
      <c r="M69" s="975"/>
      <c r="N69" s="975"/>
      <c r="O69" s="975"/>
      <c r="P69" s="976"/>
      <c r="Q69" s="977">
        <v>860</v>
      </c>
      <c r="R69" s="971"/>
      <c r="S69" s="971"/>
      <c r="T69" s="971"/>
      <c r="U69" s="971"/>
      <c r="V69" s="971">
        <v>858</v>
      </c>
      <c r="W69" s="971"/>
      <c r="X69" s="971"/>
      <c r="Y69" s="971"/>
      <c r="Z69" s="971"/>
      <c r="AA69" s="971">
        <v>2</v>
      </c>
      <c r="AB69" s="971"/>
      <c r="AC69" s="971"/>
      <c r="AD69" s="971"/>
      <c r="AE69" s="971"/>
      <c r="AF69" s="971">
        <v>2</v>
      </c>
      <c r="AG69" s="971"/>
      <c r="AH69" s="971"/>
      <c r="AI69" s="971"/>
      <c r="AJ69" s="971"/>
      <c r="AK69" s="971">
        <v>2</v>
      </c>
      <c r="AL69" s="971"/>
      <c r="AM69" s="971"/>
      <c r="AN69" s="971"/>
      <c r="AO69" s="971"/>
      <c r="AP69" s="971" t="s">
        <v>553</v>
      </c>
      <c r="AQ69" s="971"/>
      <c r="AR69" s="971"/>
      <c r="AS69" s="971"/>
      <c r="AT69" s="971"/>
      <c r="AU69" s="971" t="s">
        <v>553</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556</v>
      </c>
      <c r="C70" s="975"/>
      <c r="D70" s="975"/>
      <c r="E70" s="975"/>
      <c r="F70" s="975"/>
      <c r="G70" s="975"/>
      <c r="H70" s="975"/>
      <c r="I70" s="975"/>
      <c r="J70" s="975"/>
      <c r="K70" s="975"/>
      <c r="L70" s="975"/>
      <c r="M70" s="975"/>
      <c r="N70" s="975"/>
      <c r="O70" s="975"/>
      <c r="P70" s="976"/>
      <c r="Q70" s="977">
        <v>5618</v>
      </c>
      <c r="R70" s="971"/>
      <c r="S70" s="971"/>
      <c r="T70" s="971"/>
      <c r="U70" s="971"/>
      <c r="V70" s="971">
        <v>5520</v>
      </c>
      <c r="W70" s="971"/>
      <c r="X70" s="971"/>
      <c r="Y70" s="971"/>
      <c r="Z70" s="971"/>
      <c r="AA70" s="971">
        <v>98</v>
      </c>
      <c r="AB70" s="971"/>
      <c r="AC70" s="971"/>
      <c r="AD70" s="971"/>
      <c r="AE70" s="971"/>
      <c r="AF70" s="971">
        <v>98</v>
      </c>
      <c r="AG70" s="971"/>
      <c r="AH70" s="971"/>
      <c r="AI70" s="971"/>
      <c r="AJ70" s="971"/>
      <c r="AK70" s="971">
        <v>178</v>
      </c>
      <c r="AL70" s="971"/>
      <c r="AM70" s="971"/>
      <c r="AN70" s="971"/>
      <c r="AO70" s="971"/>
      <c r="AP70" s="971">
        <v>4115</v>
      </c>
      <c r="AQ70" s="971"/>
      <c r="AR70" s="971"/>
      <c r="AS70" s="971"/>
      <c r="AT70" s="971"/>
      <c r="AU70" s="971" t="s">
        <v>553</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557</v>
      </c>
      <c r="C71" s="975"/>
      <c r="D71" s="975"/>
      <c r="E71" s="975"/>
      <c r="F71" s="975"/>
      <c r="G71" s="975"/>
      <c r="H71" s="975"/>
      <c r="I71" s="975"/>
      <c r="J71" s="975"/>
      <c r="K71" s="975"/>
      <c r="L71" s="975"/>
      <c r="M71" s="975"/>
      <c r="N71" s="975"/>
      <c r="O71" s="975"/>
      <c r="P71" s="976"/>
      <c r="Q71" s="977">
        <v>243</v>
      </c>
      <c r="R71" s="971"/>
      <c r="S71" s="971"/>
      <c r="T71" s="971"/>
      <c r="U71" s="971"/>
      <c r="V71" s="971">
        <v>238</v>
      </c>
      <c r="W71" s="971"/>
      <c r="X71" s="971"/>
      <c r="Y71" s="971"/>
      <c r="Z71" s="971"/>
      <c r="AA71" s="971">
        <v>5</v>
      </c>
      <c r="AB71" s="971"/>
      <c r="AC71" s="971"/>
      <c r="AD71" s="971"/>
      <c r="AE71" s="971"/>
      <c r="AF71" s="971">
        <v>5</v>
      </c>
      <c r="AG71" s="971"/>
      <c r="AH71" s="971"/>
      <c r="AI71" s="971"/>
      <c r="AJ71" s="971"/>
      <c r="AK71" s="971">
        <v>3</v>
      </c>
      <c r="AL71" s="971"/>
      <c r="AM71" s="971"/>
      <c r="AN71" s="971"/>
      <c r="AO71" s="971"/>
      <c r="AP71" s="971" t="s">
        <v>553</v>
      </c>
      <c r="AQ71" s="971"/>
      <c r="AR71" s="971"/>
      <c r="AS71" s="971"/>
      <c r="AT71" s="971"/>
      <c r="AU71" s="971" t="s">
        <v>553</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558</v>
      </c>
      <c r="C72" s="975"/>
      <c r="D72" s="975"/>
      <c r="E72" s="975"/>
      <c r="F72" s="975"/>
      <c r="G72" s="975"/>
      <c r="H72" s="975"/>
      <c r="I72" s="975"/>
      <c r="J72" s="975"/>
      <c r="K72" s="975"/>
      <c r="L72" s="975"/>
      <c r="M72" s="975"/>
      <c r="N72" s="975"/>
      <c r="O72" s="975"/>
      <c r="P72" s="976"/>
      <c r="Q72" s="977">
        <v>967</v>
      </c>
      <c r="R72" s="971"/>
      <c r="S72" s="971"/>
      <c r="T72" s="971"/>
      <c r="U72" s="971"/>
      <c r="V72" s="971">
        <v>732</v>
      </c>
      <c r="W72" s="971"/>
      <c r="X72" s="971"/>
      <c r="Y72" s="971"/>
      <c r="Z72" s="971"/>
      <c r="AA72" s="971">
        <v>236</v>
      </c>
      <c r="AB72" s="971"/>
      <c r="AC72" s="971"/>
      <c r="AD72" s="971"/>
      <c r="AE72" s="971"/>
      <c r="AF72" s="971">
        <v>236</v>
      </c>
      <c r="AG72" s="971"/>
      <c r="AH72" s="971"/>
      <c r="AI72" s="971"/>
      <c r="AJ72" s="971"/>
      <c r="AK72" s="971">
        <v>510</v>
      </c>
      <c r="AL72" s="971"/>
      <c r="AM72" s="971"/>
      <c r="AN72" s="971"/>
      <c r="AO72" s="971"/>
      <c r="AP72" s="971" t="s">
        <v>553</v>
      </c>
      <c r="AQ72" s="971"/>
      <c r="AR72" s="971"/>
      <c r="AS72" s="971"/>
      <c r="AT72" s="971"/>
      <c r="AU72" s="971" t="s">
        <v>553</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559</v>
      </c>
      <c r="C73" s="975"/>
      <c r="D73" s="975"/>
      <c r="E73" s="975"/>
      <c r="F73" s="975"/>
      <c r="G73" s="975"/>
      <c r="H73" s="975"/>
      <c r="I73" s="975"/>
      <c r="J73" s="975"/>
      <c r="K73" s="975"/>
      <c r="L73" s="975"/>
      <c r="M73" s="975"/>
      <c r="N73" s="975"/>
      <c r="O73" s="975"/>
      <c r="P73" s="976"/>
      <c r="Q73" s="977">
        <v>294625</v>
      </c>
      <c r="R73" s="971"/>
      <c r="S73" s="971"/>
      <c r="T73" s="971"/>
      <c r="U73" s="971"/>
      <c r="V73" s="971">
        <v>290389</v>
      </c>
      <c r="W73" s="971"/>
      <c r="X73" s="971"/>
      <c r="Y73" s="971"/>
      <c r="Z73" s="971"/>
      <c r="AA73" s="971">
        <v>4236</v>
      </c>
      <c r="AB73" s="971"/>
      <c r="AC73" s="971"/>
      <c r="AD73" s="971"/>
      <c r="AE73" s="971"/>
      <c r="AF73" s="971">
        <v>4236</v>
      </c>
      <c r="AG73" s="971"/>
      <c r="AH73" s="971"/>
      <c r="AI73" s="971"/>
      <c r="AJ73" s="971"/>
      <c r="AK73" s="971">
        <v>5909</v>
      </c>
      <c r="AL73" s="971"/>
      <c r="AM73" s="971"/>
      <c r="AN73" s="971"/>
      <c r="AO73" s="971"/>
      <c r="AP73" s="971" t="s">
        <v>553</v>
      </c>
      <c r="AQ73" s="971"/>
      <c r="AR73" s="971"/>
      <c r="AS73" s="971"/>
      <c r="AT73" s="971"/>
      <c r="AU73" s="971" t="s">
        <v>553</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376</v>
      </c>
      <c r="B88" s="937" t="s">
        <v>403</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4643</v>
      </c>
      <c r="AG88" s="959"/>
      <c r="AH88" s="959"/>
      <c r="AI88" s="959"/>
      <c r="AJ88" s="959"/>
      <c r="AK88" s="963"/>
      <c r="AL88" s="963"/>
      <c r="AM88" s="963"/>
      <c r="AN88" s="963"/>
      <c r="AO88" s="963"/>
      <c r="AP88" s="959">
        <v>4115</v>
      </c>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937" t="s">
        <v>404</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31</v>
      </c>
      <c r="CS102" s="953"/>
      <c r="CT102" s="953"/>
      <c r="CU102" s="953"/>
      <c r="CV102" s="954"/>
      <c r="CW102" s="952">
        <v>23</v>
      </c>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405</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406</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407</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408</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409</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410</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411</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412</v>
      </c>
      <c r="AB109" s="896"/>
      <c r="AC109" s="896"/>
      <c r="AD109" s="896"/>
      <c r="AE109" s="897"/>
      <c r="AF109" s="898" t="s">
        <v>413</v>
      </c>
      <c r="AG109" s="896"/>
      <c r="AH109" s="896"/>
      <c r="AI109" s="896"/>
      <c r="AJ109" s="897"/>
      <c r="AK109" s="898" t="s">
        <v>294</v>
      </c>
      <c r="AL109" s="896"/>
      <c r="AM109" s="896"/>
      <c r="AN109" s="896"/>
      <c r="AO109" s="897"/>
      <c r="AP109" s="898" t="s">
        <v>414</v>
      </c>
      <c r="AQ109" s="896"/>
      <c r="AR109" s="896"/>
      <c r="AS109" s="896"/>
      <c r="AT109" s="929"/>
      <c r="AU109" s="895" t="s">
        <v>411</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412</v>
      </c>
      <c r="BR109" s="896"/>
      <c r="BS109" s="896"/>
      <c r="BT109" s="896"/>
      <c r="BU109" s="897"/>
      <c r="BV109" s="898" t="s">
        <v>413</v>
      </c>
      <c r="BW109" s="896"/>
      <c r="BX109" s="896"/>
      <c r="BY109" s="896"/>
      <c r="BZ109" s="897"/>
      <c r="CA109" s="898" t="s">
        <v>294</v>
      </c>
      <c r="CB109" s="896"/>
      <c r="CC109" s="896"/>
      <c r="CD109" s="896"/>
      <c r="CE109" s="897"/>
      <c r="CF109" s="936" t="s">
        <v>414</v>
      </c>
      <c r="CG109" s="936"/>
      <c r="CH109" s="936"/>
      <c r="CI109" s="936"/>
      <c r="CJ109" s="936"/>
      <c r="CK109" s="898" t="s">
        <v>415</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412</v>
      </c>
      <c r="DH109" s="896"/>
      <c r="DI109" s="896"/>
      <c r="DJ109" s="896"/>
      <c r="DK109" s="897"/>
      <c r="DL109" s="898" t="s">
        <v>413</v>
      </c>
      <c r="DM109" s="896"/>
      <c r="DN109" s="896"/>
      <c r="DO109" s="896"/>
      <c r="DP109" s="897"/>
      <c r="DQ109" s="898" t="s">
        <v>294</v>
      </c>
      <c r="DR109" s="896"/>
      <c r="DS109" s="896"/>
      <c r="DT109" s="896"/>
      <c r="DU109" s="897"/>
      <c r="DV109" s="898" t="s">
        <v>414</v>
      </c>
      <c r="DW109" s="896"/>
      <c r="DX109" s="896"/>
      <c r="DY109" s="896"/>
      <c r="DZ109" s="929"/>
    </row>
    <row r="110" spans="1:131" s="218" customFormat="1" ht="26.25" customHeight="1" x14ac:dyDescent="0.15">
      <c r="A110" s="807" t="s">
        <v>416</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858390</v>
      </c>
      <c r="AB110" s="889"/>
      <c r="AC110" s="889"/>
      <c r="AD110" s="889"/>
      <c r="AE110" s="890"/>
      <c r="AF110" s="891">
        <v>920650</v>
      </c>
      <c r="AG110" s="889"/>
      <c r="AH110" s="889"/>
      <c r="AI110" s="889"/>
      <c r="AJ110" s="890"/>
      <c r="AK110" s="891">
        <v>1111058</v>
      </c>
      <c r="AL110" s="889"/>
      <c r="AM110" s="889"/>
      <c r="AN110" s="889"/>
      <c r="AO110" s="890"/>
      <c r="AP110" s="892">
        <v>24.5</v>
      </c>
      <c r="AQ110" s="893"/>
      <c r="AR110" s="893"/>
      <c r="AS110" s="893"/>
      <c r="AT110" s="894"/>
      <c r="AU110" s="930" t="s">
        <v>69</v>
      </c>
      <c r="AV110" s="931"/>
      <c r="AW110" s="931"/>
      <c r="AX110" s="931"/>
      <c r="AY110" s="931"/>
      <c r="AZ110" s="860" t="s">
        <v>417</v>
      </c>
      <c r="BA110" s="808"/>
      <c r="BB110" s="808"/>
      <c r="BC110" s="808"/>
      <c r="BD110" s="808"/>
      <c r="BE110" s="808"/>
      <c r="BF110" s="808"/>
      <c r="BG110" s="808"/>
      <c r="BH110" s="808"/>
      <c r="BI110" s="808"/>
      <c r="BJ110" s="808"/>
      <c r="BK110" s="808"/>
      <c r="BL110" s="808"/>
      <c r="BM110" s="808"/>
      <c r="BN110" s="808"/>
      <c r="BO110" s="808"/>
      <c r="BP110" s="809"/>
      <c r="BQ110" s="861">
        <v>12140472</v>
      </c>
      <c r="BR110" s="842"/>
      <c r="BS110" s="842"/>
      <c r="BT110" s="842"/>
      <c r="BU110" s="842"/>
      <c r="BV110" s="842">
        <v>13710964</v>
      </c>
      <c r="BW110" s="842"/>
      <c r="BX110" s="842"/>
      <c r="BY110" s="842"/>
      <c r="BZ110" s="842"/>
      <c r="CA110" s="842">
        <v>13935585</v>
      </c>
      <c r="CB110" s="842"/>
      <c r="CC110" s="842"/>
      <c r="CD110" s="842"/>
      <c r="CE110" s="842"/>
      <c r="CF110" s="866">
        <v>307.10000000000002</v>
      </c>
      <c r="CG110" s="867"/>
      <c r="CH110" s="867"/>
      <c r="CI110" s="867"/>
      <c r="CJ110" s="867"/>
      <c r="CK110" s="926" t="s">
        <v>418</v>
      </c>
      <c r="CL110" s="819"/>
      <c r="CM110" s="860" t="s">
        <v>419</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420</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421</v>
      </c>
      <c r="BA111" s="752"/>
      <c r="BB111" s="752"/>
      <c r="BC111" s="752"/>
      <c r="BD111" s="752"/>
      <c r="BE111" s="752"/>
      <c r="BF111" s="752"/>
      <c r="BG111" s="752"/>
      <c r="BH111" s="752"/>
      <c r="BI111" s="752"/>
      <c r="BJ111" s="752"/>
      <c r="BK111" s="752"/>
      <c r="BL111" s="752"/>
      <c r="BM111" s="752"/>
      <c r="BN111" s="752"/>
      <c r="BO111" s="752"/>
      <c r="BP111" s="753"/>
      <c r="BQ111" s="816">
        <v>276</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422</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423</v>
      </c>
      <c r="B112" s="913"/>
      <c r="C112" s="752" t="s">
        <v>424</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425</v>
      </c>
      <c r="BA112" s="752"/>
      <c r="BB112" s="752"/>
      <c r="BC112" s="752"/>
      <c r="BD112" s="752"/>
      <c r="BE112" s="752"/>
      <c r="BF112" s="752"/>
      <c r="BG112" s="752"/>
      <c r="BH112" s="752"/>
      <c r="BI112" s="752"/>
      <c r="BJ112" s="752"/>
      <c r="BK112" s="752"/>
      <c r="BL112" s="752"/>
      <c r="BM112" s="752"/>
      <c r="BN112" s="752"/>
      <c r="BO112" s="752"/>
      <c r="BP112" s="753"/>
      <c r="BQ112" s="816">
        <v>2310174</v>
      </c>
      <c r="BR112" s="817"/>
      <c r="BS112" s="817"/>
      <c r="BT112" s="817"/>
      <c r="BU112" s="817"/>
      <c r="BV112" s="817">
        <v>2507893</v>
      </c>
      <c r="BW112" s="817"/>
      <c r="BX112" s="817"/>
      <c r="BY112" s="817"/>
      <c r="BZ112" s="817"/>
      <c r="CA112" s="817">
        <v>3284980</v>
      </c>
      <c r="CB112" s="817"/>
      <c r="CC112" s="817"/>
      <c r="CD112" s="817"/>
      <c r="CE112" s="817"/>
      <c r="CF112" s="875">
        <v>72.400000000000006</v>
      </c>
      <c r="CG112" s="876"/>
      <c r="CH112" s="876"/>
      <c r="CI112" s="876"/>
      <c r="CJ112" s="876"/>
      <c r="CK112" s="927"/>
      <c r="CL112" s="821"/>
      <c r="CM112" s="815" t="s">
        <v>426</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427</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330827</v>
      </c>
      <c r="AB113" s="919"/>
      <c r="AC113" s="919"/>
      <c r="AD113" s="919"/>
      <c r="AE113" s="920"/>
      <c r="AF113" s="921">
        <v>284455</v>
      </c>
      <c r="AG113" s="919"/>
      <c r="AH113" s="919"/>
      <c r="AI113" s="919"/>
      <c r="AJ113" s="920"/>
      <c r="AK113" s="921">
        <v>302663</v>
      </c>
      <c r="AL113" s="919"/>
      <c r="AM113" s="919"/>
      <c r="AN113" s="919"/>
      <c r="AO113" s="920"/>
      <c r="AP113" s="922">
        <v>6.7</v>
      </c>
      <c r="AQ113" s="923"/>
      <c r="AR113" s="923"/>
      <c r="AS113" s="923"/>
      <c r="AT113" s="924"/>
      <c r="AU113" s="932"/>
      <c r="AV113" s="933"/>
      <c r="AW113" s="933"/>
      <c r="AX113" s="933"/>
      <c r="AY113" s="933"/>
      <c r="AZ113" s="815" t="s">
        <v>428</v>
      </c>
      <c r="BA113" s="752"/>
      <c r="BB113" s="752"/>
      <c r="BC113" s="752"/>
      <c r="BD113" s="752"/>
      <c r="BE113" s="752"/>
      <c r="BF113" s="752"/>
      <c r="BG113" s="752"/>
      <c r="BH113" s="752"/>
      <c r="BI113" s="752"/>
      <c r="BJ113" s="752"/>
      <c r="BK113" s="752"/>
      <c r="BL113" s="752"/>
      <c r="BM113" s="752"/>
      <c r="BN113" s="752"/>
      <c r="BO113" s="752"/>
      <c r="BP113" s="753"/>
      <c r="BQ113" s="816">
        <v>274087</v>
      </c>
      <c r="BR113" s="817"/>
      <c r="BS113" s="817"/>
      <c r="BT113" s="817"/>
      <c r="BU113" s="817"/>
      <c r="BV113" s="817">
        <v>252910</v>
      </c>
      <c r="BW113" s="817"/>
      <c r="BX113" s="817"/>
      <c r="BY113" s="817"/>
      <c r="BZ113" s="817"/>
      <c r="CA113" s="817">
        <v>266280</v>
      </c>
      <c r="CB113" s="817"/>
      <c r="CC113" s="817"/>
      <c r="CD113" s="817"/>
      <c r="CE113" s="817"/>
      <c r="CF113" s="875">
        <v>5.9</v>
      </c>
      <c r="CG113" s="876"/>
      <c r="CH113" s="876"/>
      <c r="CI113" s="876"/>
      <c r="CJ113" s="876"/>
      <c r="CK113" s="927"/>
      <c r="CL113" s="821"/>
      <c r="CM113" s="815" t="s">
        <v>429</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430</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19500</v>
      </c>
      <c r="AB114" s="780"/>
      <c r="AC114" s="780"/>
      <c r="AD114" s="780"/>
      <c r="AE114" s="781"/>
      <c r="AF114" s="782">
        <v>29004</v>
      </c>
      <c r="AG114" s="780"/>
      <c r="AH114" s="780"/>
      <c r="AI114" s="780"/>
      <c r="AJ114" s="781"/>
      <c r="AK114" s="782">
        <v>31912</v>
      </c>
      <c r="AL114" s="780"/>
      <c r="AM114" s="780"/>
      <c r="AN114" s="780"/>
      <c r="AO114" s="781"/>
      <c r="AP114" s="824">
        <v>0.7</v>
      </c>
      <c r="AQ114" s="825"/>
      <c r="AR114" s="825"/>
      <c r="AS114" s="825"/>
      <c r="AT114" s="826"/>
      <c r="AU114" s="932"/>
      <c r="AV114" s="933"/>
      <c r="AW114" s="933"/>
      <c r="AX114" s="933"/>
      <c r="AY114" s="933"/>
      <c r="AZ114" s="815" t="s">
        <v>431</v>
      </c>
      <c r="BA114" s="752"/>
      <c r="BB114" s="752"/>
      <c r="BC114" s="752"/>
      <c r="BD114" s="752"/>
      <c r="BE114" s="752"/>
      <c r="BF114" s="752"/>
      <c r="BG114" s="752"/>
      <c r="BH114" s="752"/>
      <c r="BI114" s="752"/>
      <c r="BJ114" s="752"/>
      <c r="BK114" s="752"/>
      <c r="BL114" s="752"/>
      <c r="BM114" s="752"/>
      <c r="BN114" s="752"/>
      <c r="BO114" s="752"/>
      <c r="BP114" s="753"/>
      <c r="BQ114" s="816">
        <v>1422409</v>
      </c>
      <c r="BR114" s="817"/>
      <c r="BS114" s="817"/>
      <c r="BT114" s="817"/>
      <c r="BU114" s="817"/>
      <c r="BV114" s="817">
        <v>1395590</v>
      </c>
      <c r="BW114" s="817"/>
      <c r="BX114" s="817"/>
      <c r="BY114" s="817"/>
      <c r="BZ114" s="817"/>
      <c r="CA114" s="817">
        <v>1322811</v>
      </c>
      <c r="CB114" s="817"/>
      <c r="CC114" s="817"/>
      <c r="CD114" s="817"/>
      <c r="CE114" s="817"/>
      <c r="CF114" s="875">
        <v>29.2</v>
      </c>
      <c r="CG114" s="876"/>
      <c r="CH114" s="876"/>
      <c r="CI114" s="876"/>
      <c r="CJ114" s="876"/>
      <c r="CK114" s="927"/>
      <c r="CL114" s="821"/>
      <c r="CM114" s="815" t="s">
        <v>432</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433</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875</v>
      </c>
      <c r="AB115" s="919"/>
      <c r="AC115" s="919"/>
      <c r="AD115" s="919"/>
      <c r="AE115" s="920"/>
      <c r="AF115" s="921">
        <v>539</v>
      </c>
      <c r="AG115" s="919"/>
      <c r="AH115" s="919"/>
      <c r="AI115" s="919"/>
      <c r="AJ115" s="920"/>
      <c r="AK115" s="921">
        <v>387</v>
      </c>
      <c r="AL115" s="919"/>
      <c r="AM115" s="919"/>
      <c r="AN115" s="919"/>
      <c r="AO115" s="920"/>
      <c r="AP115" s="922">
        <v>0</v>
      </c>
      <c r="AQ115" s="923"/>
      <c r="AR115" s="923"/>
      <c r="AS115" s="923"/>
      <c r="AT115" s="924"/>
      <c r="AU115" s="932"/>
      <c r="AV115" s="933"/>
      <c r="AW115" s="933"/>
      <c r="AX115" s="933"/>
      <c r="AY115" s="933"/>
      <c r="AZ115" s="815" t="s">
        <v>434</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435</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436</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v>868</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437</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438</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439</v>
      </c>
      <c r="Z117" s="897"/>
      <c r="AA117" s="902">
        <v>1210460</v>
      </c>
      <c r="AB117" s="903"/>
      <c r="AC117" s="903"/>
      <c r="AD117" s="903"/>
      <c r="AE117" s="904"/>
      <c r="AF117" s="905">
        <v>1234648</v>
      </c>
      <c r="AG117" s="903"/>
      <c r="AH117" s="903"/>
      <c r="AI117" s="903"/>
      <c r="AJ117" s="904"/>
      <c r="AK117" s="905">
        <v>1446020</v>
      </c>
      <c r="AL117" s="903"/>
      <c r="AM117" s="903"/>
      <c r="AN117" s="903"/>
      <c r="AO117" s="904"/>
      <c r="AP117" s="906"/>
      <c r="AQ117" s="907"/>
      <c r="AR117" s="907"/>
      <c r="AS117" s="907"/>
      <c r="AT117" s="908"/>
      <c r="AU117" s="932"/>
      <c r="AV117" s="933"/>
      <c r="AW117" s="933"/>
      <c r="AX117" s="933"/>
      <c r="AY117" s="933"/>
      <c r="AZ117" s="863" t="s">
        <v>440</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441</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415</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412</v>
      </c>
      <c r="AB118" s="896"/>
      <c r="AC118" s="896"/>
      <c r="AD118" s="896"/>
      <c r="AE118" s="897"/>
      <c r="AF118" s="898" t="s">
        <v>413</v>
      </c>
      <c r="AG118" s="896"/>
      <c r="AH118" s="896"/>
      <c r="AI118" s="896"/>
      <c r="AJ118" s="897"/>
      <c r="AK118" s="898" t="s">
        <v>294</v>
      </c>
      <c r="AL118" s="896"/>
      <c r="AM118" s="896"/>
      <c r="AN118" s="896"/>
      <c r="AO118" s="897"/>
      <c r="AP118" s="899" t="s">
        <v>414</v>
      </c>
      <c r="AQ118" s="900"/>
      <c r="AR118" s="900"/>
      <c r="AS118" s="900"/>
      <c r="AT118" s="901"/>
      <c r="AU118" s="932"/>
      <c r="AV118" s="933"/>
      <c r="AW118" s="933"/>
      <c r="AX118" s="933"/>
      <c r="AY118" s="933"/>
      <c r="AZ118" s="838" t="s">
        <v>442</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443</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418</v>
      </c>
      <c r="B119" s="819"/>
      <c r="C119" s="860" t="s">
        <v>419</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444</v>
      </c>
      <c r="BP119" s="878"/>
      <c r="BQ119" s="879">
        <v>16147418</v>
      </c>
      <c r="BR119" s="845"/>
      <c r="BS119" s="845"/>
      <c r="BT119" s="845"/>
      <c r="BU119" s="845"/>
      <c r="BV119" s="845">
        <v>17867357</v>
      </c>
      <c r="BW119" s="845"/>
      <c r="BX119" s="845"/>
      <c r="BY119" s="845"/>
      <c r="BZ119" s="845"/>
      <c r="CA119" s="845">
        <v>18809656</v>
      </c>
      <c r="CB119" s="845"/>
      <c r="CC119" s="845"/>
      <c r="CD119" s="845"/>
      <c r="CE119" s="845"/>
      <c r="CF119" s="748"/>
      <c r="CG119" s="749"/>
      <c r="CH119" s="749"/>
      <c r="CI119" s="749"/>
      <c r="CJ119" s="834"/>
      <c r="CK119" s="928"/>
      <c r="CL119" s="823"/>
      <c r="CM119" s="838" t="s">
        <v>445</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276</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422</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446</v>
      </c>
      <c r="AV120" s="881"/>
      <c r="AW120" s="881"/>
      <c r="AX120" s="881"/>
      <c r="AY120" s="882"/>
      <c r="AZ120" s="860" t="s">
        <v>447</v>
      </c>
      <c r="BA120" s="808"/>
      <c r="BB120" s="808"/>
      <c r="BC120" s="808"/>
      <c r="BD120" s="808"/>
      <c r="BE120" s="808"/>
      <c r="BF120" s="808"/>
      <c r="BG120" s="808"/>
      <c r="BH120" s="808"/>
      <c r="BI120" s="808"/>
      <c r="BJ120" s="808"/>
      <c r="BK120" s="808"/>
      <c r="BL120" s="808"/>
      <c r="BM120" s="808"/>
      <c r="BN120" s="808"/>
      <c r="BO120" s="808"/>
      <c r="BP120" s="809"/>
      <c r="BQ120" s="861">
        <v>5130837</v>
      </c>
      <c r="BR120" s="842"/>
      <c r="BS120" s="842"/>
      <c r="BT120" s="842"/>
      <c r="BU120" s="842"/>
      <c r="BV120" s="842">
        <v>6194214</v>
      </c>
      <c r="BW120" s="842"/>
      <c r="BX120" s="842"/>
      <c r="BY120" s="842"/>
      <c r="BZ120" s="842"/>
      <c r="CA120" s="842">
        <v>5798807</v>
      </c>
      <c r="CB120" s="842"/>
      <c r="CC120" s="842"/>
      <c r="CD120" s="842"/>
      <c r="CE120" s="842"/>
      <c r="CF120" s="866">
        <v>127.8</v>
      </c>
      <c r="CG120" s="867"/>
      <c r="CH120" s="867"/>
      <c r="CI120" s="867"/>
      <c r="CJ120" s="867"/>
      <c r="CK120" s="868" t="s">
        <v>448</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v>1634592</v>
      </c>
      <c r="DH120" s="842"/>
      <c r="DI120" s="842"/>
      <c r="DJ120" s="842"/>
      <c r="DK120" s="842"/>
      <c r="DL120" s="842">
        <v>1934066</v>
      </c>
      <c r="DM120" s="842"/>
      <c r="DN120" s="842"/>
      <c r="DO120" s="842"/>
      <c r="DP120" s="842"/>
      <c r="DQ120" s="842">
        <v>2140494</v>
      </c>
      <c r="DR120" s="842"/>
      <c r="DS120" s="842"/>
      <c r="DT120" s="842"/>
      <c r="DU120" s="842"/>
      <c r="DV120" s="843">
        <v>47.2</v>
      </c>
      <c r="DW120" s="843"/>
      <c r="DX120" s="843"/>
      <c r="DY120" s="843"/>
      <c r="DZ120" s="844"/>
    </row>
    <row r="121" spans="1:130" s="218" customFormat="1" ht="26.25" customHeight="1" x14ac:dyDescent="0.15">
      <c r="A121" s="820"/>
      <c r="B121" s="821"/>
      <c r="C121" s="863" t="s">
        <v>449</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450</v>
      </c>
      <c r="BA121" s="752"/>
      <c r="BB121" s="752"/>
      <c r="BC121" s="752"/>
      <c r="BD121" s="752"/>
      <c r="BE121" s="752"/>
      <c r="BF121" s="752"/>
      <c r="BG121" s="752"/>
      <c r="BH121" s="752"/>
      <c r="BI121" s="752"/>
      <c r="BJ121" s="752"/>
      <c r="BK121" s="752"/>
      <c r="BL121" s="752"/>
      <c r="BM121" s="752"/>
      <c r="BN121" s="752"/>
      <c r="BO121" s="752"/>
      <c r="BP121" s="753"/>
      <c r="BQ121" s="816">
        <v>895207</v>
      </c>
      <c r="BR121" s="817"/>
      <c r="BS121" s="817"/>
      <c r="BT121" s="817"/>
      <c r="BU121" s="817"/>
      <c r="BV121" s="817">
        <v>2196997</v>
      </c>
      <c r="BW121" s="817"/>
      <c r="BX121" s="817"/>
      <c r="BY121" s="817"/>
      <c r="BZ121" s="817"/>
      <c r="CA121" s="817">
        <v>2766846</v>
      </c>
      <c r="CB121" s="817"/>
      <c r="CC121" s="817"/>
      <c r="CD121" s="817"/>
      <c r="CE121" s="817"/>
      <c r="CF121" s="875">
        <v>61</v>
      </c>
      <c r="CG121" s="876"/>
      <c r="CH121" s="876"/>
      <c r="CI121" s="876"/>
      <c r="CJ121" s="876"/>
      <c r="CK121" s="869"/>
      <c r="CL121" s="855"/>
      <c r="CM121" s="855"/>
      <c r="CN121" s="855"/>
      <c r="CO121" s="856"/>
      <c r="CP121" s="835" t="s">
        <v>391</v>
      </c>
      <c r="CQ121" s="836"/>
      <c r="CR121" s="836"/>
      <c r="CS121" s="836"/>
      <c r="CT121" s="836"/>
      <c r="CU121" s="836"/>
      <c r="CV121" s="836"/>
      <c r="CW121" s="836"/>
      <c r="CX121" s="836"/>
      <c r="CY121" s="836"/>
      <c r="CZ121" s="836"/>
      <c r="DA121" s="836"/>
      <c r="DB121" s="836"/>
      <c r="DC121" s="836"/>
      <c r="DD121" s="836"/>
      <c r="DE121" s="836"/>
      <c r="DF121" s="837"/>
      <c r="DG121" s="816">
        <v>398594</v>
      </c>
      <c r="DH121" s="817"/>
      <c r="DI121" s="817"/>
      <c r="DJ121" s="817"/>
      <c r="DK121" s="817"/>
      <c r="DL121" s="817">
        <v>343035</v>
      </c>
      <c r="DM121" s="817"/>
      <c r="DN121" s="817"/>
      <c r="DO121" s="817"/>
      <c r="DP121" s="817"/>
      <c r="DQ121" s="817">
        <v>763235</v>
      </c>
      <c r="DR121" s="817"/>
      <c r="DS121" s="817"/>
      <c r="DT121" s="817"/>
      <c r="DU121" s="817"/>
      <c r="DV121" s="794">
        <v>16.8</v>
      </c>
      <c r="DW121" s="794"/>
      <c r="DX121" s="794"/>
      <c r="DY121" s="794"/>
      <c r="DZ121" s="795"/>
    </row>
    <row r="122" spans="1:130" s="218" customFormat="1" ht="26.25" customHeight="1" x14ac:dyDescent="0.15">
      <c r="A122" s="820"/>
      <c r="B122" s="821"/>
      <c r="C122" s="815" t="s">
        <v>432</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451</v>
      </c>
      <c r="BA122" s="839"/>
      <c r="BB122" s="839"/>
      <c r="BC122" s="839"/>
      <c r="BD122" s="839"/>
      <c r="BE122" s="839"/>
      <c r="BF122" s="839"/>
      <c r="BG122" s="839"/>
      <c r="BH122" s="839"/>
      <c r="BI122" s="839"/>
      <c r="BJ122" s="839"/>
      <c r="BK122" s="839"/>
      <c r="BL122" s="839"/>
      <c r="BM122" s="839"/>
      <c r="BN122" s="839"/>
      <c r="BO122" s="839"/>
      <c r="BP122" s="840"/>
      <c r="BQ122" s="879">
        <v>9664095</v>
      </c>
      <c r="BR122" s="845"/>
      <c r="BS122" s="845"/>
      <c r="BT122" s="845"/>
      <c r="BU122" s="845"/>
      <c r="BV122" s="845">
        <v>9567422</v>
      </c>
      <c r="BW122" s="845"/>
      <c r="BX122" s="845"/>
      <c r="BY122" s="845"/>
      <c r="BZ122" s="845"/>
      <c r="CA122" s="845">
        <v>10731888</v>
      </c>
      <c r="CB122" s="845"/>
      <c r="CC122" s="845"/>
      <c r="CD122" s="845"/>
      <c r="CE122" s="845"/>
      <c r="CF122" s="846">
        <v>236.5</v>
      </c>
      <c r="CG122" s="847"/>
      <c r="CH122" s="847"/>
      <c r="CI122" s="847"/>
      <c r="CJ122" s="847"/>
      <c r="CK122" s="869"/>
      <c r="CL122" s="855"/>
      <c r="CM122" s="855"/>
      <c r="CN122" s="855"/>
      <c r="CO122" s="856"/>
      <c r="CP122" s="835" t="s">
        <v>393</v>
      </c>
      <c r="CQ122" s="836"/>
      <c r="CR122" s="836"/>
      <c r="CS122" s="836"/>
      <c r="CT122" s="836"/>
      <c r="CU122" s="836"/>
      <c r="CV122" s="836"/>
      <c r="CW122" s="836"/>
      <c r="CX122" s="836"/>
      <c r="CY122" s="836"/>
      <c r="CZ122" s="836"/>
      <c r="DA122" s="836"/>
      <c r="DB122" s="836"/>
      <c r="DC122" s="836"/>
      <c r="DD122" s="836"/>
      <c r="DE122" s="836"/>
      <c r="DF122" s="837"/>
      <c r="DG122" s="816">
        <v>276988</v>
      </c>
      <c r="DH122" s="817"/>
      <c r="DI122" s="817"/>
      <c r="DJ122" s="817"/>
      <c r="DK122" s="817"/>
      <c r="DL122" s="817">
        <v>230792</v>
      </c>
      <c r="DM122" s="817"/>
      <c r="DN122" s="817"/>
      <c r="DO122" s="817"/>
      <c r="DP122" s="817"/>
      <c r="DQ122" s="817">
        <v>251495</v>
      </c>
      <c r="DR122" s="817"/>
      <c r="DS122" s="817"/>
      <c r="DT122" s="817"/>
      <c r="DU122" s="817"/>
      <c r="DV122" s="794">
        <v>5.5</v>
      </c>
      <c r="DW122" s="794"/>
      <c r="DX122" s="794"/>
      <c r="DY122" s="794"/>
      <c r="DZ122" s="795"/>
    </row>
    <row r="123" spans="1:130" s="218" customFormat="1" ht="26.25" customHeight="1" x14ac:dyDescent="0.15">
      <c r="A123" s="820"/>
      <c r="B123" s="821"/>
      <c r="C123" s="815" t="s">
        <v>438</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452</v>
      </c>
      <c r="BP123" s="878"/>
      <c r="BQ123" s="832">
        <v>15690139</v>
      </c>
      <c r="BR123" s="833"/>
      <c r="BS123" s="833"/>
      <c r="BT123" s="833"/>
      <c r="BU123" s="833"/>
      <c r="BV123" s="833">
        <v>17958633</v>
      </c>
      <c r="BW123" s="833"/>
      <c r="BX123" s="833"/>
      <c r="BY123" s="833"/>
      <c r="BZ123" s="833"/>
      <c r="CA123" s="833">
        <v>19297541</v>
      </c>
      <c r="CB123" s="833"/>
      <c r="CC123" s="833"/>
      <c r="CD123" s="833"/>
      <c r="CE123" s="833"/>
      <c r="CF123" s="748"/>
      <c r="CG123" s="749"/>
      <c r="CH123" s="749"/>
      <c r="CI123" s="749"/>
      <c r="CJ123" s="834"/>
      <c r="CK123" s="869"/>
      <c r="CL123" s="855"/>
      <c r="CM123" s="855"/>
      <c r="CN123" s="855"/>
      <c r="CO123" s="856"/>
      <c r="CP123" s="835" t="s">
        <v>397</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v>129756</v>
      </c>
      <c r="DR123" s="780"/>
      <c r="DS123" s="780"/>
      <c r="DT123" s="780"/>
      <c r="DU123" s="781"/>
      <c r="DV123" s="824">
        <v>2.9</v>
      </c>
      <c r="DW123" s="825"/>
      <c r="DX123" s="825"/>
      <c r="DY123" s="825"/>
      <c r="DZ123" s="826"/>
    </row>
    <row r="124" spans="1:130" s="218" customFormat="1" ht="26.25" customHeight="1" thickBot="1" x14ac:dyDescent="0.2">
      <c r="A124" s="820"/>
      <c r="B124" s="821"/>
      <c r="C124" s="815" t="s">
        <v>441</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453</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10.199999999999999</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454</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443</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455</v>
      </c>
      <c r="CL125" s="852"/>
      <c r="CM125" s="852"/>
      <c r="CN125" s="852"/>
      <c r="CO125" s="853"/>
      <c r="CP125" s="860" t="s">
        <v>456</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445</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276</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457</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458</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599</v>
      </c>
      <c r="AB127" s="780"/>
      <c r="AC127" s="780"/>
      <c r="AD127" s="780"/>
      <c r="AE127" s="781"/>
      <c r="AF127" s="782">
        <v>539</v>
      </c>
      <c r="AG127" s="780"/>
      <c r="AH127" s="780"/>
      <c r="AI127" s="780"/>
      <c r="AJ127" s="781"/>
      <c r="AK127" s="782">
        <v>387</v>
      </c>
      <c r="AL127" s="780"/>
      <c r="AM127" s="780"/>
      <c r="AN127" s="780"/>
      <c r="AO127" s="781"/>
      <c r="AP127" s="824">
        <v>0</v>
      </c>
      <c r="AQ127" s="825"/>
      <c r="AR127" s="825"/>
      <c r="AS127" s="825"/>
      <c r="AT127" s="826"/>
      <c r="AU127" s="220"/>
      <c r="AV127" s="220"/>
      <c r="AW127" s="220"/>
      <c r="AX127" s="841" t="s">
        <v>459</v>
      </c>
      <c r="AY127" s="812"/>
      <c r="AZ127" s="812"/>
      <c r="BA127" s="812"/>
      <c r="BB127" s="812"/>
      <c r="BC127" s="812"/>
      <c r="BD127" s="812"/>
      <c r="BE127" s="813"/>
      <c r="BF127" s="811" t="s">
        <v>460</v>
      </c>
      <c r="BG127" s="812"/>
      <c r="BH127" s="812"/>
      <c r="BI127" s="812"/>
      <c r="BJ127" s="812"/>
      <c r="BK127" s="812"/>
      <c r="BL127" s="813"/>
      <c r="BM127" s="811" t="s">
        <v>461</v>
      </c>
      <c r="BN127" s="812"/>
      <c r="BO127" s="812"/>
      <c r="BP127" s="812"/>
      <c r="BQ127" s="812"/>
      <c r="BR127" s="812"/>
      <c r="BS127" s="813"/>
      <c r="BT127" s="811" t="s">
        <v>462</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463</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464</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465</v>
      </c>
      <c r="X128" s="798"/>
      <c r="Y128" s="798"/>
      <c r="Z128" s="799"/>
      <c r="AA128" s="800">
        <v>14383</v>
      </c>
      <c r="AB128" s="801"/>
      <c r="AC128" s="801"/>
      <c r="AD128" s="801"/>
      <c r="AE128" s="802"/>
      <c r="AF128" s="803">
        <v>15088</v>
      </c>
      <c r="AG128" s="801"/>
      <c r="AH128" s="801"/>
      <c r="AI128" s="801"/>
      <c r="AJ128" s="802"/>
      <c r="AK128" s="803">
        <v>19716</v>
      </c>
      <c r="AL128" s="801"/>
      <c r="AM128" s="801"/>
      <c r="AN128" s="801"/>
      <c r="AO128" s="802"/>
      <c r="AP128" s="804"/>
      <c r="AQ128" s="805"/>
      <c r="AR128" s="805"/>
      <c r="AS128" s="805"/>
      <c r="AT128" s="806"/>
      <c r="AU128" s="220"/>
      <c r="AV128" s="220"/>
      <c r="AW128" s="220"/>
      <c r="AX128" s="807" t="s">
        <v>466</v>
      </c>
      <c r="AY128" s="808"/>
      <c r="AZ128" s="808"/>
      <c r="BA128" s="808"/>
      <c r="BB128" s="808"/>
      <c r="BC128" s="808"/>
      <c r="BD128" s="808"/>
      <c r="BE128" s="809"/>
      <c r="BF128" s="786" t="s">
        <v>122</v>
      </c>
      <c r="BG128" s="787"/>
      <c r="BH128" s="787"/>
      <c r="BI128" s="787"/>
      <c r="BJ128" s="787"/>
      <c r="BK128" s="787"/>
      <c r="BL128" s="810"/>
      <c r="BM128" s="786">
        <v>14.69</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467</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468</v>
      </c>
      <c r="X129" s="777"/>
      <c r="Y129" s="777"/>
      <c r="Z129" s="778"/>
      <c r="AA129" s="779">
        <v>5327124</v>
      </c>
      <c r="AB129" s="780"/>
      <c r="AC129" s="780"/>
      <c r="AD129" s="780"/>
      <c r="AE129" s="781"/>
      <c r="AF129" s="782">
        <v>5321862</v>
      </c>
      <c r="AG129" s="780"/>
      <c r="AH129" s="780"/>
      <c r="AI129" s="780"/>
      <c r="AJ129" s="781"/>
      <c r="AK129" s="782">
        <v>5521509</v>
      </c>
      <c r="AL129" s="780"/>
      <c r="AM129" s="780"/>
      <c r="AN129" s="780"/>
      <c r="AO129" s="781"/>
      <c r="AP129" s="783"/>
      <c r="AQ129" s="784"/>
      <c r="AR129" s="784"/>
      <c r="AS129" s="784"/>
      <c r="AT129" s="785"/>
      <c r="AU129" s="221"/>
      <c r="AV129" s="221"/>
      <c r="AW129" s="221"/>
      <c r="AX129" s="751" t="s">
        <v>469</v>
      </c>
      <c r="AY129" s="752"/>
      <c r="AZ129" s="752"/>
      <c r="BA129" s="752"/>
      <c r="BB129" s="752"/>
      <c r="BC129" s="752"/>
      <c r="BD129" s="752"/>
      <c r="BE129" s="753"/>
      <c r="BF129" s="770" t="s">
        <v>122</v>
      </c>
      <c r="BG129" s="771"/>
      <c r="BH129" s="771"/>
      <c r="BI129" s="771"/>
      <c r="BJ129" s="771"/>
      <c r="BK129" s="771"/>
      <c r="BL129" s="772"/>
      <c r="BM129" s="770">
        <v>19.690000000000001</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470</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471</v>
      </c>
      <c r="X130" s="777"/>
      <c r="Y130" s="777"/>
      <c r="Z130" s="778"/>
      <c r="AA130" s="779">
        <v>851582</v>
      </c>
      <c r="AB130" s="780"/>
      <c r="AC130" s="780"/>
      <c r="AD130" s="780"/>
      <c r="AE130" s="781"/>
      <c r="AF130" s="782">
        <v>857931</v>
      </c>
      <c r="AG130" s="780"/>
      <c r="AH130" s="780"/>
      <c r="AI130" s="780"/>
      <c r="AJ130" s="781"/>
      <c r="AK130" s="782">
        <v>984229</v>
      </c>
      <c r="AL130" s="780"/>
      <c r="AM130" s="780"/>
      <c r="AN130" s="780"/>
      <c r="AO130" s="781"/>
      <c r="AP130" s="783"/>
      <c r="AQ130" s="784"/>
      <c r="AR130" s="784"/>
      <c r="AS130" s="784"/>
      <c r="AT130" s="785"/>
      <c r="AU130" s="221"/>
      <c r="AV130" s="221"/>
      <c r="AW130" s="221"/>
      <c r="AX130" s="751" t="s">
        <v>472</v>
      </c>
      <c r="AY130" s="752"/>
      <c r="AZ130" s="752"/>
      <c r="BA130" s="752"/>
      <c r="BB130" s="752"/>
      <c r="BC130" s="752"/>
      <c r="BD130" s="752"/>
      <c r="BE130" s="753"/>
      <c r="BF130" s="754">
        <v>8.5</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473</v>
      </c>
      <c r="X131" s="761"/>
      <c r="Y131" s="761"/>
      <c r="Z131" s="762"/>
      <c r="AA131" s="763">
        <v>4475542</v>
      </c>
      <c r="AB131" s="764"/>
      <c r="AC131" s="764"/>
      <c r="AD131" s="764"/>
      <c r="AE131" s="765"/>
      <c r="AF131" s="766">
        <v>4463931</v>
      </c>
      <c r="AG131" s="764"/>
      <c r="AH131" s="764"/>
      <c r="AI131" s="764"/>
      <c r="AJ131" s="765"/>
      <c r="AK131" s="766">
        <v>4537280</v>
      </c>
      <c r="AL131" s="764"/>
      <c r="AM131" s="764"/>
      <c r="AN131" s="764"/>
      <c r="AO131" s="765"/>
      <c r="AP131" s="767"/>
      <c r="AQ131" s="768"/>
      <c r="AR131" s="768"/>
      <c r="AS131" s="768"/>
      <c r="AT131" s="769"/>
      <c r="AU131" s="221"/>
      <c r="AV131" s="221"/>
      <c r="AW131" s="221"/>
      <c r="AX131" s="729" t="s">
        <v>474</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475</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476</v>
      </c>
      <c r="W132" s="742"/>
      <c r="X132" s="742"/>
      <c r="Y132" s="742"/>
      <c r="Z132" s="743"/>
      <c r="AA132" s="744">
        <v>7.6972800169999998</v>
      </c>
      <c r="AB132" s="745"/>
      <c r="AC132" s="745"/>
      <c r="AD132" s="745"/>
      <c r="AE132" s="746"/>
      <c r="AF132" s="747">
        <v>8.1011332839999994</v>
      </c>
      <c r="AG132" s="745"/>
      <c r="AH132" s="745"/>
      <c r="AI132" s="745"/>
      <c r="AJ132" s="746"/>
      <c r="AK132" s="747">
        <v>9.7431721210000006</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477</v>
      </c>
      <c r="W133" s="721"/>
      <c r="X133" s="721"/>
      <c r="Y133" s="721"/>
      <c r="Z133" s="722"/>
      <c r="AA133" s="723">
        <v>8.1999999999999993</v>
      </c>
      <c r="AB133" s="724"/>
      <c r="AC133" s="724"/>
      <c r="AD133" s="724"/>
      <c r="AE133" s="725"/>
      <c r="AF133" s="723">
        <v>7.8</v>
      </c>
      <c r="AG133" s="724"/>
      <c r="AH133" s="724"/>
      <c r="AI133" s="724"/>
      <c r="AJ133" s="725"/>
      <c r="AK133" s="723">
        <v>8.5</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p/kQx+WMyAHe9Ujs7aqgTFPm5tPxkax5C7AzW/hPpnBUkhFxjr5yiXNVjBQlNbKpABzqKqppCtcT8RGfOhEhow==" saltValue="j8VqLmyCvbaNCh4krNxYE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478</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l0bX8ES4BspSUUVvAu7zbdQB7PoVziwEfDa2HhCHp5X8Bhuk8ZOlof9XLlT6wQUYkqX6s+AuJSJGDoChYbKAoA==" saltValue="0mDd4QdyGgndmYUH7QwmT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tjuCBk6t5rDmUbRadHDOsgzQoQzHmDbk7S4SMVPvVWe3AO+Y2o4+M3K8RG7GN349ROGShlqs4pA/Dle+g/MNw==" saltValue="Ve8tPhI7/H7Ck4OvofOMCg=="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481</v>
      </c>
      <c r="AP7" s="260"/>
      <c r="AQ7" s="261" t="s">
        <v>482</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483</v>
      </c>
      <c r="AQ8" s="267" t="s">
        <v>484</v>
      </c>
      <c r="AR8" s="268" t="s">
        <v>485</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486</v>
      </c>
      <c r="AL9" s="1131"/>
      <c r="AM9" s="1131"/>
      <c r="AN9" s="1132"/>
      <c r="AO9" s="269">
        <v>1514349</v>
      </c>
      <c r="AP9" s="269">
        <v>130875</v>
      </c>
      <c r="AQ9" s="270">
        <v>118131</v>
      </c>
      <c r="AR9" s="271">
        <v>10.8</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487</v>
      </c>
      <c r="AL10" s="1131"/>
      <c r="AM10" s="1131"/>
      <c r="AN10" s="1132"/>
      <c r="AO10" s="272">
        <v>205848</v>
      </c>
      <c r="AP10" s="272">
        <v>17790</v>
      </c>
      <c r="AQ10" s="273">
        <v>19338</v>
      </c>
      <c r="AR10" s="274">
        <v>-8</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488</v>
      </c>
      <c r="AL11" s="1131"/>
      <c r="AM11" s="1131"/>
      <c r="AN11" s="1132"/>
      <c r="AO11" s="272" t="s">
        <v>489</v>
      </c>
      <c r="AP11" s="272" t="s">
        <v>489</v>
      </c>
      <c r="AQ11" s="273">
        <v>1486</v>
      </c>
      <c r="AR11" s="274" t="s">
        <v>489</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490</v>
      </c>
      <c r="AL12" s="1131"/>
      <c r="AM12" s="1131"/>
      <c r="AN12" s="1132"/>
      <c r="AO12" s="272" t="s">
        <v>489</v>
      </c>
      <c r="AP12" s="272" t="s">
        <v>489</v>
      </c>
      <c r="AQ12" s="273" t="s">
        <v>489</v>
      </c>
      <c r="AR12" s="274" t="s">
        <v>489</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491</v>
      </c>
      <c r="AL13" s="1131"/>
      <c r="AM13" s="1131"/>
      <c r="AN13" s="1132"/>
      <c r="AO13" s="272">
        <v>71473</v>
      </c>
      <c r="AP13" s="272">
        <v>6177</v>
      </c>
      <c r="AQ13" s="273">
        <v>4880</v>
      </c>
      <c r="AR13" s="274">
        <v>26.6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492</v>
      </c>
      <c r="AL14" s="1131"/>
      <c r="AM14" s="1131"/>
      <c r="AN14" s="1132"/>
      <c r="AO14" s="272">
        <v>151033</v>
      </c>
      <c r="AP14" s="272">
        <v>13053</v>
      </c>
      <c r="AQ14" s="273">
        <v>1912</v>
      </c>
      <c r="AR14" s="274">
        <v>582.70000000000005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493</v>
      </c>
      <c r="AL15" s="1134"/>
      <c r="AM15" s="1134"/>
      <c r="AN15" s="1135"/>
      <c r="AO15" s="272">
        <v>-155427</v>
      </c>
      <c r="AP15" s="272">
        <v>-13432</v>
      </c>
      <c r="AQ15" s="273">
        <v>-7094</v>
      </c>
      <c r="AR15" s="274">
        <v>89.3</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1787276</v>
      </c>
      <c r="AP16" s="272">
        <v>154462</v>
      </c>
      <c r="AQ16" s="273">
        <v>138653</v>
      </c>
      <c r="AR16" s="274">
        <v>11.4</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498</v>
      </c>
      <c r="AL21" s="1137"/>
      <c r="AM21" s="1137"/>
      <c r="AN21" s="1138"/>
      <c r="AO21" s="285">
        <v>15.04</v>
      </c>
      <c r="AP21" s="286">
        <v>11.03</v>
      </c>
      <c r="AQ21" s="287">
        <v>4.01</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499</v>
      </c>
      <c r="AL22" s="1137"/>
      <c r="AM22" s="1137"/>
      <c r="AN22" s="1138"/>
      <c r="AO22" s="290">
        <v>89.3</v>
      </c>
      <c r="AP22" s="291">
        <v>96.9</v>
      </c>
      <c r="AQ22" s="292">
        <v>-7.6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500</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481</v>
      </c>
      <c r="AP30" s="260"/>
      <c r="AQ30" s="261" t="s">
        <v>482</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483</v>
      </c>
      <c r="AQ31" s="267" t="s">
        <v>484</v>
      </c>
      <c r="AR31" s="268" t="s">
        <v>485</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503</v>
      </c>
      <c r="AL32" s="1121"/>
      <c r="AM32" s="1121"/>
      <c r="AN32" s="1122"/>
      <c r="AO32" s="300">
        <v>1111058</v>
      </c>
      <c r="AP32" s="300">
        <v>96021</v>
      </c>
      <c r="AQ32" s="301">
        <v>59716</v>
      </c>
      <c r="AR32" s="302">
        <v>60.8</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504</v>
      </c>
      <c r="AL33" s="1121"/>
      <c r="AM33" s="1121"/>
      <c r="AN33" s="1122"/>
      <c r="AO33" s="300" t="s">
        <v>489</v>
      </c>
      <c r="AP33" s="300" t="s">
        <v>489</v>
      </c>
      <c r="AQ33" s="301" t="s">
        <v>489</v>
      </c>
      <c r="AR33" s="302" t="s">
        <v>489</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505</v>
      </c>
      <c r="AL34" s="1121"/>
      <c r="AM34" s="1121"/>
      <c r="AN34" s="1122"/>
      <c r="AO34" s="300" t="s">
        <v>489</v>
      </c>
      <c r="AP34" s="300" t="s">
        <v>489</v>
      </c>
      <c r="AQ34" s="301" t="s">
        <v>489</v>
      </c>
      <c r="AR34" s="302" t="s">
        <v>489</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506</v>
      </c>
      <c r="AL35" s="1121"/>
      <c r="AM35" s="1121"/>
      <c r="AN35" s="1122"/>
      <c r="AO35" s="300">
        <v>302663</v>
      </c>
      <c r="AP35" s="300">
        <v>26157</v>
      </c>
      <c r="AQ35" s="301">
        <v>21226</v>
      </c>
      <c r="AR35" s="302">
        <v>23.2</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507</v>
      </c>
      <c r="AL36" s="1121"/>
      <c r="AM36" s="1121"/>
      <c r="AN36" s="1122"/>
      <c r="AO36" s="300">
        <v>31912</v>
      </c>
      <c r="AP36" s="300">
        <v>2758</v>
      </c>
      <c r="AQ36" s="301">
        <v>5622</v>
      </c>
      <c r="AR36" s="302">
        <v>-50.9</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508</v>
      </c>
      <c r="AL37" s="1121"/>
      <c r="AM37" s="1121"/>
      <c r="AN37" s="1122"/>
      <c r="AO37" s="300">
        <v>387</v>
      </c>
      <c r="AP37" s="300">
        <v>33</v>
      </c>
      <c r="AQ37" s="301">
        <v>447</v>
      </c>
      <c r="AR37" s="302">
        <v>-92.6</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509</v>
      </c>
      <c r="AL38" s="1124"/>
      <c r="AM38" s="1124"/>
      <c r="AN38" s="1125"/>
      <c r="AO38" s="303" t="s">
        <v>489</v>
      </c>
      <c r="AP38" s="303" t="s">
        <v>489</v>
      </c>
      <c r="AQ38" s="304">
        <v>23</v>
      </c>
      <c r="AR38" s="292" t="s">
        <v>489</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510</v>
      </c>
      <c r="AL39" s="1124"/>
      <c r="AM39" s="1124"/>
      <c r="AN39" s="1125"/>
      <c r="AO39" s="300">
        <v>-19716</v>
      </c>
      <c r="AP39" s="300">
        <v>-1704</v>
      </c>
      <c r="AQ39" s="301">
        <v>-1646</v>
      </c>
      <c r="AR39" s="302">
        <v>3.5</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511</v>
      </c>
      <c r="AL40" s="1121"/>
      <c r="AM40" s="1121"/>
      <c r="AN40" s="1122"/>
      <c r="AO40" s="300">
        <v>-984229</v>
      </c>
      <c r="AP40" s="300">
        <v>-85060</v>
      </c>
      <c r="AQ40" s="301">
        <v>-57881</v>
      </c>
      <c r="AR40" s="302">
        <v>47</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442075</v>
      </c>
      <c r="AP41" s="300">
        <v>38205</v>
      </c>
      <c r="AQ41" s="301">
        <v>27507</v>
      </c>
      <c r="AR41" s="302">
        <v>38.9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481</v>
      </c>
      <c r="AN49" s="1115" t="s">
        <v>514</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515</v>
      </c>
      <c r="AO50" s="317" t="s">
        <v>516</v>
      </c>
      <c r="AP50" s="318" t="s">
        <v>517</v>
      </c>
      <c r="AQ50" s="319" t="s">
        <v>518</v>
      </c>
      <c r="AR50" s="320" t="s">
        <v>519</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1466341</v>
      </c>
      <c r="AN51" s="322">
        <v>113635</v>
      </c>
      <c r="AO51" s="323">
        <v>113.7</v>
      </c>
      <c r="AP51" s="324">
        <v>94796</v>
      </c>
      <c r="AQ51" s="325">
        <v>1.4</v>
      </c>
      <c r="AR51" s="326">
        <v>112.3</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562987</v>
      </c>
      <c r="AN52" s="330">
        <v>43629</v>
      </c>
      <c r="AO52" s="331">
        <v>45</v>
      </c>
      <c r="AP52" s="332">
        <v>55781</v>
      </c>
      <c r="AQ52" s="333">
        <v>4.5999999999999996</v>
      </c>
      <c r="AR52" s="334">
        <v>40.4</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1388402</v>
      </c>
      <c r="AN53" s="322">
        <v>110771</v>
      </c>
      <c r="AO53" s="323">
        <v>-2.5</v>
      </c>
      <c r="AP53" s="324">
        <v>85942</v>
      </c>
      <c r="AQ53" s="325">
        <v>-9.3000000000000007</v>
      </c>
      <c r="AR53" s="326">
        <v>6.8</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411303</v>
      </c>
      <c r="AN54" s="330">
        <v>32815</v>
      </c>
      <c r="AO54" s="331">
        <v>-24.8</v>
      </c>
      <c r="AP54" s="332">
        <v>48630</v>
      </c>
      <c r="AQ54" s="333">
        <v>-12.8</v>
      </c>
      <c r="AR54" s="334">
        <v>-12</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4257435</v>
      </c>
      <c r="AN55" s="322">
        <v>349199</v>
      </c>
      <c r="AO55" s="323">
        <v>215.2</v>
      </c>
      <c r="AP55" s="324">
        <v>95007</v>
      </c>
      <c r="AQ55" s="325">
        <v>10.5</v>
      </c>
      <c r="AR55" s="326">
        <v>204.7</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915069</v>
      </c>
      <c r="AN56" s="330">
        <v>75055</v>
      </c>
      <c r="AO56" s="331">
        <v>128.69999999999999</v>
      </c>
      <c r="AP56" s="332">
        <v>48509</v>
      </c>
      <c r="AQ56" s="333">
        <v>-0.2</v>
      </c>
      <c r="AR56" s="334">
        <v>128.9</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4413091</v>
      </c>
      <c r="AN57" s="322">
        <v>370505</v>
      </c>
      <c r="AO57" s="323">
        <v>6.1</v>
      </c>
      <c r="AP57" s="324">
        <v>98176</v>
      </c>
      <c r="AQ57" s="325">
        <v>3.3</v>
      </c>
      <c r="AR57" s="326">
        <v>2.8</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1244281</v>
      </c>
      <c r="AN58" s="330">
        <v>104465</v>
      </c>
      <c r="AO58" s="331">
        <v>39.200000000000003</v>
      </c>
      <c r="AP58" s="332">
        <v>58489</v>
      </c>
      <c r="AQ58" s="333">
        <v>20.6</v>
      </c>
      <c r="AR58" s="334">
        <v>18.600000000000001</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1899606</v>
      </c>
      <c r="AN59" s="322">
        <v>164170</v>
      </c>
      <c r="AO59" s="323">
        <v>-55.7</v>
      </c>
      <c r="AP59" s="324">
        <v>119283</v>
      </c>
      <c r="AQ59" s="325">
        <v>21.5</v>
      </c>
      <c r="AR59" s="326">
        <v>-77.2</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385377</v>
      </c>
      <c r="AN60" s="330">
        <v>33305</v>
      </c>
      <c r="AO60" s="331">
        <v>-68.099999999999994</v>
      </c>
      <c r="AP60" s="332">
        <v>64747</v>
      </c>
      <c r="AQ60" s="333">
        <v>10.7</v>
      </c>
      <c r="AR60" s="334">
        <v>-78.8</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2684975</v>
      </c>
      <c r="AN61" s="337">
        <v>221656</v>
      </c>
      <c r="AO61" s="338">
        <v>55.4</v>
      </c>
      <c r="AP61" s="339">
        <v>98641</v>
      </c>
      <c r="AQ61" s="340">
        <v>5.5</v>
      </c>
      <c r="AR61" s="326">
        <v>49.9</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703803</v>
      </c>
      <c r="AN62" s="330">
        <v>57854</v>
      </c>
      <c r="AO62" s="331">
        <v>24</v>
      </c>
      <c r="AP62" s="332">
        <v>55231</v>
      </c>
      <c r="AQ62" s="333">
        <v>4.5999999999999996</v>
      </c>
      <c r="AR62" s="334">
        <v>19.399999999999999</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6MtMYboCy0nwNdWagTEGALaQ0D/f91frzgcxh+EoJzSPzfzTFVcvZ8HCUCr3fTEy0WYoecq67ihybSv/lNOjhg==" saltValue="2ADHCQJF/yVM64+dd4lSY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478</v>
      </c>
    </row>
    <row r="121" spans="125:125" ht="13.5" hidden="1" customHeight="1" x14ac:dyDescent="0.15">
      <c r="DU121" s="247"/>
    </row>
  </sheetData>
  <sheetProtection algorithmName="SHA-512" hashValue="gG9jMvs4eZVs43CUgd9VNgIGxzvxWpBwXkwwwLCP2r9CYAI3UcZvZxjAwzSjXieybOieuKw+T+f2B5TOw+6Kpw==" saltValue="FBL1qBvIlOAFwzV6TF7m9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478</v>
      </c>
    </row>
  </sheetData>
  <sheetProtection algorithmName="SHA-512" hashValue="RgqCMC2EVoPiL9UN1iGt1WapEObUFWcnp4IYtAJ4NK9tQwvv8Lfnq650OO/2xWHe6dZ6eau25sraNuXDziNBpw==" saltValue="E5IfaIJ3mGQqmWfakXwiJ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39" t="s">
        <v>3</v>
      </c>
      <c r="D47" s="1139"/>
      <c r="E47" s="1140"/>
      <c r="F47" s="11">
        <v>38.61</v>
      </c>
      <c r="G47" s="12">
        <v>32.61</v>
      </c>
      <c r="H47" s="12">
        <v>34.020000000000003</v>
      </c>
      <c r="I47" s="12">
        <v>53.28</v>
      </c>
      <c r="J47" s="13">
        <v>49.61</v>
      </c>
    </row>
    <row r="48" spans="2:10" ht="57.75" customHeight="1" x14ac:dyDescent="0.15">
      <c r="B48" s="14"/>
      <c r="C48" s="1141" t="s">
        <v>4</v>
      </c>
      <c r="D48" s="1141"/>
      <c r="E48" s="1142"/>
      <c r="F48" s="15">
        <v>3.4</v>
      </c>
      <c r="G48" s="16">
        <v>5.01</v>
      </c>
      <c r="H48" s="16">
        <v>36.729999999999997</v>
      </c>
      <c r="I48" s="16">
        <v>23.01</v>
      </c>
      <c r="J48" s="17">
        <v>16.760000000000002</v>
      </c>
    </row>
    <row r="49" spans="2:10" ht="57.75" customHeight="1" thickBot="1" x14ac:dyDescent="0.2">
      <c r="B49" s="18"/>
      <c r="C49" s="1143" t="s">
        <v>5</v>
      </c>
      <c r="D49" s="1143"/>
      <c r="E49" s="1144"/>
      <c r="F49" s="19" t="s">
        <v>533</v>
      </c>
      <c r="G49" s="20" t="s">
        <v>534</v>
      </c>
      <c r="H49" s="20">
        <v>29.81</v>
      </c>
      <c r="I49" s="20" t="s">
        <v>535</v>
      </c>
      <c r="J49" s="21" t="s">
        <v>536</v>
      </c>
    </row>
    <row r="50" spans="2:10" x14ac:dyDescent="0.15"/>
  </sheetData>
  <sheetProtection algorithmName="SHA-512" hashValue="6zjpFAAUWEpMfJBimQIm2fyR4QciJMwmWNmpp/AfD6kZ+a1ye1hzyK+cFpXnj5X4JG5ly/ErEPN2fQsXP72Xbw==" saltValue="xCiy+mrXJhngUgZP1xMIY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倉鹿野　雅賢</cp:lastModifiedBy>
  <cp:lastPrinted>2026-03-12T02:55:12Z</cp:lastPrinted>
  <dcterms:created xsi:type="dcterms:W3CDTF">2026-02-23T04:38:29Z</dcterms:created>
  <dcterms:modified xsi:type="dcterms:W3CDTF">2026-03-17T07:30:08Z</dcterms:modified>
  <cp:category/>
</cp:coreProperties>
</file>