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1一般会計\01_決算統計\01年度別\R4年度決算\13_財政状況資料集\03_財政状況資料集（3月公表）【1回目】\03_【回答】市町村→県\19_川崎町〇★\12_確定（差替え版）\"/>
    </mc:Choice>
  </mc:AlternateContent>
  <bookViews>
    <workbookView xWindow="0" yWindow="0" windowWidth="28800" windowHeight="123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C35" i="10"/>
  <c r="CO34" i="10"/>
  <c r="BW34" i="10"/>
  <c r="BW35" i="10" s="1"/>
  <c r="BW36" i="10" s="1"/>
  <c r="BW37" i="10" s="1"/>
  <c r="BW38" i="10" s="1"/>
  <c r="BW39" i="10" s="1"/>
  <c r="U34" i="10"/>
  <c r="U35" i="10" s="1"/>
  <c r="U36" i="10" s="1"/>
  <c r="C34" i="10"/>
  <c r="AM34" i="10" s="1"/>
  <c r="AM35" i="10" s="1"/>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<sst xmlns="http://schemas.openxmlformats.org/spreadsheetml/2006/main" count="1110" uniqueCount="597">
  <si>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</si>
  <si>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</si>
  <si>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</si>
  <si>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</si>
  <si>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</si>
  <si>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</si>
  <si>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</si>
  <si>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</si>
  <si>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</si>
  <si>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</si>
  <si>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</si>
  <si>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</si>
  <si>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</si>
  <si>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</si>
  <si>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</si>
  <si>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</si>
  <si>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</si>
  <si>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</si>
  <si>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</si>
  <si>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</si>
  <si>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</si>
  <si>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</si>
  <si>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</si>
  <si>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</si>
  <si>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</si>
  <si>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</si>
  <si>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</si>
  <si>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</si>
  <si>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</si>
  <si>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</si>
  <si>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</si>
  <si>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</si>
  <si>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</si>
  <si>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</si>
  <si>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</si>
  <si>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</si>
  <si>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</si>
  <si>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</si>
  <si>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</si>
  <si>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</si>
  <si>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</si>
  <si>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</si>
  <si>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</si>
  <si>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</si>
  <si>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</si>
  <si>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</si>
  <si>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</si>
  <si>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</si>
  <si>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</si>
  <si>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</si>
  <si>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</si>
  <si>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</si>
  <si>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</si>
  <si>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</si>
  <si>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</si>
  <si>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</si>
  <si>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</si>
  <si>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</si>
  <si>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</si>
  <si>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</si>
  <si>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</si>
  <si>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</si>
  <si>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</si>
  <si>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</si>
  <si>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</si>
  <si>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</si>
  <si>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</si>
  <si>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</si>
  <si>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</si>
  <si>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</si>
  <si>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</si>
  <si>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</si>
  <si>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</si>
  <si>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</si>
  <si>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</si>
  <si>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</si>
  <si>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</si>
  <si>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</si>
  <si>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</si>
  <si>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</si>
  <si>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</si>
  <si>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</si>
  <si>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</si>
  <si>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</si>
  <si>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</si>
  <si>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</si>
  <si>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</si>
  <si>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Ⅱ－１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</si>
  <si>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</si>
  <si>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</si>
  <si>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</si>
  <si>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</si>
  <si>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</si>
  <si>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</si>
  <si>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</si>
  <si>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</si>
  <si>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</si>
  <si>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</si>
  <si>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</si>
  <si>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</si>
  <si>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</si>
  <si>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</si>
  <si>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</si>
  <si>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</si>
  <si>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</si>
  <si>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</si>
  <si>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</si>
  <si>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</si>
  <si>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</si>
  <si>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</si>
  <si>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</si>
  <si>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</si>
  <si>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</si>
  <si>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</si>
  <si>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</si>
  <si>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</si>
  <si>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</si>
  <si>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</si>
  <si>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</si>
  <si>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</si>
  <si>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</si>
  <si>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</si>
  <si>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</si>
  <si>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</si>
  <si>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</si>
  <si>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</si>
  <si>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</si>
  <si>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</si>
  <si>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</si>
  <si>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</si>
  <si>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</si>
  <si>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</si>
  <si>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</si>
  <si>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</si>
  <si>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</si>
  <si>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</si>
  <si>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</si>
  <si>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</si>
  <si>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</si>
  <si>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</si>
  <si>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</si>
  <si>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</si>
  <si>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</si>
  <si>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</si>
  <si>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</si>
  <si>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</si>
  <si>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</si>
  <si>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</si>
  <si>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</si>
  <si>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</si>
  <si>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</si>
  <si>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</si>
  <si>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</si>
  <si>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</si>
  <si>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</si>
  <si>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</si>
  <si>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</si>
  <si>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</si>
  <si>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</si>
  <si>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</si>
  <si>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</si>
  <si>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</si>
  <si>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</si>
  <si>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</si>
  <si>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</si>
  <si>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</si>
  <si>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</si>
  <si>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</si>
  <si>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</si>
  <si>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</si>
  <si>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</si>
  <si>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</si>
  <si>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</si>
  <si>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</si>
  <si>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</si>
  <si>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</si>
  <si>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</si>
  <si>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</si>
  <si>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</si>
  <si>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</si>
  <si>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</si>
  <si>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</si>
  <si>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</si>
  <si>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</si>
  <si>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</si>
  <si>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</si>
  <si>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</si>
  <si>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</si>
  <si>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</si>
  <si>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</si>
  <si>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</si>
  <si>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</si>
  <si>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</si>
  <si>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</si>
  <si>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</si>
  <si>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</si>
  <si>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</si>
  <si>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</si>
  <si>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</si>
  <si>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</si>
  <si>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</si>
  <si>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</si>
  <si>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</si>
  <si>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</si>
  <si>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</si>
  <si>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</si>
  <si>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</si>
  <si>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</si>
  <si>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</si>
  <si>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</si>
  <si>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</si>
  <si>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</si>
  <si>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</si>
  <si>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</si>
  <si>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</si>
  <si>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</si>
  <si>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</si>
  <si>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</si>
  <si>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宮城県川崎町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</si>
  <si>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</si>
  <si>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</si>
  <si>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</si>
  <si>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</si>
  <si>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</si>
  <si>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</si>
  <si>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</si>
  <si>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</si>
  <si>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</si>
  <si>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</si>
  <si>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</si>
  <si>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</si>
  <si>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</si>
  <si>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</si>
  <si>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</si>
  <si>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</si>
  <si>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</si>
  <si>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</si>
  <si>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</si>
  <si>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</si>
  <si>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</si>
  <si>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</si>
  <si>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</si>
  <si>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</si>
  <si>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</si>
  <si>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</si>
  <si>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</si>
  <si>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</si>
  <si>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</si>
  <si>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</si>
  <si>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</si>
  <si>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</si>
  <si>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</si>
  <si>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</si>
  <si>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</si>
  <si>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</si>
  <si>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</si>
  <si>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</si>
  <si>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</si>
  <si>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</si>
  <si>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</si>
  <si>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</si>
  <si>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</si>
  <si>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</si>
  <si>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</si>
  <si>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</si>
  <si>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</si>
  <si>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</si>
  <si>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</si>
  <si>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</si>
  <si>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</si>
  <si>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</si>
  <si>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</si>
  <si>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</si>
  <si>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</si>
  <si>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</si>
  <si>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</si>
  <si>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</si>
  <si>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</si>
  <si>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</si>
  <si>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</si>
  <si>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</si>
  <si>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</si>
  <si>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</si>
  <si>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</si>
  <si>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</si>
  <si>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</si>
  <si>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</si>
  <si>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</si>
  <si>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</si>
  <si>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</si>
  <si>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</si>
  <si>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</si>
  <si>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</si>
  <si>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</si>
  <si>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</si>
  <si>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</si>
  <si>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</si>
  <si>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</si>
  <si>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</si>
  <si>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</si>
  <si>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</si>
  <si>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</si>
  <si>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</si>
  <si>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</si>
  <si>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</si>
  <si>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</si>
  <si>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</si>
  <si>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</si>
  <si>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</si>
  <si>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</si>
  <si>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</si>
  <si>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</si>
  <si>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</si>
  <si>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</si>
  <si>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</si>
  <si>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</si>
  <si>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</si>
  <si>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</si>
  <si>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</si>
  <si>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</si>
  <si>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</si>
  <si>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</si>
  <si>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</si>
  <si>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</si>
  <si>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</si>
  <si>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</si>
  <si>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</si>
  <si>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</si>
  <si>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</si>
  <si>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</si>
  <si>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</si>
  <si>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</si>
  <si>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</si>
  <si>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</si>
  <si>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</si>
  <si>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病院</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</si>
  <si>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</si>
  <si>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</si>
  <si>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</si>
  <si>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</si>
  <si>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</si>
  <si>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</si>
  <si>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</si>
  <si>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</si>
  <si>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</si>
  <si>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</si>
  <si>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</si>
  <si>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</si>
  <si>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</si>
  <si>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</si>
  <si>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</si>
  <si>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</si>
  <si>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</si>
  <si>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</si>
  <si>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</si>
  <si>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</si>
  <si>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</si>
  <si>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</si>
  <si>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</si>
  <si>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</si>
  <si>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</si>
  <si>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</si>
  <si>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</si>
  <si>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</si>
  <si>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</si>
  <si>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</si>
  <si>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</si>
  <si>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</si>
  <si>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</si>
  <si>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</si>
  <si>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宮城県川崎町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</si>
  <si>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</si>
  <si>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</si>
  <si>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</si>
  <si>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</si>
  <si>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</si>
  <si>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</si>
  <si>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</si>
  <si>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</si>
  <si>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</si>
  <si>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</si>
  <si>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</si>
  <si>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</si>
  <si>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</si>
  <si>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</si>
  <si>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</si>
  <si>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</si>
  <si>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</si>
  <si>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</si>
  <si>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</si>
  <si>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</si>
  <si>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</si>
  <si>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</si>
  <si>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</si>
  <si>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</si>
  <si>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</si>
  <si>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</si>
  <si>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</si>
  <si>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</si>
  <si>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</si>
  <si>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</si>
  <si>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</si>
  <si>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</si>
  <si>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</si>
  <si>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</si>
  <si>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川崎町国民健康保険特別会計</t>
    <phoneticPr fontId="5"/>
  </si>
  <si>
    <t>川崎町介護保険特別会計</t>
    <phoneticPr fontId="5"/>
  </si>
  <si>
    <t>川崎町後期高齢者医療保険特別会計</t>
    <phoneticPr fontId="5"/>
  </si>
  <si>
    <t>川崎町水道事業会計</t>
    <phoneticPr fontId="5"/>
  </si>
  <si>
    <t>法適用企業</t>
    <phoneticPr fontId="5"/>
  </si>
  <si>
    <t>川崎町病院事業会計</t>
    <phoneticPr fontId="5"/>
  </si>
  <si>
    <t>法適用企業</t>
    <phoneticPr fontId="5"/>
  </si>
  <si>
    <t>川崎町公共下水道事業特別会計</t>
    <phoneticPr fontId="5"/>
  </si>
  <si>
    <t>法非適用企業</t>
    <phoneticPr fontId="5"/>
  </si>
  <si>
    <t>川崎町温泉事業特別会計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</si>
  <si>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</si>
  <si>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</si>
  <si>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</si>
  <si>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</si>
  <si>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</si>
  <si>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</si>
  <si>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</si>
  <si>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</si>
  <si>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</si>
  <si>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</si>
  <si>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</si>
  <si>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</si>
  <si>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</si>
  <si>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</si>
  <si>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</si>
  <si>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</si>
  <si>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</si>
  <si>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</si>
  <si>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</si>
  <si>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</si>
  <si>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</si>
  <si>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</si>
  <si>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</si>
  <si>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</si>
  <si>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</si>
  <si>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</si>
  <si>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</si>
  <si>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</si>
  <si>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</si>
  <si>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</si>
  <si>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</si>
  <si>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</si>
  <si>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</si>
  <si>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</si>
  <si>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</si>
  <si>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</si>
  <si>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</si>
  <si>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</si>
  <si>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</si>
  <si>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</si>
  <si>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</si>
  <si>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</si>
  <si>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</si>
  <si>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</si>
  <si>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</si>
  <si>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</si>
  <si>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</si>
  <si>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</si>
  <si>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</si>
  <si>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</si>
  <si>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</si>
  <si>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</si>
  <si>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</si>
  <si>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</si>
  <si>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</si>
  <si>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</si>
  <si>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</si>
  <si>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</si>
  <si>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</si>
  <si>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</si>
  <si>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川崎町公共下水道事業特別会計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</si>
  <si>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</si>
  <si>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</si>
  <si>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</si>
  <si>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川崎町水道事業会計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</si>
  <si>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</si>
  <si>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川崎町病院事業会計</t>
    <phoneticPr fontId="5"/>
  </si>
  <si>
    <t>(Ｆ)</t>
    <phoneticPr fontId="5"/>
  </si>
  <si>
    <t>川崎町温泉事業特別会計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</si>
  <si>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</si>
  <si>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</si>
  <si>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</si>
  <si>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</si>
  <si>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</si>
  <si>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</si>
  <si>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</si>
  <si>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</si>
  <si>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</si>
  <si>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</si>
  <si>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</si>
  <si>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</si>
  <si>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</si>
  <si>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</si>
  <si>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</si>
  <si>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</si>
  <si>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</si>
  <si>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</si>
  <si>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</si>
  <si>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</si>
  <si>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</si>
  <si>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</si>
  <si>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</si>
  <si>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</si>
  <si>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</si>
  <si>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</si>
  <si>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</si>
  <si>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</si>
  <si>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</si>
  <si>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</si>
  <si>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</si>
  <si>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</si>
  <si>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</si>
  <si>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</si>
  <si>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</si>
  <si>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</si>
  <si>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</si>
  <si>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</si>
  <si>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</si>
  <si>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</si>
  <si>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</si>
  <si>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</si>
  <si>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</si>
  <si>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</si>
  <si>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</si>
  <si>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</si>
  <si>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</si>
  <si>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</si>
  <si>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</si>
  <si>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</si>
  <si>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</si>
  <si>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</si>
  <si>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</si>
  <si>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</si>
  <si>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</si>
  <si>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</si>
  <si>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</si>
  <si>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</si>
  <si>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</si>
  <si>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</si>
  <si>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</si>
  <si>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</si>
  <si>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</si>
  <si>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</si>
  <si>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</si>
  <si>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</si>
  <si>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</si>
  <si>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</si>
  <si>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</si>
  <si>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</si>
  <si>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</si>
  <si>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</si>
  <si>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</si>
  <si>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</si>
  <si>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</si>
  <si>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</si>
  <si>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</si>
  <si>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</si>
  <si>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</si>
  <si>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</si>
  <si>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</si>
  <si>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</si>
  <si>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</si>
  <si>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5.67</t>
  </si>
  <si>
    <t>▲ 6.95</t>
  </si>
  <si>
    <t>一般会計</t>
  </si>
  <si>
    <t>川崎町水道事業会計</t>
  </si>
  <si>
    <t>川崎町国民健康保険特別会計</t>
  </si>
  <si>
    <t>川崎町病院事業会計</t>
  </si>
  <si>
    <t>川崎町介護保険特別会計</t>
  </si>
  <si>
    <t>川崎町公共下水道事業特別会計</t>
  </si>
  <si>
    <t>川崎町後期高齢者医療保険特別会計</t>
  </si>
  <si>
    <t>川崎町温泉事業特別会計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</si>
  <si>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</si>
  <si>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</si>
  <si>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</si>
  <si>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</si>
  <si>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</si>
  <si>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</si>
  <si>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</si>
  <si>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</si>
  <si>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</si>
  <si>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</si>
  <si>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</si>
  <si>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仙南地域広域行政事務組合</t>
    <rPh sb="0" eb="2">
      <t>センナン</t>
    </rPh>
    <rPh sb="2" eb="4">
      <t>チイキ</t>
    </rPh>
    <rPh sb="4" eb="6">
      <t>コウイキ</t>
    </rPh>
    <rPh sb="6" eb="8">
      <t>ギョウセイ</t>
    </rPh>
    <rPh sb="8" eb="10">
      <t>ジム</t>
    </rPh>
    <rPh sb="10" eb="12">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</si>
  <si>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</si>
  <si>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</si>
  <si>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宮城県後期高齢者医療事業会計</t>
    <rPh sb="0" eb="3">
      <t>ミヤギケン</t>
    </rPh>
    <rPh sb="3" eb="5">
      <t>コウキ</t>
    </rPh>
    <rPh sb="5" eb="8">
      <t>コウレイシャ</t>
    </rPh>
    <rPh sb="8" eb="10">
      <t>イリョウ</t>
    </rPh>
    <rPh sb="10" eb="12">
      <t>ジギョウ</t>
    </rPh>
    <rPh sb="12" eb="14">
      <t>カイケイ</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</si>
  <si>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</si>
  <si>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</si>
  <si>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ふるさと基金</t>
    <rPh sb="4" eb="6">
      <t>キキン</t>
    </rPh>
    <phoneticPr fontId="5"/>
  </si>
  <si>
    <t>商工観光対策基金</t>
    <rPh sb="0" eb="2">
      <t>ショウコウ</t>
    </rPh>
    <rPh sb="2" eb="4">
      <t>カンコウ</t>
    </rPh>
    <rPh sb="4" eb="6">
      <t>タイサク</t>
    </rPh>
    <rPh sb="6" eb="8">
      <t>キキン</t>
    </rPh>
    <phoneticPr fontId="5"/>
  </si>
  <si>
    <t>農業振興対策基金</t>
    <rPh sb="0" eb="2">
      <t>ノウギョウ</t>
    </rPh>
    <rPh sb="2" eb="4">
      <t>シンコウ</t>
    </rPh>
    <rPh sb="4" eb="6">
      <t>タイサク</t>
    </rPh>
    <rPh sb="6" eb="8">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</si>
</sst>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126525</c:v>
                </c:pt>
                <c:pt idx="3">
                  <c:v>122054</c:v>
                </c:pt>
                <c:pt idx="4">
                  <c:v>111644</c:v>
                </c:pt>
              </c:numCache>
            </c:numRef>
          </c:val>
          <c:smooth val="0"/>
          <c:extLst>
            <c:ext xmlns:c16="http://schemas.microsoft.com/office/drawing/2014/chart" uri="{C3380CC4-5D6E-409C-BE32-E72D297353CC}">
              <c16:uniqueId val="{00000000-1E4E-4D8C-8578-2D90E48D06D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85734</c:v>
                </c:pt>
                <c:pt idx="1">
                  <c:v>60145</c:v>
                </c:pt>
                <c:pt idx="2">
                  <c:v>57720</c:v>
                </c:pt>
                <c:pt idx="3">
                  <c:v>64439</c:v>
                </c:pt>
                <c:pt idx="4">
                  <c:v>56750</c:v>
                </c:pt>
              </c:numCache>
            </c:numRef>
          </c:val>
          <c:smooth val="0"/>
          <c:extLst>
            <c:ext xmlns:c16="http://schemas.microsoft.com/office/drawing/2014/chart" uri="{C3380CC4-5D6E-409C-BE32-E72D297353CC}">
              <c16:uniqueId val="{00000001-1E4E-4D8C-8578-2D90E48D06D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2.74</c:v>
                </c:pt>
                <c:pt idx="1">
                  <c:v>3.34</c:v>
                </c:pt>
                <c:pt idx="2">
                  <c:v>4.9800000000000004</c:v>
                </c:pt>
                <c:pt idx="3">
                  <c:v>7.11</c:v>
                </c:pt>
                <c:pt idx="4">
                  <c:v>9.27</c:v>
                </c:pt>
              </c:numCache>
            </c:numRef>
          </c:val>
          <c:extLst>
            <c:ext xmlns:c16="http://schemas.microsoft.com/office/drawing/2014/chart" uri="{C3380CC4-5D6E-409C-BE32-E72D297353CC}">
              <c16:uniqueId val="{00000000-CDFE-4D5B-B8CF-455EEEB9F81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29.47</c:v>
                </c:pt>
                <c:pt idx="1">
                  <c:v>23.22</c:v>
                </c:pt>
                <c:pt idx="2">
                  <c:v>24.15</c:v>
                </c:pt>
                <c:pt idx="3">
                  <c:v>36.36</c:v>
                </c:pt>
                <c:pt idx="4">
                  <c:v>43.44</c:v>
                </c:pt>
              </c:numCache>
            </c:numRef>
          </c:val>
          <c:extLst>
            <c:ext xmlns:c16="http://schemas.microsoft.com/office/drawing/2014/chart" uri="{C3380CC4-5D6E-409C-BE32-E72D297353CC}">
              <c16:uniqueId val="{00000001-CDFE-4D5B-B8CF-455EEEB9F81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-5.67</c:v>
                </c:pt>
                <c:pt idx="1">
                  <c:v>-6.95</c:v>
                </c:pt>
                <c:pt idx="2">
                  <c:v>1.81</c:v>
                </c:pt>
                <c:pt idx="3">
                  <c:v>13.96</c:v>
                </c:pt>
                <c:pt idx="4">
                  <c:v>1.87</c:v>
                </c:pt>
              </c:numCache>
            </c:numRef>
          </c:val>
          <c:smooth val="0"/>
          <c:extLst>
            <c:ext xmlns:c16="http://schemas.microsoft.com/office/drawing/2014/chart" uri="{C3380CC4-5D6E-409C-BE32-E72D297353CC}">
              <c16:uniqueId val="{00000002-CDFE-4D5B-B8CF-455EEEB9F81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09C-4894-8C7A-4E1D09CCC09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09C-4894-8C7A-4E1D09CCC09C}"/>
            </c:ext>
          </c:extLst>
        </c:ser>
        <c:ser>
          <c:idx val="2"/>
          <c:order val="2"/>
          <c:tx>
            <c:strRef>
              <c:f>データシート!$A$29</c:f>
              <c:strCache>
                <c:ptCount val="1"/>
                <c:pt idx="0">
                  <c:v>川崎町温泉事業特別会計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0.05</c:v>
                </c:pt>
                <c:pt idx="2">
                  <c:v>#N/A</c:v>
                </c:pt>
                <c:pt idx="3">
                  <c:v>0.18</c:v>
                </c:pt>
                <c:pt idx="4">
                  <c:v>#N/A</c:v>
                </c:pt>
                <c:pt idx="5">
                  <c:v>0</c:v>
                </c:pt>
                <c:pt idx="6">
                  <c:v>#N/A</c:v>
                </c:pt>
                <c:pt idx="7">
                  <c:v>0</c:v>
                </c:pt>
                <c:pt idx="8">
                  <c:v>#N/A</c:v>
                </c:pt>
                <c:pt idx="9">
                  <c:v>0</c:v>
                </c:pt>
              </c:numCache>
            </c:numRef>
          </c:val>
          <c:extLst>
            <c:ext xmlns:c16="http://schemas.microsoft.com/office/drawing/2014/chart" uri="{C3380CC4-5D6E-409C-BE32-E72D297353CC}">
              <c16:uniqueId val="{00000002-309C-4894-8C7A-4E1D09CCC09C}"/>
            </c:ext>
          </c:extLst>
        </c:ser>
        <c:ser>
          <c:idx val="3"/>
          <c:order val="3"/>
          <c:tx>
            <c:strRef>
              <c:f>データシート!$A$30</c:f>
              <c:strCache>
                <c:ptCount val="1"/>
                <c:pt idx="0">
                  <c:v>川崎町後期高齢者医療保険特別会計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0.02</c:v>
                </c:pt>
                <c:pt idx="4">
                  <c:v>#N/A</c:v>
                </c:pt>
                <c:pt idx="5">
                  <c:v>0.02</c:v>
                </c:pt>
                <c:pt idx="6">
                  <c:v>#N/A</c:v>
                </c:pt>
                <c:pt idx="7">
                  <c:v>0.05</c:v>
                </c:pt>
                <c:pt idx="8">
                  <c:v>#N/A</c:v>
                </c:pt>
                <c:pt idx="9">
                  <c:v>0.03</c:v>
                </c:pt>
              </c:numCache>
            </c:numRef>
          </c:val>
          <c:extLst>
            <c:ext xmlns:c16="http://schemas.microsoft.com/office/drawing/2014/chart" uri="{C3380CC4-5D6E-409C-BE32-E72D297353CC}">
              <c16:uniqueId val="{00000003-309C-4894-8C7A-4E1D09CCC09C}"/>
            </c:ext>
          </c:extLst>
        </c:ser>
        <c:ser>
          <c:idx val="4"/>
          <c:order val="4"/>
          <c:tx>
            <c:strRef>
              <c:f>データシート!$A$31</c:f>
              <c:strCache>
                <c:ptCount val="1"/>
                <c:pt idx="0">
                  <c:v>川崎町公共下水道事業特別会計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0.23</c:v>
                </c:pt>
                <c:pt idx="6">
                  <c:v>#N/A</c:v>
                </c:pt>
                <c:pt idx="7">
                  <c:v>0.44</c:v>
                </c:pt>
                <c:pt idx="8">
                  <c:v>#N/A</c:v>
                </c:pt>
                <c:pt idx="9">
                  <c:v>1.1299999999999999</c:v>
                </c:pt>
              </c:numCache>
            </c:numRef>
          </c:val>
          <c:extLst>
            <c:ext xmlns:c16="http://schemas.microsoft.com/office/drawing/2014/chart" uri="{C3380CC4-5D6E-409C-BE32-E72D297353CC}">
              <c16:uniqueId val="{00000004-309C-4894-8C7A-4E1D09CCC09C}"/>
            </c:ext>
          </c:extLst>
        </c:ser>
        <c:ser>
          <c:idx val="5"/>
          <c:order val="5"/>
          <c:tx>
            <c:strRef>
              <c:f>データシート!$A$32</c:f>
              <c:strCache>
                <c:ptCount val="1"/>
                <c:pt idx="0">
                  <c:v>川崎町介護保険特別会計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1.17</c:v>
                </c:pt>
                <c:pt idx="2">
                  <c:v>#N/A</c:v>
                </c:pt>
                <c:pt idx="3">
                  <c:v>0.7</c:v>
                </c:pt>
                <c:pt idx="4">
                  <c:v>#N/A</c:v>
                </c:pt>
                <c:pt idx="5">
                  <c:v>0.84</c:v>
                </c:pt>
                <c:pt idx="6">
                  <c:v>#N/A</c:v>
                </c:pt>
                <c:pt idx="7">
                  <c:v>1.19</c:v>
                </c:pt>
                <c:pt idx="8">
                  <c:v>#N/A</c:v>
                </c:pt>
                <c:pt idx="9">
                  <c:v>1.3</c:v>
                </c:pt>
              </c:numCache>
            </c:numRef>
          </c:val>
          <c:extLst>
            <c:ext xmlns:c16="http://schemas.microsoft.com/office/drawing/2014/chart" uri="{C3380CC4-5D6E-409C-BE32-E72D297353CC}">
              <c16:uniqueId val="{00000005-309C-4894-8C7A-4E1D09CCC09C}"/>
            </c:ext>
          </c:extLst>
        </c:ser>
        <c:ser>
          <c:idx val="6"/>
          <c:order val="6"/>
          <c:tx>
            <c:strRef>
              <c:f>データシート!$A$33</c:f>
              <c:strCache>
                <c:ptCount val="1"/>
                <c:pt idx="0">
                  <c:v>川崎町病院事業会計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1.68</c:v>
                </c:pt>
                <c:pt idx="2">
                  <c:v>#N/A</c:v>
                </c:pt>
                <c:pt idx="3">
                  <c:v>1.44</c:v>
                </c:pt>
                <c:pt idx="4">
                  <c:v>#N/A</c:v>
                </c:pt>
                <c:pt idx="5">
                  <c:v>0.98</c:v>
                </c:pt>
                <c:pt idx="6">
                  <c:v>#N/A</c:v>
                </c:pt>
                <c:pt idx="7">
                  <c:v>2.4700000000000002</c:v>
                </c:pt>
                <c:pt idx="8">
                  <c:v>#N/A</c:v>
                </c:pt>
                <c:pt idx="9">
                  <c:v>1.76</c:v>
                </c:pt>
              </c:numCache>
            </c:numRef>
          </c:val>
          <c:extLst>
            <c:ext xmlns:c16="http://schemas.microsoft.com/office/drawing/2014/chart" uri="{C3380CC4-5D6E-409C-BE32-E72D297353CC}">
              <c16:uniqueId val="{00000006-309C-4894-8C7A-4E1D09CCC09C}"/>
            </c:ext>
          </c:extLst>
        </c:ser>
        <c:ser>
          <c:idx val="7"/>
          <c:order val="7"/>
          <c:tx>
            <c:strRef>
              <c:f>データシート!$A$34</c:f>
              <c:strCache>
                <c:ptCount val="1"/>
                <c:pt idx="0">
                  <c:v>川崎町国民健康保険特別会計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1.46</c:v>
                </c:pt>
                <c:pt idx="2">
                  <c:v>#N/A</c:v>
                </c:pt>
                <c:pt idx="3">
                  <c:v>1.44</c:v>
                </c:pt>
                <c:pt idx="4">
                  <c:v>#N/A</c:v>
                </c:pt>
                <c:pt idx="5">
                  <c:v>1.5</c:v>
                </c:pt>
                <c:pt idx="6">
                  <c:v>#N/A</c:v>
                </c:pt>
                <c:pt idx="7">
                  <c:v>1.91</c:v>
                </c:pt>
                <c:pt idx="8">
                  <c:v>#N/A</c:v>
                </c:pt>
                <c:pt idx="9">
                  <c:v>2.46</c:v>
                </c:pt>
              </c:numCache>
            </c:numRef>
          </c:val>
          <c:extLst>
            <c:ext xmlns:c16="http://schemas.microsoft.com/office/drawing/2014/chart" uri="{C3380CC4-5D6E-409C-BE32-E72D297353CC}">
              <c16:uniqueId val="{00000007-309C-4894-8C7A-4E1D09CCC09C}"/>
            </c:ext>
          </c:extLst>
        </c:ser>
        <c:ser>
          <c:idx val="8"/>
          <c:order val="8"/>
          <c:tx>
            <c:strRef>
              <c:f>データシート!$A$35</c:f>
              <c:strCache>
                <c:ptCount val="1"/>
                <c:pt idx="0">
                  <c:v>川崎町水道事業会計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11.81</c:v>
                </c:pt>
                <c:pt idx="2">
                  <c:v>#N/A</c:v>
                </c:pt>
                <c:pt idx="3">
                  <c:v>9.44</c:v>
                </c:pt>
                <c:pt idx="4">
                  <c:v>#N/A</c:v>
                </c:pt>
                <c:pt idx="5">
                  <c:v>8.35</c:v>
                </c:pt>
                <c:pt idx="6">
                  <c:v>#N/A</c:v>
                </c:pt>
                <c:pt idx="7">
                  <c:v>6.92</c:v>
                </c:pt>
                <c:pt idx="8">
                  <c:v>#N/A</c:v>
                </c:pt>
                <c:pt idx="9">
                  <c:v>6.54</c:v>
                </c:pt>
              </c:numCache>
            </c:numRef>
          </c:val>
          <c:extLst>
            <c:ext xmlns:c16="http://schemas.microsoft.com/office/drawing/2014/chart" uri="{C3380CC4-5D6E-409C-BE32-E72D297353CC}">
              <c16:uniqueId val="{00000008-309C-4894-8C7A-4E1D09CCC09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2.73</c:v>
                </c:pt>
                <c:pt idx="2">
                  <c:v>#N/A</c:v>
                </c:pt>
                <c:pt idx="3">
                  <c:v>3.33</c:v>
                </c:pt>
                <c:pt idx="4">
                  <c:v>#N/A</c:v>
                </c:pt>
                <c:pt idx="5">
                  <c:v>4.97</c:v>
                </c:pt>
                <c:pt idx="6">
                  <c:v>#N/A</c:v>
                </c:pt>
                <c:pt idx="7">
                  <c:v>7.1</c:v>
                </c:pt>
                <c:pt idx="8">
                  <c:v>#N/A</c:v>
                </c:pt>
                <c:pt idx="9">
                  <c:v>9.27</c:v>
                </c:pt>
              </c:numCache>
            </c:numRef>
          </c:val>
          <c:extLst>
            <c:ext xmlns:c16="http://schemas.microsoft.com/office/drawing/2014/chart" uri="{C3380CC4-5D6E-409C-BE32-E72D297353CC}">
              <c16:uniqueId val="{00000009-309C-4894-8C7A-4E1D09CCC09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414</c:v>
                </c:pt>
                <c:pt idx="5">
                  <c:v>403</c:v>
                </c:pt>
                <c:pt idx="8">
                  <c:v>411</c:v>
                </c:pt>
                <c:pt idx="11">
                  <c:v>410</c:v>
                </c:pt>
                <c:pt idx="14">
                  <c:v>407</c:v>
                </c:pt>
              </c:numCache>
            </c:numRef>
          </c:val>
          <c:extLst>
            <c:ext xmlns:c16="http://schemas.microsoft.com/office/drawing/2014/chart" uri="{C3380CC4-5D6E-409C-BE32-E72D297353CC}">
              <c16:uniqueId val="{00000000-4C9A-40DC-B7BF-27D5F447081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C9A-40DC-B7BF-27D5F447081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C9A-40DC-B7BF-27D5F447081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14</c:v>
                </c:pt>
                <c:pt idx="6">
                  <c:v>19</c:v>
                </c:pt>
                <c:pt idx="9">
                  <c:v>21</c:v>
                </c:pt>
                <c:pt idx="12">
                  <c:v>21</c:v>
                </c:pt>
              </c:numCache>
            </c:numRef>
          </c:val>
          <c:extLst>
            <c:ext xmlns:c16="http://schemas.microsoft.com/office/drawing/2014/chart" uri="{C3380CC4-5D6E-409C-BE32-E72D297353CC}">
              <c16:uniqueId val="{00000003-4C9A-40DC-B7BF-27D5F447081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259</c:v>
                </c:pt>
                <c:pt idx="3">
                  <c:v>295</c:v>
                </c:pt>
                <c:pt idx="6">
                  <c:v>234</c:v>
                </c:pt>
                <c:pt idx="9">
                  <c:v>218</c:v>
                </c:pt>
                <c:pt idx="12">
                  <c:v>266</c:v>
                </c:pt>
              </c:numCache>
            </c:numRef>
          </c:val>
          <c:extLst>
            <c:ext xmlns:c16="http://schemas.microsoft.com/office/drawing/2014/chart" uri="{C3380CC4-5D6E-409C-BE32-E72D297353CC}">
              <c16:uniqueId val="{00000004-4C9A-40DC-B7BF-27D5F447081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C9A-40DC-B7BF-27D5F447081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C9A-40DC-B7BF-27D5F447081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260</c:v>
                </c:pt>
                <c:pt idx="3">
                  <c:v>288</c:v>
                </c:pt>
                <c:pt idx="6">
                  <c:v>276</c:v>
                </c:pt>
                <c:pt idx="9">
                  <c:v>309</c:v>
                </c:pt>
                <c:pt idx="12">
                  <c:v>311</c:v>
                </c:pt>
              </c:numCache>
            </c:numRef>
          </c:val>
          <c:extLst>
            <c:ext xmlns:c16="http://schemas.microsoft.com/office/drawing/2014/chart" uri="{C3380CC4-5D6E-409C-BE32-E72D297353CC}">
              <c16:uniqueId val="{00000007-4C9A-40DC-B7BF-27D5F447081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115</c:v>
                </c:pt>
                <c:pt idx="2">
                  <c:v>#N/A</c:v>
                </c:pt>
                <c:pt idx="3">
                  <c:v>#N/A</c:v>
                </c:pt>
                <c:pt idx="4">
                  <c:v>194</c:v>
                </c:pt>
                <c:pt idx="5">
                  <c:v>#N/A</c:v>
                </c:pt>
                <c:pt idx="6">
                  <c:v>#N/A</c:v>
                </c:pt>
                <c:pt idx="7">
                  <c:v>118</c:v>
                </c:pt>
                <c:pt idx="8">
                  <c:v>#N/A</c:v>
                </c:pt>
                <c:pt idx="9">
                  <c:v>#N/A</c:v>
                </c:pt>
                <c:pt idx="10">
                  <c:v>138</c:v>
                </c:pt>
                <c:pt idx="11">
                  <c:v>#N/A</c:v>
                </c:pt>
                <c:pt idx="12">
                  <c:v>#N/A</c:v>
                </c:pt>
                <c:pt idx="13">
                  <c:v>191</c:v>
                </c:pt>
                <c:pt idx="14">
                  <c:v>#N/A</c:v>
                </c:pt>
              </c:numCache>
            </c:numRef>
          </c:val>
          <c:smooth val="0"/>
          <c:extLst>
            <c:ext xmlns:c16="http://schemas.microsoft.com/office/drawing/2014/chart" uri="{C3380CC4-5D6E-409C-BE32-E72D297353CC}">
              <c16:uniqueId val="{00000008-4C9A-40DC-B7BF-27D5F447081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3950</c:v>
                </c:pt>
                <c:pt idx="5">
                  <c:v>3816</c:v>
                </c:pt>
                <c:pt idx="8">
                  <c:v>3761</c:v>
                </c:pt>
                <c:pt idx="11">
                  <c:v>3627</c:v>
                </c:pt>
                <c:pt idx="14">
                  <c:v>3561</c:v>
                </c:pt>
              </c:numCache>
            </c:numRef>
          </c:val>
          <c:extLst>
            <c:ext xmlns:c16="http://schemas.microsoft.com/office/drawing/2014/chart" uri="{C3380CC4-5D6E-409C-BE32-E72D297353CC}">
              <c16:uniqueId val="{00000000-6F1A-4A87-BF0A-A91E519E964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c:v>
                </c:pt>
                <c:pt idx="5">
                  <c:v>4</c:v>
                </c:pt>
                <c:pt idx="8">
                  <c:v>0</c:v>
                </c:pt>
                <c:pt idx="11">
                  <c:v>0</c:v>
                </c:pt>
                <c:pt idx="14">
                  <c:v>0</c:v>
                </c:pt>
              </c:numCache>
            </c:numRef>
          </c:val>
          <c:extLst>
            <c:ext xmlns:c16="http://schemas.microsoft.com/office/drawing/2014/chart" uri="{C3380CC4-5D6E-409C-BE32-E72D297353CC}">
              <c16:uniqueId val="{00000001-6F1A-4A87-BF0A-A91E519E964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2451</c:v>
                </c:pt>
                <c:pt idx="5">
                  <c:v>2270</c:v>
                </c:pt>
                <c:pt idx="8">
                  <c:v>2405</c:v>
                </c:pt>
                <c:pt idx="11">
                  <c:v>3018</c:v>
                </c:pt>
                <c:pt idx="14">
                  <c:v>3406</c:v>
                </c:pt>
              </c:numCache>
            </c:numRef>
          </c:val>
          <c:extLst>
            <c:ext xmlns:c16="http://schemas.microsoft.com/office/drawing/2014/chart" uri="{C3380CC4-5D6E-409C-BE32-E72D297353CC}">
              <c16:uniqueId val="{00000002-6F1A-4A87-BF0A-A91E519E964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F1A-4A87-BF0A-A91E519E964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F1A-4A87-BF0A-A91E519E964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2</c:v>
                </c:pt>
                <c:pt idx="3">
                  <c:v>2</c:v>
                </c:pt>
                <c:pt idx="6">
                  <c:v>3</c:v>
                </c:pt>
                <c:pt idx="9">
                  <c:v>3</c:v>
                </c:pt>
                <c:pt idx="12">
                  <c:v>3</c:v>
                </c:pt>
              </c:numCache>
            </c:numRef>
          </c:val>
          <c:extLst>
            <c:ext xmlns:c16="http://schemas.microsoft.com/office/drawing/2014/chart" uri="{C3380CC4-5D6E-409C-BE32-E72D297353CC}">
              <c16:uniqueId val="{00000005-6F1A-4A87-BF0A-A91E519E964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800</c:v>
                </c:pt>
                <c:pt idx="3">
                  <c:v>886</c:v>
                </c:pt>
                <c:pt idx="6">
                  <c:v>723</c:v>
                </c:pt>
                <c:pt idx="9">
                  <c:v>506</c:v>
                </c:pt>
                <c:pt idx="12">
                  <c:v>632</c:v>
                </c:pt>
              </c:numCache>
            </c:numRef>
          </c:val>
          <c:extLst>
            <c:ext xmlns:c16="http://schemas.microsoft.com/office/drawing/2014/chart" uri="{C3380CC4-5D6E-409C-BE32-E72D297353CC}">
              <c16:uniqueId val="{00000006-6F1A-4A87-BF0A-A91E519E964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185</c:v>
                </c:pt>
                <c:pt idx="3">
                  <c:v>184</c:v>
                </c:pt>
                <c:pt idx="6">
                  <c:v>174</c:v>
                </c:pt>
                <c:pt idx="9">
                  <c:v>161</c:v>
                </c:pt>
                <c:pt idx="12">
                  <c:v>149</c:v>
                </c:pt>
              </c:numCache>
            </c:numRef>
          </c:val>
          <c:extLst>
            <c:ext xmlns:c16="http://schemas.microsoft.com/office/drawing/2014/chart" uri="{C3380CC4-5D6E-409C-BE32-E72D297353CC}">
              <c16:uniqueId val="{00000007-6F1A-4A87-BF0A-A91E519E964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1974</c:v>
                </c:pt>
                <c:pt idx="3">
                  <c:v>1838</c:v>
                </c:pt>
                <c:pt idx="6">
                  <c:v>1591</c:v>
                </c:pt>
                <c:pt idx="9">
                  <c:v>1414</c:v>
                </c:pt>
                <c:pt idx="12">
                  <c:v>1282</c:v>
                </c:pt>
              </c:numCache>
            </c:numRef>
          </c:val>
          <c:extLst>
            <c:ext xmlns:c16="http://schemas.microsoft.com/office/drawing/2014/chart" uri="{C3380CC4-5D6E-409C-BE32-E72D297353CC}">
              <c16:uniqueId val="{00000008-6F1A-4A87-BF0A-A91E519E964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6F1A-4A87-BF0A-A91E519E964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2329</c:v>
                </c:pt>
                <c:pt idx="3">
                  <c:v>2399</c:v>
                </c:pt>
                <c:pt idx="6">
                  <c:v>2476</c:v>
                </c:pt>
                <c:pt idx="9">
                  <c:v>2555</c:v>
                </c:pt>
                <c:pt idx="12">
                  <c:v>2611</c:v>
                </c:pt>
              </c:numCache>
            </c:numRef>
          </c:val>
          <c:extLst>
            <c:ext xmlns:c16="http://schemas.microsoft.com/office/drawing/2014/chart" uri="{C3380CC4-5D6E-409C-BE32-E72D297353CC}">
              <c16:uniqueId val="{0000000A-6F1A-4A87-BF0A-A91E519E964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F1A-4A87-BF0A-A91E519E964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851</c:v>
                </c:pt>
                <c:pt idx="1">
                  <c:v>1388</c:v>
                </c:pt>
                <c:pt idx="2">
                  <c:v>1589</c:v>
                </c:pt>
              </c:numCache>
            </c:numRef>
          </c:val>
          <c:extLst>
            <c:ext xmlns:c16="http://schemas.microsoft.com/office/drawing/2014/chart" uri="{C3380CC4-5D6E-409C-BE32-E72D297353CC}">
              <c16:uniqueId val="{00000000-1827-4D50-BE2E-85B830D182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117</c:v>
                </c:pt>
                <c:pt idx="1">
                  <c:v>159</c:v>
                </c:pt>
                <c:pt idx="2">
                  <c:v>159</c:v>
                </c:pt>
              </c:numCache>
            </c:numRef>
          </c:val>
          <c:extLst>
            <c:ext xmlns:c16="http://schemas.microsoft.com/office/drawing/2014/chart" uri="{C3380CC4-5D6E-409C-BE32-E72D297353CC}">
              <c16:uniqueId val="{00000001-1827-4D50-BE2E-85B830D182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890</c:v>
                </c:pt>
                <c:pt idx="1">
                  <c:v>889</c:v>
                </c:pt>
                <c:pt idx="2">
                  <c:v>1042</c:v>
                </c:pt>
              </c:numCache>
            </c:numRef>
          </c:val>
          <c:extLst>
            <c:ext xmlns:c16="http://schemas.microsoft.com/office/drawing/2014/chart" uri="{C3380CC4-5D6E-409C-BE32-E72D297353CC}">
              <c16:uniqueId val="{00000002-1827-4D50-BE2E-85B830D182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従来より地方債の発行抑制に努めたことにより元利償還金の額は抑制されているものの、近年は防災事業などに地方債を発行していることから増加傾向となっている。公営企業債の元利償還金に対する繰入金についても下水道事業会計分が増加した。</a:t>
          </a:r>
        </a:p>
        <a:p>
          <a:r>
            <a:rPr kumimoji="1" lang="ja-JP" altLang="en-US" sz="1400">
              <a:latin typeface="ＭＳ ゴシック" pitchFamily="49" charset="-128"/>
              <a:ea typeface="ＭＳ ゴシック" pitchFamily="49" charset="-128"/>
            </a:rPr>
            <a:t>　今後は老朽化した施設の更新に伴う地方債の発行により、緩やかに増加していくことが見込まれる中、中長期的に健全な財政運営を展開するため、施設の長寿命化等により地方債発行額をコントロールし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満期一括償還地方債の償還の財源として積み立てた減債基金はなし。</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おいても実質公債費比率と同様に、従来より起債（借金）に依存しない財政経営は基より、地方債の発行に際しても地方財政措置を重視してきたことから数値上では将来負担額が発生しないこととなった。</a:t>
          </a:r>
        </a:p>
        <a:p>
          <a:r>
            <a:rPr kumimoji="1" lang="ja-JP" altLang="en-US" sz="1400">
              <a:latin typeface="ＭＳ ゴシック" pitchFamily="49" charset="-128"/>
              <a:ea typeface="ＭＳ ゴシック" pitchFamily="49" charset="-128"/>
            </a:rPr>
            <a:t>　しかしながら、地方債現在高は老朽化した施設の更新等により、増加傾向にある。この傾向は今後も継続するものと思料されるため、公共施設及び地方債現在高に引き続き注視し、施設総量の見直し等、適時必要な措置を講ずる。</a:t>
          </a:r>
        </a:p>
        <a:p>
          <a:r>
            <a:rPr kumimoji="1" lang="ja-JP" altLang="en-US" sz="1400">
              <a:latin typeface="ＭＳ ゴシック" pitchFamily="49" charset="-128"/>
              <a:ea typeface="ＭＳ ゴシック" pitchFamily="49" charset="-128"/>
            </a:rPr>
            <a:t>　また、地方公営企業においても施設の耐用年数経過に伴う多額の更新費用の発生が見込まれ、特に下水道事業においては大規模な施設の更新が到来しており、現時点では数字として表に現われない大きな将来負担が発生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財政調整基金の増加により基金全体額も増加となった。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基金が最も少なかった平成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年度以降、基金残高の回復と財政需要増加への対策として「歳入優先主義」を徹底した財政運営を行った結果、平成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年度まで積立金を増加することができたが、その後平成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令和元年度まで交付税をはじめとした依存財源の減少や公共施設等の老朽化などを要因に基金が減少していた経緯もあるので、今後は必要な財政需要を見据え、使途の明確化等による適正な額の維持及び確保により、持続可能な財政運営に活用できるよう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・地域振興基金：地域振興と町民の福祉向上に要する経費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・ふるさと基金：地域における固有の歴史、文化、産業等を活かし、独創的な地域づくりを推進するための経費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・商工観光対策基金：商工業の活性化及び観光業の育成に要する経費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・農業振興対策基金：特産物づくり、農業後継者支援対策を講じるための経費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・ふるさと基金：支倉常長まつり等の開催のため基金を取り崩した。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・地域振興基金：町民バスの運行経費に充当したことにより減少した。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・公共施設等整備基金：公共施設等の老朽化による維持修繕に当該経費を充当することにより減少していく予定である。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・ふるさと基金：今後も郷土文化・歴史を伝承するためのイベント等を開催するため減少していく予定である。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・地域振興基金：これまでの主に充当してきた町民福祉向上のほか、地域振興に積極的に取り組んでいくため減少していく予定である。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各種補助金の活用や事業精査による歳出抑制により基金残高は増加した。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近年、増加傾向にあるものの、平成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年ぶりの財政調整基金の取り崩しを行った以降、令和元年度まで減少した経緯があるので、減少が慢性化しないよう、事業費の見直しなどを行い残高を確保したい。</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従来より地方債発行の抑制を行ってきたほか、令和３年度に限り臨時財政対策償還のための基金積立を行ったことから増加した。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今後は公共施設の老朽化に伴う起債により地方債残高の増加が見込まれることから、必要に応じ取り崩しを行う。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8,286
8,159
270.77
5,815,164
5,432,905
339,225
3,657,465
2,610,638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豪雪地域であることや森林面積割合が約８割の山間地域であること等地理的要素も相まって、企業の進出が低迷していること、また、従来から基幹産業とされた第一次産業の衰退も影響して財政基盤が弱く、類似団体や全国市町村平均を下回っている。企業誘致や地場産業活性化の伸展を図り、税収を基幹とした自主財源の確保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1411</xdr:rowOff>
    </xdr:from>
    <xdr:to>
      <xdr:col>23</xdr:col>
      <xdr:colOff>133350</xdr:colOff>
      <xdr:row>43</xdr:row>
      <xdr:rowOff>14817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737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98372</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127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28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146050</xdr:rowOff>
    </xdr:from>
    <xdr:to>
      <xdr:col>19</xdr:col>
      <xdr:colOff>133350</xdr:colOff>
      <xdr:row>43</xdr:row>
      <xdr:rowOff>1411</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46950"/>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68439</xdr:rowOff>
    </xdr:from>
    <xdr:to>
      <xdr:col>19</xdr:col>
      <xdr:colOff>184150</xdr:colOff>
      <xdr:row>42</xdr:row>
      <xdr:rowOff>170039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8766</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038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42</xdr:row>
      <xdr:rowOff>146050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146050</xdr:rowOff>
    </xdr:from>
    <xdr:to>
      <xdr:col>11</xdr:col>
      <xdr:colOff>31750</xdr:colOff>
      <xdr:row>42</xdr:row>
      <xdr:rowOff>159455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flipV="1">
          <a:off x="1447800" y="73469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126594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122061</xdr:rowOff>
    </xdr:from>
    <xdr:to>
      <xdr:col>19</xdr:col>
      <xdr:colOff>184150</xdr:colOff>
      <xdr:row>43</xdr:row>
      <xdr:rowOff>52211</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32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36988</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40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95250</xdr:rowOff>
    </xdr:from>
    <xdr:to>
      <xdr:col>11</xdr:col>
      <xdr:colOff>82550</xdr:colOff>
      <xdr:row>43</xdr:row>
      <xdr:rowOff>25400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10177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108655</xdr:rowOff>
    </xdr:from>
    <xdr:to>
      <xdr:col>7</xdr:col>
      <xdr:colOff>31750</xdr:colOff>
      <xdr:row>43</xdr:row>
      <xdr:rowOff>38805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3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23582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9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令和３年度から</a:t>
          </a:r>
          <a:r>
            <a:rPr kumimoji="1" lang="en-US" altLang="ja-JP" sz="1300">
              <a:latin typeface="ＭＳ Ｐゴシック" panose="020B0600070205080204" pitchFamily="50" charset="-128"/>
              <a:ea typeface="ＭＳ Ｐゴシック" panose="020B0600070205080204" pitchFamily="50" charset="-128"/>
            </a:rPr>
            <a:t>4.9</a:t>
          </a:r>
          <a:r>
            <a:rPr kumimoji="1" lang="ja-JP" altLang="en-US" sz="1300">
              <a:latin typeface="ＭＳ Ｐゴシック" panose="020B0600070205080204" pitchFamily="50" charset="-128"/>
              <a:ea typeface="ＭＳ Ｐゴシック" panose="020B0600070205080204" pitchFamily="50" charset="-128"/>
            </a:rPr>
            <a:t>ポイントの上昇となり、類似団体平均値と比較しても</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ポイント高い比率となっている。</a:t>
          </a:r>
        </a:p>
        <a:p>
          <a:r>
            <a:rPr kumimoji="1" lang="ja-JP" altLang="en-US" sz="1300">
              <a:latin typeface="ＭＳ Ｐゴシック" panose="020B0600070205080204" pitchFamily="50" charset="-128"/>
              <a:ea typeface="ＭＳ Ｐゴシック" panose="020B0600070205080204" pitchFamily="50" charset="-128"/>
            </a:rPr>
            <a:t>　前年度から上昇した要因としては、下水道事業会計への繰出金や光熱水費の高騰などによる物件費の増加が挙げられる。</a:t>
          </a:r>
        </a:p>
        <a:p>
          <a:r>
            <a:rPr kumimoji="1" lang="ja-JP" altLang="en-US" sz="1300">
              <a:latin typeface="ＭＳ Ｐゴシック" panose="020B0600070205080204" pitchFamily="50" charset="-128"/>
              <a:ea typeface="ＭＳ Ｐゴシック" panose="020B0600070205080204" pitchFamily="50" charset="-128"/>
            </a:rPr>
            <a:t>　また、一般財源についても普通交付税の増減により大きく左右されている状況であることから、経常的な経費の削減に努め、地方税を含めた自主財源の確保を強化し、安定した財政基盤の構築を目指す。</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37719</xdr:rowOff>
    </xdr:from>
    <xdr:to>
      <xdr:col>23</xdr:col>
      <xdr:colOff>133350</xdr:colOff>
      <xdr:row>67</xdr:row>
      <xdr:rowOff>130683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9981819"/>
          <a:ext cx="0" cy="16360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102760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89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130683</xdr:rowOff>
    </xdr:from>
    <xdr:to>
      <xdr:col>24</xdr:col>
      <xdr:colOff>12700</xdr:colOff>
      <xdr:row>67</xdr:row>
      <xdr:rowOff>130683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617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124096</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725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37719</xdr:rowOff>
    </xdr:from>
    <xdr:to>
      <xdr:col>24</xdr:col>
      <xdr:colOff>12700</xdr:colOff>
      <xdr:row>58</xdr:row>
      <xdr:rowOff>37719</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998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25146</xdr:rowOff>
    </xdr:from>
    <xdr:to>
      <xdr:col>23</xdr:col>
      <xdr:colOff>133350</xdr:colOff>
      <xdr:row>62</xdr:row>
      <xdr:rowOff>143383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655046"/>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36720</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49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20193</xdr:rowOff>
    </xdr:from>
    <xdr:to>
      <xdr:col>23</xdr:col>
      <xdr:colOff>184150</xdr:colOff>
      <xdr:row>62</xdr:row>
      <xdr:rowOff>121793</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50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25146</xdr:rowOff>
    </xdr:from>
    <xdr:to>
      <xdr:col>19</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655046"/>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104775</xdr:rowOff>
    </xdr:from>
    <xdr:to>
      <xdr:col>19</xdr:col>
      <xdr:colOff>184150</xdr:colOff>
      <xdr:row>62</xdr:row>
      <xdr:rowOff>34925</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45102</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70866</xdr:rowOff>
    </xdr:from>
    <xdr:to>
      <xdr:col>15</xdr:col>
      <xdr:colOff>82550</xdr:colOff>
      <xdr:row>63</xdr:row>
      <xdr:rowOff>107061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0872216"/>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49149</xdr:rowOff>
    </xdr:from>
    <xdr:to>
      <xdr:col>15</xdr:col>
      <xdr:colOff>133350</xdr:colOff>
      <xdr:row>62</xdr:row>
      <xdr:rowOff>150749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679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160926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447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90170</xdr:rowOff>
    </xdr:from>
    <xdr:to>
      <xdr:col>11</xdr:col>
      <xdr:colOff>31750</xdr:colOff>
      <xdr:row>63</xdr:row>
      <xdr:rowOff>107061</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0891520"/>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82931</xdr:rowOff>
    </xdr:from>
    <xdr:to>
      <xdr:col>11</xdr:col>
      <xdr:colOff>82550</xdr:colOff>
      <xdr:row>63</xdr:row>
      <xdr:rowOff>13081</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71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23258</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481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92583</xdr:rowOff>
    </xdr:from>
    <xdr:to>
      <xdr:col>23</xdr:col>
      <xdr:colOff>184150</xdr:colOff>
      <xdr:row>63</xdr:row>
      <xdr:rowOff>22733</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72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64660</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94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145796</xdr:rowOff>
    </xdr:from>
    <xdr:to>
      <xdr:col>19</xdr:col>
      <xdr:colOff>184150</xdr:colOff>
      <xdr:row>62</xdr:row>
      <xdr:rowOff>75946</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60723</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690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20066</xdr:rowOff>
    </xdr:from>
    <xdr:to>
      <xdr:col>15</xdr:col>
      <xdr:colOff>133350</xdr:colOff>
      <xdr:row>63</xdr:row>
      <xdr:rowOff>121666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106443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09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56261</xdr:rowOff>
    </xdr:from>
    <xdr:to>
      <xdr:col>11</xdr:col>
      <xdr:colOff>82550</xdr:colOff>
      <xdr:row>63</xdr:row>
      <xdr:rowOff>157861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085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142638</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0943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[260,772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8,156</a:t>
          </a:r>
          <a:r>
            <a:rPr kumimoji="1" lang="ja-JP" altLang="en-US" sz="1300">
              <a:latin typeface="ＭＳ Ｐゴシック" panose="020B0600070205080204" pitchFamily="50" charset="-128"/>
              <a:ea typeface="ＭＳ Ｐゴシック" panose="020B0600070205080204" pitchFamily="50" charset="-128"/>
            </a:rPr>
            <a:t>円の増加となったものの、類似団体よりも</a:t>
          </a:r>
          <a:r>
            <a:rPr kumimoji="1" lang="en-US" altLang="ja-JP" sz="1300">
              <a:latin typeface="ＭＳ Ｐゴシック" panose="020B0600070205080204" pitchFamily="50" charset="-128"/>
              <a:ea typeface="ＭＳ Ｐゴシック" panose="020B0600070205080204" pitchFamily="50" charset="-128"/>
            </a:rPr>
            <a:t>33,256</a:t>
          </a:r>
          <a:r>
            <a:rPr kumimoji="1" lang="ja-JP" altLang="en-US" sz="1300">
              <a:latin typeface="ＭＳ Ｐゴシック" panose="020B0600070205080204" pitchFamily="50" charset="-128"/>
              <a:ea typeface="ＭＳ Ｐゴシック" panose="020B0600070205080204" pitchFamily="50" charset="-128"/>
            </a:rPr>
            <a:t>円低い数値となった。人件費においては前年度と同等額であったものの、物件費が増加したことによるものである。</a:t>
          </a:r>
        </a:p>
        <a:p>
          <a:r>
            <a:rPr kumimoji="1" lang="ja-JP" altLang="en-US" sz="1300">
              <a:latin typeface="ＭＳ Ｐゴシック" panose="020B0600070205080204" pitchFamily="50" charset="-128"/>
              <a:ea typeface="ＭＳ Ｐゴシック" panose="020B0600070205080204" pitchFamily="50" charset="-128"/>
            </a:rPr>
            <a:t>　これまでも物件費については各集落地区散在に伴うコミュニティ施設等の公共施設に係る維持管理経費などにより高水準であったが、それに加えて光熱水費の高騰や事務事業委託料などが増加している。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38680</xdr:rowOff>
    </xdr:from>
    <xdr:to>
      <xdr:col>23</xdr:col>
      <xdr:colOff>133350</xdr:colOff>
      <xdr:row>90</xdr:row>
      <xdr:rowOff>33503</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26130"/>
          <a:ext cx="0" cy="15378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5580</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36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33503</xdr:rowOff>
    </xdr:from>
    <xdr:to>
      <xdr:col>24</xdr:col>
      <xdr:colOff>12700</xdr:colOff>
      <xdr:row>90</xdr:row>
      <xdr:rowOff>33503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64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125057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69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38680</xdr:rowOff>
    </xdr:from>
    <xdr:to>
      <xdr:col>24</xdr:col>
      <xdr:colOff>12700</xdr:colOff>
      <xdr:row>81</xdr:row>
      <xdr:rowOff>38680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2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146031</xdr:rowOff>
    </xdr:from>
    <xdr:to>
      <xdr:col>23</xdr:col>
      <xdr:colOff>133350</xdr:colOff>
      <xdr:row>81</xdr:row>
      <xdr:rowOff>155404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3481"/>
          <a:ext cx="838200" cy="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140180</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276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142816</xdr:rowOff>
    </xdr:from>
    <xdr:to>
      <xdr:col>23</xdr:col>
      <xdr:colOff>184150</xdr:colOff>
      <xdr:row>82</xdr:row>
      <xdr:rowOff>72966</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3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142666</xdr:rowOff>
    </xdr:from>
    <xdr:to>
      <xdr:col>19</xdr:col>
      <xdr:colOff>133350</xdr:colOff>
      <xdr:row>81</xdr:row>
      <xdr:rowOff>146031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030116"/>
          <a:ext cx="889000" cy="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123365</xdr:rowOff>
    </xdr:from>
    <xdr:to>
      <xdr:col>19</xdr:col>
      <xdr:colOff>184150</xdr:colOff>
      <xdr:row>82</xdr:row>
      <xdr:rowOff>53515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38292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09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125281</xdr:rowOff>
    </xdr:from>
    <xdr:to>
      <xdr:col>15</xdr:col>
      <xdr:colOff>82550</xdr:colOff>
      <xdr:row>81</xdr:row>
      <xdr:rowOff>142666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12731"/>
          <a:ext cx="889000" cy="17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94515</xdr:rowOff>
    </xdr:from>
    <xdr:to>
      <xdr:col>15</xdr:col>
      <xdr:colOff>133350</xdr:colOff>
      <xdr:row>82</xdr:row>
      <xdr:rowOff>24665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8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9442</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119205</xdr:rowOff>
    </xdr:from>
    <xdr:to>
      <xdr:col>11</xdr:col>
      <xdr:colOff>31750</xdr:colOff>
      <xdr:row>81</xdr:row>
      <xdr:rowOff>125281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006655"/>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69980</xdr:rowOff>
    </xdr:from>
    <xdr:to>
      <xdr:col>11</xdr:col>
      <xdr:colOff>82550</xdr:colOff>
      <xdr:row>82</xdr:row>
      <xdr:rowOff>130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5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10307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2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62551</xdr:rowOff>
    </xdr:from>
    <xdr:to>
      <xdr:col>7</xdr:col>
      <xdr:colOff>31750</xdr:colOff>
      <xdr:row>81</xdr:row>
      <xdr:rowOff>164151</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5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2878</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104604</xdr:rowOff>
    </xdr:from>
    <xdr:to>
      <xdr:col>23</xdr:col>
      <xdr:colOff>184150</xdr:colOff>
      <xdr:row>82</xdr:row>
      <xdr:rowOff>34754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9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25881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3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95231</xdr:rowOff>
    </xdr:from>
    <xdr:to>
      <xdr:col>19</xdr:col>
      <xdr:colOff>184150</xdr:colOff>
      <xdr:row>82</xdr:row>
      <xdr:rowOff>25381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35558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91866</xdr:rowOff>
    </xdr:from>
    <xdr:to>
      <xdr:col>15</xdr:col>
      <xdr:colOff>133350</xdr:colOff>
      <xdr:row>82</xdr:row>
      <xdr:rowOff>22016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32193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74481</xdr:rowOff>
    </xdr:from>
    <xdr:to>
      <xdr:col>11</xdr:col>
      <xdr:colOff>82550</xdr:colOff>
      <xdr:row>82</xdr:row>
      <xdr:rowOff>4631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6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160858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048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68405</xdr:rowOff>
    </xdr:from>
    <xdr:to>
      <xdr:col>7</xdr:col>
      <xdr:colOff>31750</xdr:colOff>
      <xdr:row>81</xdr:row>
      <xdr:rowOff>170005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5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154782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04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当町は、各階層における職員数が均衡でないため、経験年数階層の変動が大きく影響しており、令和３年度からの減少もそれが要因となっている。</a:t>
          </a:r>
        </a:p>
        <a:p>
          <a:r>
            <a:rPr kumimoji="1" lang="ja-JP" altLang="en-US" sz="1300">
              <a:latin typeface="ＭＳ Ｐゴシック" panose="020B0600070205080204" pitchFamily="50" charset="-128"/>
              <a:ea typeface="ＭＳ Ｐゴシック" panose="020B0600070205080204" pitchFamily="50" charset="-128"/>
            </a:rPr>
            <a:t>　今後も経験年数階層の平準化を図る。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111478</xdr:rowOff>
    </xdr:from>
    <xdr:to>
      <xdr:col>81</xdr:col>
      <xdr:colOff>44450</xdr:colOff>
      <xdr:row>89</xdr:row>
      <xdr:rowOff>16228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2747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159755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47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16228</xdr:rowOff>
    </xdr:from>
    <xdr:to>
      <xdr:col>81</xdr:col>
      <xdr:colOff>133350</xdr:colOff>
      <xdr:row>89</xdr:row>
      <xdr:rowOff>16228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75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26405</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7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111478</xdr:rowOff>
    </xdr:from>
    <xdr:to>
      <xdr:col>81</xdr:col>
      <xdr:colOff>133350</xdr:colOff>
      <xdr:row>80</xdr:row>
      <xdr:rowOff>111478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2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155222</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77927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24288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26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7761</xdr:rowOff>
    </xdr:from>
    <xdr:to>
      <xdr:col>81</xdr:col>
      <xdr:colOff>95250</xdr:colOff>
      <xdr:row>85</xdr:row>
      <xdr:rowOff>109361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155222</xdr:rowOff>
    </xdr:from>
    <xdr:to>
      <xdr:col>77</xdr:col>
      <xdr:colOff>44450</xdr:colOff>
      <xdr:row>86</xdr:row>
      <xdr:rowOff>155222</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489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165805</xdr:rowOff>
    </xdr:from>
    <xdr:to>
      <xdr:col>77</xdr:col>
      <xdr:colOff>95250</xdr:colOff>
      <xdr:row>85</xdr:row>
      <xdr:rowOff>95955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106132</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3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155222</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886516"/>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138995</xdr:rowOff>
    </xdr:from>
    <xdr:to>
      <xdr:col>73</xdr:col>
      <xdr:colOff>44450</xdr:colOff>
      <xdr:row>85</xdr:row>
      <xdr:rowOff>69145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4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86</xdr:row>
      <xdr:rowOff>141816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97755"/>
          <a:ext cx="889000" cy="3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112184</xdr:rowOff>
    </xdr:from>
    <xdr:to>
      <xdr:col>68</xdr:col>
      <xdr:colOff>203200</xdr:colOff>
      <xdr:row>85</xdr:row>
      <xdr:rowOff>42334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8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94138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6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155222</xdr:rowOff>
    </xdr:from>
    <xdr:to>
      <xdr:col>81</xdr:col>
      <xdr:colOff>95250</xdr:colOff>
      <xdr:row>86</xdr:row>
      <xdr:rowOff>85372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127299</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70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104422</xdr:rowOff>
    </xdr:from>
    <xdr:to>
      <xdr:col>73</xdr:col>
      <xdr:colOff>44450</xdr:colOff>
      <xdr:row>87</xdr:row>
      <xdr:rowOff>34572</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19349</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3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近年、職員数自体はほぼ同数であるが、人口減少等により人口千人当たりの職員数が増加傾向にある。今後も民間への業務委託や事務の効率化を図り、さらに適正な定員管理を行っていく。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32766</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48316"/>
          <a:ext cx="0" cy="1322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119143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32766</xdr:rowOff>
    </xdr:from>
    <xdr:to>
      <xdr:col>81</xdr:col>
      <xdr:colOff>133350</xdr:colOff>
      <xdr:row>59</xdr:row>
      <xdr:rowOff>32766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48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70431</xdr:rowOff>
    </xdr:from>
    <xdr:to>
      <xdr:col>81</xdr:col>
      <xdr:colOff>44450</xdr:colOff>
      <xdr:row>61</xdr:row>
      <xdr:rowOff>86977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528881"/>
          <a:ext cx="838200" cy="16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49257</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33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32730</xdr:rowOff>
    </xdr:from>
    <xdr:to>
      <xdr:col>81</xdr:col>
      <xdr:colOff>95250</xdr:colOff>
      <xdr:row>61</xdr:row>
      <xdr:rowOff>134330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9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52505</xdr:rowOff>
    </xdr:from>
    <xdr:to>
      <xdr:col>77</xdr:col>
      <xdr:colOff>44450</xdr:colOff>
      <xdr:row>61</xdr:row>
      <xdr:rowOff>70431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510955"/>
          <a:ext cx="8890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7910</xdr:rowOff>
    </xdr:from>
    <xdr:to>
      <xdr:col>77</xdr:col>
      <xdr:colOff>95250</xdr:colOff>
      <xdr:row>61</xdr:row>
      <xdr:rowOff>109510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6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119687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23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51126</xdr:rowOff>
    </xdr:from>
    <xdr:to>
      <xdr:col>72</xdr:col>
      <xdr:colOff>203200</xdr:colOff>
      <xdr:row>61</xdr:row>
      <xdr:rowOff>52505</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509576"/>
          <a:ext cx="889000" cy="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326</xdr:rowOff>
    </xdr:from>
    <xdr:to>
      <xdr:col>73</xdr:col>
      <xdr:colOff>44450</xdr:colOff>
      <xdr:row>61</xdr:row>
      <xdr:rowOff>101926</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5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112103</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227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51126</xdr:rowOff>
    </xdr:from>
    <xdr:to>
      <xdr:col>68</xdr:col>
      <xdr:colOff>152400</xdr:colOff>
      <xdr:row>61</xdr:row>
      <xdr:rowOff>69741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509576"/>
          <a:ext cx="889000" cy="1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162124</xdr:rowOff>
    </xdr:from>
    <xdr:to>
      <xdr:col>68</xdr:col>
      <xdr:colOff>203200</xdr:colOff>
      <xdr:row>61</xdr:row>
      <xdr:rowOff>92274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44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102451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218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112485</xdr:rowOff>
    </xdr:from>
    <xdr:to>
      <xdr:col>64</xdr:col>
      <xdr:colOff>152400</xdr:colOff>
      <xdr:row>61</xdr:row>
      <xdr:rowOff>42635</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52812</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168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36177</xdr:rowOff>
    </xdr:from>
    <xdr:to>
      <xdr:col>81</xdr:col>
      <xdr:colOff>95250</xdr:colOff>
      <xdr:row>61</xdr:row>
      <xdr:rowOff>137777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8254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6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19631</xdr:rowOff>
    </xdr:from>
    <xdr:to>
      <xdr:col>77</xdr:col>
      <xdr:colOff>95250</xdr:colOff>
      <xdr:row>61</xdr:row>
      <xdr:rowOff>121231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7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106008</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644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1705</xdr:rowOff>
    </xdr:from>
    <xdr:to>
      <xdr:col>73</xdr:col>
      <xdr:colOff>44450</xdr:colOff>
      <xdr:row>61</xdr:row>
      <xdr:rowOff>103305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88082</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46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326</xdr:rowOff>
    </xdr:from>
    <xdr:to>
      <xdr:col>68</xdr:col>
      <xdr:colOff>203200</xdr:colOff>
      <xdr:row>61</xdr:row>
      <xdr:rowOff>101926</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5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86703</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545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18941</xdr:rowOff>
    </xdr:from>
    <xdr:to>
      <xdr:col>64</xdr:col>
      <xdr:colOff>152400</xdr:colOff>
      <xdr:row>61</xdr:row>
      <xdr:rowOff>120541</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7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105318</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563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でも説明したとおり、従来より起債（借金）に依存しない財政経営を行ってきたことに加え、地方財政措置を重視した地方債の発行コントロールにより類似団体平均より良好な数値となっている。しかしながら、近年頻発する災害に備えるための防災対策などにより地方債残高が増加していることから、今後も従来の財政経営方針を踏襲し、健全財政の伸展を図っていく必要があ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71882</xdr:rowOff>
    </xdr:from>
    <xdr:to>
      <xdr:col>81</xdr:col>
      <xdr:colOff>44450</xdr:colOff>
      <xdr:row>43</xdr:row>
      <xdr:rowOff>51816</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415532"/>
          <a:ext cx="0" cy="10086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23893</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396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51816</xdr:rowOff>
    </xdr:from>
    <xdr:to>
      <xdr:col>81</xdr:col>
      <xdr:colOff>133350</xdr:colOff>
      <xdr:row>43</xdr:row>
      <xdr:rowOff>51816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424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158259</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71882</xdr:rowOff>
    </xdr:from>
    <xdr:to>
      <xdr:col>81</xdr:col>
      <xdr:colOff>133350</xdr:colOff>
      <xdr:row>37</xdr:row>
      <xdr:rowOff>71882</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41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102870</xdr:rowOff>
    </xdr:from>
    <xdr:to>
      <xdr:col>81</xdr:col>
      <xdr:colOff>44450</xdr:colOff>
      <xdr:row>40</xdr:row>
      <xdr:rowOff>117348</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696087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36085</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706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64008</xdr:rowOff>
    </xdr:from>
    <xdr:to>
      <xdr:col>81</xdr:col>
      <xdr:colOff>95250</xdr:colOff>
      <xdr:row>41</xdr:row>
      <xdr:rowOff>165608</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112522</xdr:rowOff>
    </xdr:from>
    <xdr:to>
      <xdr:col>77</xdr:col>
      <xdr:colOff>44450</xdr:colOff>
      <xdr:row>40</xdr:row>
      <xdr:rowOff>117348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7052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135907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112522</xdr:rowOff>
    </xdr:from>
    <xdr:to>
      <xdr:col>72</xdr:col>
      <xdr:colOff>203200</xdr:colOff>
      <xdr:row>40</xdr:row>
      <xdr:rowOff>122174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697052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122174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93674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35052</xdr:rowOff>
    </xdr:from>
    <xdr:to>
      <xdr:col>68</xdr:col>
      <xdr:colOff>203200</xdr:colOff>
      <xdr:row>41</xdr:row>
      <xdr:rowOff>136652</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121429</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150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10922</xdr:rowOff>
    </xdr:from>
    <xdr:to>
      <xdr:col>64</xdr:col>
      <xdr:colOff>152400</xdr:colOff>
      <xdr:row>41</xdr:row>
      <xdr:rowOff>112522</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97299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68597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75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66548</xdr:rowOff>
    </xdr:from>
    <xdr:to>
      <xdr:col>77</xdr:col>
      <xdr:colOff>95250</xdr:colOff>
      <xdr:row>40</xdr:row>
      <xdr:rowOff>168148</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6875</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93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61722</xdr:rowOff>
    </xdr:from>
    <xdr:to>
      <xdr:col>73</xdr:col>
      <xdr:colOff>44450</xdr:colOff>
      <xdr:row>40</xdr:row>
      <xdr:rowOff>163322</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9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2049</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8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71374</xdr:rowOff>
    </xdr:from>
    <xdr:to>
      <xdr:col>68</xdr:col>
      <xdr:colOff>203200</xdr:colOff>
      <xdr:row>41</xdr:row>
      <xdr:rowOff>1524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92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11701</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9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が発生していないのは、従来より起債（借金）に依存しない財政経営を行ってきたことにより、地方債残高が他の類似団体と比較して少ないことに加え、基準財政需要額（借金の返済金のうち普通交付税として加算措置される額）に算入される割合が高いこと、及び地方公営企業や構成する一部事務組合に対する将来的負担が少ないことが挙げられる。また、大規模建設事業等を抑制しコンスタントに基金を積増ししてきたことも要因の一端であ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46325</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764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18402</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46325</xdr:rowOff>
    </xdr:from>
    <xdr:to>
      <xdr:col>81</xdr:col>
      <xdr:colOff>133350</xdr:colOff>
      <xdr:row>23</xdr:row>
      <xdr:rowOff>46325</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89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8,286
8,159
270.77
5,815,164
5,432,905
339,225
3,657,465
2,610,638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費用削減を図るため、施設管理など一部の事業を委託事業（物件費）から直営事業（人件費：会計年度任用職員）に切り替えたことで人件費が微増となった。</a:t>
          </a:r>
        </a:p>
        <a:p>
          <a:r>
            <a:rPr kumimoji="1" lang="ja-JP" altLang="en-US" sz="1300">
              <a:latin typeface="ＭＳ Ｐゴシック" panose="020B0600070205080204" pitchFamily="50" charset="-128"/>
              <a:ea typeface="ＭＳ Ｐゴシック" panose="020B0600070205080204" pitchFamily="50" charset="-128"/>
            </a:rPr>
            <a:t>　職員定数管理の徹底や公共施設の運営に係る指定管理者制度の活用、給食業務等の外部委託を継続するほか、新たな業務の外部委託への移行を検討し人件費の削減に努める。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41</xdr:row>
      <xdr:rowOff>147574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13400"/>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119651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147574</xdr:rowOff>
    </xdr:from>
    <xdr:to>
      <xdr:col>24</xdr:col>
      <xdr:colOff>114300</xdr:colOff>
      <xdr:row>41</xdr:row>
      <xdr:rowOff>147574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14986</xdr:rowOff>
    </xdr:from>
    <xdr:to>
      <xdr:col>24</xdr:col>
      <xdr:colOff>25400</xdr:colOff>
      <xdr:row>37</xdr:row>
      <xdr:rowOff>65278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586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3573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5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14986</xdr:rowOff>
    </xdr:from>
    <xdr:to>
      <xdr:col>19</xdr:col>
      <xdr:colOff>187325</xdr:colOff>
      <xdr:row>37</xdr:row>
      <xdr:rowOff>110998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35863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135636</xdr:rowOff>
    </xdr:from>
    <xdr:to>
      <xdr:col>20</xdr:col>
      <xdr:colOff>38100</xdr:colOff>
      <xdr:row>37</xdr:row>
      <xdr:rowOff>65786</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75963</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110998</xdr:rowOff>
    </xdr:from>
    <xdr:to>
      <xdr:col>15</xdr:col>
      <xdr:colOff>98425</xdr:colOff>
      <xdr:row>37</xdr:row>
      <xdr:rowOff>165862</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5464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60198</xdr:rowOff>
    </xdr:from>
    <xdr:to>
      <xdr:col>15</xdr:col>
      <xdr:colOff>149225</xdr:colOff>
      <xdr:row>37</xdr:row>
      <xdr:rowOff>161798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0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525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72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165862</xdr:rowOff>
    </xdr:from>
    <xdr:to>
      <xdr:col>11</xdr:col>
      <xdr:colOff>9525</xdr:colOff>
      <xdr:row>37</xdr:row>
      <xdr:rowOff>170434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5095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158496</xdr:rowOff>
    </xdr:from>
    <xdr:to>
      <xdr:col>11</xdr:col>
      <xdr:colOff>60325</xdr:colOff>
      <xdr:row>37</xdr:row>
      <xdr:rowOff>88646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98823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14478</xdr:rowOff>
    </xdr:from>
    <xdr:to>
      <xdr:col>24</xdr:col>
      <xdr:colOff>76200</xdr:colOff>
      <xdr:row>37</xdr:row>
      <xdr:rowOff>116078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158005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135636</xdr:rowOff>
    </xdr:from>
    <xdr:to>
      <xdr:col>20</xdr:col>
      <xdr:colOff>38100</xdr:colOff>
      <xdr:row>37</xdr:row>
      <xdr:rowOff>65786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50563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60198</xdr:rowOff>
    </xdr:from>
    <xdr:to>
      <xdr:col>15</xdr:col>
      <xdr:colOff>149225</xdr:colOff>
      <xdr:row>37</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119634</xdr:rowOff>
    </xdr:from>
    <xdr:to>
      <xdr:col>6</xdr:col>
      <xdr:colOff>171450</xdr:colOff>
      <xdr:row>38</xdr:row>
      <xdr:rowOff>49785</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34561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品及び公用車の集中管理や委託事業の見直し等により物件費の節減策を実行しているものの、類似団体及び全国平均と比較すると依然として高い水準である。これは、各地区に分散した公共施設に係る維持関連経費が高水準であることがあげられる。今後の対応方針としては、類似団体の物件費水準を目標に行財政改革を一層推進す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22</xdr:row>
      <xdr:rowOff>5080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4442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148607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4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5080</xdr:rowOff>
    </xdr:from>
    <xdr:to>
      <xdr:col>82</xdr:col>
      <xdr:colOff>196850</xdr:colOff>
      <xdr:row>22</xdr:row>
      <xdr:rowOff>5080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7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66040</xdr:rowOff>
    </xdr:from>
    <xdr:to>
      <xdr:col>82</xdr:col>
      <xdr:colOff>107950</xdr:colOff>
      <xdr:row>19</xdr:row>
      <xdr:rowOff>8890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15214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107967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79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91440</xdr:rowOff>
    </xdr:from>
    <xdr:to>
      <xdr:col>82</xdr:col>
      <xdr:colOff>158750</xdr:colOff>
      <xdr:row>17</xdr:row>
      <xdr:rowOff>21590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66040</xdr:rowOff>
    </xdr:from>
    <xdr:to>
      <xdr:col>78</xdr:col>
      <xdr:colOff>69850</xdr:colOff>
      <xdr:row>19</xdr:row>
      <xdr:rowOff>92710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15214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22860</xdr:rowOff>
    </xdr:from>
    <xdr:to>
      <xdr:col>78</xdr:col>
      <xdr:colOff>120650</xdr:colOff>
      <xdr:row>16</xdr:row>
      <xdr:rowOff>124460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134637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34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111760</xdr:rowOff>
    </xdr:from>
    <xdr:to>
      <xdr:col>73</xdr:col>
      <xdr:colOff>180975</xdr:colOff>
      <xdr:row>19</xdr:row>
      <xdr:rowOff>92710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19786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111760</xdr:rowOff>
    </xdr:from>
    <xdr:to>
      <xdr:col>69</xdr:col>
      <xdr:colOff>92075</xdr:colOff>
      <xdr:row>18</xdr:row>
      <xdr:rowOff>134620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31978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123207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129540</xdr:rowOff>
    </xdr:from>
    <xdr:to>
      <xdr:col>82</xdr:col>
      <xdr:colOff>158750</xdr:colOff>
      <xdr:row>19</xdr:row>
      <xdr:rowOff>59690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21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101617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15240</xdr:rowOff>
    </xdr:from>
    <xdr:to>
      <xdr:col>78</xdr:col>
      <xdr:colOff>120650</xdr:colOff>
      <xdr:row>18</xdr:row>
      <xdr:rowOff>116840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0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101617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8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41910</xdr:rowOff>
    </xdr:from>
    <xdr:to>
      <xdr:col>74</xdr:col>
      <xdr:colOff>31750</xdr:colOff>
      <xdr:row>19</xdr:row>
      <xdr:rowOff>143510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29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128287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38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60960</xdr:rowOff>
    </xdr:from>
    <xdr:to>
      <xdr:col>69</xdr:col>
      <xdr:colOff>142875</xdr:colOff>
      <xdr:row>18</xdr:row>
      <xdr:rowOff>162560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1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83820</xdr:rowOff>
    </xdr:from>
    <xdr:to>
      <xdr:col>65</xdr:col>
      <xdr:colOff>53975</xdr:colOff>
      <xdr:row>19</xdr:row>
      <xdr:rowOff>13970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16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170197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25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経年での比較では大きな変動がないことから、引き続き人口動態の変化による財政運営全体への影響を注視していく。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146050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3091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107950</xdr:rowOff>
    </xdr:from>
    <xdr:to>
      <xdr:col>24</xdr:col>
      <xdr:colOff>25400</xdr:colOff>
      <xdr:row>56</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091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124477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152400</xdr:rowOff>
    </xdr:from>
    <xdr:to>
      <xdr:col>24</xdr:col>
      <xdr:colOff>76200</xdr:colOff>
      <xdr:row>57</xdr:row>
      <xdr:rowOff>82550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107950</xdr:rowOff>
    </xdr:from>
    <xdr:to>
      <xdr:col>19</xdr:col>
      <xdr:colOff>187325</xdr:colOff>
      <xdr:row>57</xdr:row>
      <xdr:rowOff>31750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09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50800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04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50800</xdr:rowOff>
    </xdr:from>
    <xdr:to>
      <xdr:col>11</xdr:col>
      <xdr:colOff>9525</xdr:colOff>
      <xdr:row>57</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23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57150</xdr:rowOff>
    </xdr:from>
    <xdr:to>
      <xdr:col>24</xdr:col>
      <xdr:colOff>76200</xdr:colOff>
      <xdr:row>56</xdr:row>
      <xdr:rowOff>158750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73677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57150</xdr:rowOff>
    </xdr:from>
    <xdr:to>
      <xdr:col>20</xdr:col>
      <xdr:colOff>38100</xdr:colOff>
      <xdr:row>56</xdr:row>
      <xdr:rowOff>158750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168927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27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152400</xdr:rowOff>
    </xdr:from>
    <xdr:to>
      <xdr:col>15</xdr:col>
      <xdr:colOff>149225</xdr:colOff>
      <xdr:row>57</xdr:row>
      <xdr:rowOff>82550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92727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0</xdr:rowOff>
    </xdr:from>
    <xdr:to>
      <xdr:col>11</xdr:col>
      <xdr:colOff>60325</xdr:colOff>
      <xdr:row>57</xdr:row>
      <xdr:rowOff>101600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下水道事業への経常的な繰出しが増加したため、前年度比で</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類似団体平均を大幅に上回っているのは、慢性的な繰出金の高水準化が挙げられる。下水道事業においては、集落が点在する不採算地区での経営に伴い大規模な設備投資が発生し、維持管理費や高資本費に対する繰出しが著しく多額なものとなっていることから、適切な運営計画を立て、経営改善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73660</xdr:rowOff>
    </xdr:from>
    <xdr:to>
      <xdr:col>82</xdr:col>
      <xdr:colOff>107950</xdr:colOff>
      <xdr:row>60</xdr:row>
      <xdr:rowOff>50800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89890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22877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50800</xdr:rowOff>
    </xdr:from>
    <xdr:to>
      <xdr:col>82</xdr:col>
      <xdr:colOff>196850</xdr:colOff>
      <xdr:row>60</xdr:row>
      <xdr:rowOff>50800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160037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73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73660</xdr:rowOff>
    </xdr:from>
    <xdr:to>
      <xdr:col>82</xdr:col>
      <xdr:colOff>196850</xdr:colOff>
      <xdr:row>52</xdr:row>
      <xdr:rowOff>73660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8989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77470</xdr:rowOff>
    </xdr:from>
    <xdr:to>
      <xdr:col>82</xdr:col>
      <xdr:colOff>107950</xdr:colOff>
      <xdr:row>58</xdr:row>
      <xdr:rowOff>20320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8501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58</xdr:row>
      <xdr:rowOff>50800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98501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142257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134620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3893800" y="99949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106680</xdr:rowOff>
    </xdr:from>
    <xdr:to>
      <xdr:col>74</xdr:col>
      <xdr:colOff>31750</xdr:colOff>
      <xdr:row>57</xdr:row>
      <xdr:rowOff>36830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47007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96520</xdr:rowOff>
    </xdr:from>
    <xdr:to>
      <xdr:col>69</xdr:col>
      <xdr:colOff>92075</xdr:colOff>
      <xdr:row>58</xdr:row>
      <xdr:rowOff>134620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0406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100347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53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140970</xdr:rowOff>
    </xdr:from>
    <xdr:to>
      <xdr:col>82</xdr:col>
      <xdr:colOff>158750</xdr:colOff>
      <xdr:row>58</xdr:row>
      <xdr:rowOff>71120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113047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26670</xdr:rowOff>
    </xdr:from>
    <xdr:to>
      <xdr:col>78</xdr:col>
      <xdr:colOff>120650</xdr:colOff>
      <xdr:row>57</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113047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83820</xdr:rowOff>
    </xdr:from>
    <xdr:to>
      <xdr:col>69</xdr:col>
      <xdr:colOff>142875</xdr:colOff>
      <xdr:row>59</xdr:row>
      <xdr:rowOff>13970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170197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45720</xdr:rowOff>
    </xdr:from>
    <xdr:to>
      <xdr:col>65</xdr:col>
      <xdr:colOff>53975</xdr:colOff>
      <xdr:row>58</xdr:row>
      <xdr:rowOff>147320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132097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前年度比で</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増となっているものの、補助費に充当した一般財源は過疎債の活用などにより減少となっている。しかしながら、病院事業会計への補助金が依然として高い水準にあるので適切な運営計画を立て、経営改善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26416</xdr:rowOff>
    </xdr:from>
    <xdr:to>
      <xdr:col>82</xdr:col>
      <xdr:colOff>107950</xdr:colOff>
      <xdr:row>40</xdr:row>
      <xdr:rowOff>17272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85571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112793</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26416</xdr:rowOff>
    </xdr:from>
    <xdr:to>
      <xdr:col>82</xdr:col>
      <xdr:colOff>196850</xdr:colOff>
      <xdr:row>34</xdr:row>
      <xdr:rowOff>26416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152146</xdr:rowOff>
    </xdr:from>
    <xdr:to>
      <xdr:col>82</xdr:col>
      <xdr:colOff>107950</xdr:colOff>
      <xdr:row>37</xdr:row>
      <xdr:rowOff>170434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957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152146</xdr:rowOff>
    </xdr:from>
    <xdr:to>
      <xdr:col>78</xdr:col>
      <xdr:colOff>69850</xdr:colOff>
      <xdr:row>38</xdr:row>
      <xdr:rowOff>76708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49579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149352</xdr:rowOff>
    </xdr:from>
    <xdr:to>
      <xdr:col>78</xdr:col>
      <xdr:colOff>120650</xdr:colOff>
      <xdr:row>37</xdr:row>
      <xdr:rowOff>79502</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89679</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76708</xdr:rowOff>
    </xdr:from>
    <xdr:to>
      <xdr:col>73</xdr:col>
      <xdr:colOff>180975</xdr:colOff>
      <xdr:row>38</xdr:row>
      <xdr:rowOff>90424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591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158496</xdr:rowOff>
    </xdr:from>
    <xdr:to>
      <xdr:col>74</xdr:col>
      <xdr:colOff>31750</xdr:colOff>
      <xdr:row>37</xdr:row>
      <xdr:rowOff>88646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98823</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99568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6055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119634</xdr:rowOff>
    </xdr:from>
    <xdr:to>
      <xdr:col>82</xdr:col>
      <xdr:colOff>158750</xdr:colOff>
      <xdr:row>38</xdr:row>
      <xdr:rowOff>49785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91711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101346</xdr:rowOff>
    </xdr:from>
    <xdr:to>
      <xdr:col>78</xdr:col>
      <xdr:colOff>120650</xdr:colOff>
      <xdr:row>38</xdr:row>
      <xdr:rowOff>31496</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16273</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25908</xdr:rowOff>
    </xdr:from>
    <xdr:to>
      <xdr:col>74</xdr:col>
      <xdr:colOff>31750</xdr:colOff>
      <xdr:row>38</xdr:row>
      <xdr:rowOff>127508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112285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627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48768</xdr:rowOff>
    </xdr:from>
    <xdr:to>
      <xdr:col>65</xdr:col>
      <xdr:colOff>53975</xdr:colOff>
      <xdr:row>38</xdr:row>
      <xdr:rowOff>150368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135145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65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類似団体及び全国平均値よりも良好な数値となっている。</a:t>
          </a:r>
        </a:p>
        <a:p>
          <a:r>
            <a:rPr kumimoji="1" lang="ja-JP" altLang="en-US" sz="1300">
              <a:latin typeface="ＭＳ Ｐゴシック" panose="020B0600070205080204" pitchFamily="50" charset="-128"/>
              <a:ea typeface="ＭＳ Ｐゴシック" panose="020B0600070205080204" pitchFamily="50" charset="-128"/>
            </a:rPr>
            <a:t>　これは財政運営指針に基づき、一般会計における地方債の発行を抑制してきた成果ではあるが、近年は防災事業などに地方債を発行していることから増加傾向にある。</a:t>
          </a:r>
        </a:p>
        <a:p>
          <a:r>
            <a:rPr kumimoji="1" lang="ja-JP" altLang="en-US" sz="1300">
              <a:latin typeface="ＭＳ Ｐゴシック" panose="020B0600070205080204" pitchFamily="50" charset="-128"/>
              <a:ea typeface="ＭＳ Ｐゴシック" panose="020B0600070205080204" pitchFamily="50" charset="-128"/>
            </a:rPr>
            <a:t>　今後は老朽化した施設の更新が迫る中で急激な増加を招かぬよう努めていく。</a:t>
          </a: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1270</xdr:rowOff>
    </xdr:from>
    <xdr:to>
      <xdr:col>24</xdr:col>
      <xdr:colOff>25400</xdr:colOff>
      <xdr:row>80</xdr:row>
      <xdr:rowOff>35561</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7120"/>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87647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1270</xdr:rowOff>
    </xdr:from>
    <xdr:to>
      <xdr:col>24</xdr:col>
      <xdr:colOff>114300</xdr:colOff>
      <xdr:row>73</xdr:row>
      <xdr:rowOff>1270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127000</xdr:rowOff>
    </xdr:from>
    <xdr:to>
      <xdr:col>24</xdr:col>
      <xdr:colOff>25400</xdr:colOff>
      <xdr:row>74</xdr:row>
      <xdr:rowOff>142240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8143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13988</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44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41911</xdr:rowOff>
    </xdr:from>
    <xdr:to>
      <xdr:col>24</xdr:col>
      <xdr:colOff>76200</xdr:colOff>
      <xdr:row>76</xdr:row>
      <xdr:rowOff>143511</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127000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2806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3811</xdr:rowOff>
    </xdr:from>
    <xdr:to>
      <xdr:col>20</xdr:col>
      <xdr:colOff>38100</xdr:colOff>
      <xdr:row>76</xdr:row>
      <xdr:rowOff>105411</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90188</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12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119380</xdr:rowOff>
    </xdr:from>
    <xdr:to>
      <xdr:col>15</xdr:col>
      <xdr:colOff>98425</xdr:colOff>
      <xdr:row>74</xdr:row>
      <xdr:rowOff>149860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41911</xdr:rowOff>
    </xdr:from>
    <xdr:to>
      <xdr:col>15</xdr:col>
      <xdr:colOff>149225</xdr:colOff>
      <xdr:row>76</xdr:row>
      <xdr:rowOff>143511</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128288</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158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119380</xdr:rowOff>
    </xdr:from>
    <xdr:to>
      <xdr:col>11</xdr:col>
      <xdr:colOff>9525</xdr:colOff>
      <xdr:row>74</xdr:row>
      <xdr:rowOff>149860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28066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57150</xdr:rowOff>
    </xdr:from>
    <xdr:to>
      <xdr:col>11</xdr:col>
      <xdr:colOff>60325</xdr:colOff>
      <xdr:row>76</xdr:row>
      <xdr:rowOff>158750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08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143527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26670</xdr:rowOff>
    </xdr:from>
    <xdr:to>
      <xdr:col>6</xdr:col>
      <xdr:colOff>171450</xdr:colOff>
      <xdr:row>76</xdr:row>
      <xdr:rowOff>128270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113047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91440</xdr:rowOff>
    </xdr:from>
    <xdr:to>
      <xdr:col>24</xdr:col>
      <xdr:colOff>76200</xdr:colOff>
      <xdr:row>75</xdr:row>
      <xdr:rowOff>21590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107967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76200</xdr:rowOff>
    </xdr:from>
    <xdr:to>
      <xdr:col>20</xdr:col>
      <xdr:colOff>38100</xdr:colOff>
      <xdr:row>75</xdr:row>
      <xdr:rowOff>6350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16527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53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が類似団体平均を上回っているのは、人件費をはじめ、経常的な物件費及び繰出金が他の団体より高い水準で推移していることが挙げられる。要因については他の分析欄でも記載したとおりであるため当該欄での分析は割愛するが、経常経費高水準化の要因分析を徹底し、慢性要因については抜本的な改革断行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165862</xdr:rowOff>
    </xdr:from>
    <xdr:to>
      <xdr:col>82</xdr:col>
      <xdr:colOff>107950</xdr:colOff>
      <xdr:row>81</xdr:row>
      <xdr:rowOff>154432</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85316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126509</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401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154432</xdr:rowOff>
    </xdr:from>
    <xdr:to>
      <xdr:col>82</xdr:col>
      <xdr:colOff>196850</xdr:colOff>
      <xdr:row>81</xdr:row>
      <xdr:rowOff>154432</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404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80789</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596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165862</xdr:rowOff>
    </xdr:from>
    <xdr:to>
      <xdr:col>82</xdr:col>
      <xdr:colOff>196850</xdr:colOff>
      <xdr:row>74</xdr:row>
      <xdr:rowOff>165862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853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40132</xdr:rowOff>
    </xdr:from>
    <xdr:to>
      <xdr:col>82</xdr:col>
      <xdr:colOff>107950</xdr:colOff>
      <xdr:row>78</xdr:row>
      <xdr:rowOff>143002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413232"/>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35577</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19050</xdr:rowOff>
    </xdr:from>
    <xdr:to>
      <xdr:col>82</xdr:col>
      <xdr:colOff>158750</xdr:colOff>
      <xdr:row>77</xdr:row>
      <xdr:rowOff>120650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40132</xdr:rowOff>
    </xdr:from>
    <xdr:to>
      <xdr:col>78</xdr:col>
      <xdr:colOff>69850</xdr:colOff>
      <xdr:row>79</xdr:row>
      <xdr:rowOff>78994</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4132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71391</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78994</xdr:rowOff>
    </xdr:from>
    <xdr:to>
      <xdr:col>73</xdr:col>
      <xdr:colOff>180975</xdr:colOff>
      <xdr:row>79</xdr:row>
      <xdr:rowOff>94996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893800" y="1362354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94996</xdr:rowOff>
    </xdr:from>
    <xdr:to>
      <xdr:col>69</xdr:col>
      <xdr:colOff>92075</xdr:colOff>
      <xdr:row>79</xdr:row>
      <xdr:rowOff>97282</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63954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69342</xdr:rowOff>
    </xdr:from>
    <xdr:to>
      <xdr:col>69</xdr:col>
      <xdr:colOff>142875</xdr:colOff>
      <xdr:row>77</xdr:row>
      <xdr:rowOff>170942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9669</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62485</xdr:rowOff>
    </xdr:from>
    <xdr:to>
      <xdr:col>65</xdr:col>
      <xdr:colOff>53975</xdr:colOff>
      <xdr:row>77</xdr:row>
      <xdr:rowOff>164085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2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2812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033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92202</xdr:rowOff>
    </xdr:from>
    <xdr:to>
      <xdr:col>82</xdr:col>
      <xdr:colOff>158750</xdr:colOff>
      <xdr:row>79</xdr:row>
      <xdr:rowOff>22352</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46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64279</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437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160782</xdr:rowOff>
    </xdr:from>
    <xdr:to>
      <xdr:col>78</xdr:col>
      <xdr:colOff>120650</xdr:colOff>
      <xdr:row>78</xdr:row>
      <xdr:rowOff>90932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75709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28194</xdr:rowOff>
    </xdr:from>
    <xdr:to>
      <xdr:col>74</xdr:col>
      <xdr:colOff>31750</xdr:colOff>
      <xdr:row>79</xdr:row>
      <xdr:rowOff>129794</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114571</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44196</xdr:rowOff>
    </xdr:from>
    <xdr:to>
      <xdr:col>69</xdr:col>
      <xdr:colOff>142875</xdr:colOff>
      <xdr:row>79</xdr:row>
      <xdr:rowOff>145796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58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130573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675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46482</xdr:rowOff>
    </xdr:from>
    <xdr:to>
      <xdr:col>65</xdr:col>
      <xdr:colOff>53975</xdr:colOff>
      <xdr:row>79</xdr:row>
      <xdr:rowOff>148082</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59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132859</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677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80597</xdr:rowOff>
    </xdr:from>
    <xdr:to>
      <xdr:col>29</xdr:col>
      <xdr:colOff>127000</xdr:colOff>
      <xdr:row>20</xdr:row>
      <xdr:rowOff>16370</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14172"/>
          <a:ext cx="0" cy="14788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159897</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65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16370</xdr:rowOff>
    </xdr:from>
    <xdr:to>
      <xdr:col>30</xdr:col>
      <xdr:colOff>25400</xdr:colOff>
      <xdr:row>20</xdr:row>
      <xdr:rowOff>16370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4929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166974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57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80597</xdr:rowOff>
    </xdr:from>
    <xdr:to>
      <xdr:col>30</xdr:col>
      <xdr:colOff>25400</xdr:colOff>
      <xdr:row>11</xdr:row>
      <xdr:rowOff>80597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141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147348</xdr:rowOff>
    </xdr:from>
    <xdr:to>
      <xdr:col>29</xdr:col>
      <xdr:colOff>127000</xdr:colOff>
      <xdr:row>17</xdr:row>
      <xdr:rowOff>159702</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3109623"/>
          <a:ext cx="647700" cy="12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146003</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765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129476</xdr:rowOff>
    </xdr:from>
    <xdr:to>
      <xdr:col>29</xdr:col>
      <xdr:colOff>177800</xdr:colOff>
      <xdr:row>17</xdr:row>
      <xdr:rowOff>59626</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9203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159702</xdr:rowOff>
    </xdr:from>
    <xdr:to>
      <xdr:col>26</xdr:col>
      <xdr:colOff>50800</xdr:colOff>
      <xdr:row>18</xdr:row>
      <xdr:rowOff>51327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121977"/>
          <a:ext cx="698500" cy="630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12003</xdr:rowOff>
    </xdr:from>
    <xdr:to>
      <xdr:col>26</xdr:col>
      <xdr:colOff>101600</xdr:colOff>
      <xdr:row>17</xdr:row>
      <xdr:rowOff>113603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9742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123780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7431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51090</xdr:rowOff>
    </xdr:from>
    <xdr:to>
      <xdr:col>22</xdr:col>
      <xdr:colOff>114300</xdr:colOff>
      <xdr:row>18</xdr:row>
      <xdr:rowOff>51327</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184815"/>
          <a:ext cx="698500" cy="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49621</xdr:rowOff>
    </xdr:from>
    <xdr:to>
      <xdr:col>22</xdr:col>
      <xdr:colOff>165100</xdr:colOff>
      <xdr:row>17</xdr:row>
      <xdr:rowOff>151221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3011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161398</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8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51090</xdr:rowOff>
    </xdr:from>
    <xdr:to>
      <xdr:col>18</xdr:col>
      <xdr:colOff>177800</xdr:colOff>
      <xdr:row>18</xdr:row>
      <xdr:rowOff>91149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184815"/>
          <a:ext cx="698500" cy="400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82576</xdr:rowOff>
    </xdr:from>
    <xdr:to>
      <xdr:col>19</xdr:col>
      <xdr:colOff>38100</xdr:colOff>
      <xdr:row>18</xdr:row>
      <xdr:rowOff>12726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3044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22903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3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150251</xdr:rowOff>
    </xdr:from>
    <xdr:to>
      <xdr:col>15</xdr:col>
      <xdr:colOff>101600</xdr:colOff>
      <xdr:row>18</xdr:row>
      <xdr:rowOff>80401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31125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90578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88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96548</xdr:rowOff>
    </xdr:from>
    <xdr:to>
      <xdr:col>29</xdr:col>
      <xdr:colOff>177800</xdr:colOff>
      <xdr:row>18</xdr:row>
      <xdr:rowOff>26698</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305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68625</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3030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108902</xdr:rowOff>
    </xdr:from>
    <xdr:to>
      <xdr:col>26</xdr:col>
      <xdr:colOff>101600</xdr:colOff>
      <xdr:row>18</xdr:row>
      <xdr:rowOff>39052</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307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23829</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157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527</xdr:rowOff>
    </xdr:from>
    <xdr:to>
      <xdr:col>22</xdr:col>
      <xdr:colOff>165100</xdr:colOff>
      <xdr:row>18</xdr:row>
      <xdr:rowOff>102127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134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86904</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22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290</xdr:rowOff>
    </xdr:from>
    <xdr:to>
      <xdr:col>19</xdr:col>
      <xdr:colOff>38100</xdr:colOff>
      <xdr:row>18</xdr:row>
      <xdr:rowOff>101890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313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86667</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220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40349</xdr:rowOff>
    </xdr:from>
    <xdr:to>
      <xdr:col>15</xdr:col>
      <xdr:colOff>101600</xdr:colOff>
      <xdr:row>18</xdr:row>
      <xdr:rowOff>141949</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3174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126726</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260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127348</xdr:rowOff>
    </xdr:from>
    <xdr:to>
      <xdr:col>29</xdr:col>
      <xdr:colOff>127000</xdr:colOff>
      <xdr:row>39</xdr:row>
      <xdr:rowOff>33634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51898"/>
          <a:ext cx="0" cy="1620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39</xdr:row>
      <xdr:rowOff>5711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644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39</xdr:row>
      <xdr:rowOff>33634</xdr:rowOff>
    </xdr:from>
    <xdr:to>
      <xdr:col>30</xdr:col>
      <xdr:colOff>25400</xdr:colOff>
      <xdr:row>39</xdr:row>
      <xdr:rowOff>33634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6726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42275</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795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127348</xdr:rowOff>
    </xdr:from>
    <xdr:to>
      <xdr:col>30</xdr:col>
      <xdr:colOff>25400</xdr:colOff>
      <xdr:row>33</xdr:row>
      <xdr:rowOff>127348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51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79375</xdr:rowOff>
    </xdr:from>
    <xdr:to>
      <xdr:col>29</xdr:col>
      <xdr:colOff>127000</xdr:colOff>
      <xdr:row>36</xdr:row>
      <xdr:rowOff>152505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32625"/>
          <a:ext cx="647700" cy="731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67821</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781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222744</xdr:rowOff>
    </xdr:from>
    <xdr:to>
      <xdr:col>29</xdr:col>
      <xdr:colOff>177800</xdr:colOff>
      <xdr:row>35</xdr:row>
      <xdr:rowOff>324344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33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152505</xdr:rowOff>
    </xdr:from>
    <xdr:to>
      <xdr:col>26</xdr:col>
      <xdr:colOff>50800</xdr:colOff>
      <xdr:row>37</xdr:row>
      <xdr:rowOff>9978</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105755"/>
          <a:ext cx="698500" cy="28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264871</xdr:rowOff>
    </xdr:from>
    <xdr:to>
      <xdr:col>26</xdr:col>
      <xdr:colOff>101600</xdr:colOff>
      <xdr:row>36</xdr:row>
      <xdr:rowOff>23571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752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33748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44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87757</xdr:rowOff>
    </xdr:from>
    <xdr:to>
      <xdr:col>22</xdr:col>
      <xdr:colOff>114300</xdr:colOff>
      <xdr:row>37</xdr:row>
      <xdr:rowOff>9978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41007"/>
          <a:ext cx="698500" cy="93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291813</xdr:rowOff>
    </xdr:from>
    <xdr:to>
      <xdr:col>22</xdr:col>
      <xdr:colOff>165100</xdr:colOff>
      <xdr:row>36</xdr:row>
      <xdr:rowOff>50513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9021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60690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671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87757</xdr:rowOff>
    </xdr:from>
    <xdr:to>
      <xdr:col>18</xdr:col>
      <xdr:colOff>177800</xdr:colOff>
      <xdr:row>37</xdr:row>
      <xdr:rowOff>18176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41007"/>
          <a:ext cx="698500" cy="1018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315719</xdr:rowOff>
    </xdr:from>
    <xdr:to>
      <xdr:col>19</xdr:col>
      <xdr:colOff>38100</xdr:colOff>
      <xdr:row>36</xdr:row>
      <xdr:rowOff>74419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9260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84596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69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9536</xdr:rowOff>
    </xdr:from>
    <xdr:to>
      <xdr:col>15</xdr:col>
      <xdr:colOff>101600</xdr:colOff>
      <xdr:row>36</xdr:row>
      <xdr:rowOff>111136</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962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121313</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7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28575</xdr:rowOff>
    </xdr:from>
    <xdr:to>
      <xdr:col>29</xdr:col>
      <xdr:colOff>177800</xdr:colOff>
      <xdr:row>36</xdr:row>
      <xdr:rowOff>130175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81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652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5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101705</xdr:rowOff>
    </xdr:from>
    <xdr:to>
      <xdr:col>26</xdr:col>
      <xdr:colOff>101600</xdr:colOff>
      <xdr:row>37</xdr:row>
      <xdr:rowOff>31855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54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16632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41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130628</xdr:rowOff>
    </xdr:from>
    <xdr:to>
      <xdr:col>22</xdr:col>
      <xdr:colOff>165100</xdr:colOff>
      <xdr:row>37</xdr:row>
      <xdr:rowOff>60778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83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45555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7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36957</xdr:rowOff>
    </xdr:from>
    <xdr:to>
      <xdr:col>19</xdr:col>
      <xdr:colOff>38100</xdr:colOff>
      <xdr:row>36</xdr:row>
      <xdr:rowOff>138557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90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123334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138826</xdr:rowOff>
    </xdr:from>
    <xdr:to>
      <xdr:col>15</xdr:col>
      <xdr:colOff>101600</xdr:colOff>
      <xdr:row>37</xdr:row>
      <xdr:rowOff>68976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92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53753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78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8,286
8,159
270.77
5,815,164
5,432,905
339,225
3,657,465
2,610,638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151880</xdr:rowOff>
    </xdr:from>
    <xdr:to>
      <xdr:col>24</xdr:col>
      <xdr:colOff>62865</xdr:colOff>
      <xdr:row>39</xdr:row>
      <xdr:rowOff>81480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295380"/>
          <a:ext cx="1270" cy="1472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85307</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71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81480</xdr:rowOff>
    </xdr:from>
    <xdr:to>
      <xdr:col>24</xdr:col>
      <xdr:colOff>152400</xdr:colOff>
      <xdr:row>39</xdr:row>
      <xdr:rowOff>81480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98557</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151880</xdr:rowOff>
    </xdr:from>
    <xdr:to>
      <xdr:col>24</xdr:col>
      <xdr:colOff>152400</xdr:colOff>
      <xdr:row>30</xdr:row>
      <xdr:rowOff>151880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29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42252</xdr:rowOff>
    </xdr:from>
    <xdr:to>
      <xdr:col>24</xdr:col>
      <xdr:colOff>63500</xdr:colOff>
      <xdr:row>37</xdr:row>
      <xdr:rowOff>67746</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385902"/>
          <a:ext cx="838200" cy="2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101874</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1026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78997</xdr:rowOff>
    </xdr:from>
    <xdr:to>
      <xdr:col>24</xdr:col>
      <xdr:colOff>114300</xdr:colOff>
      <xdr:row>37</xdr:row>
      <xdr:rowOff>9147</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5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67746</xdr:rowOff>
    </xdr:from>
    <xdr:to>
      <xdr:col>19</xdr:col>
      <xdr:colOff>177800</xdr:colOff>
      <xdr:row>37</xdr:row>
      <xdr:rowOff>75948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6411396"/>
          <a:ext cx="889000" cy="8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105378</xdr:rowOff>
    </xdr:from>
    <xdr:to>
      <xdr:col>20</xdr:col>
      <xdr:colOff>38100</xdr:colOff>
      <xdr:row>37</xdr:row>
      <xdr:rowOff>35528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77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52055</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97795" y="605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75948</xdr:rowOff>
    </xdr:from>
    <xdr:to>
      <xdr:col>15</xdr:col>
      <xdr:colOff>50800</xdr:colOff>
      <xdr:row>37</xdr:row>
      <xdr:rowOff>148423</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19598"/>
          <a:ext cx="889000" cy="7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143289</xdr:rowOff>
    </xdr:from>
    <xdr:to>
      <xdr:col>15</xdr:col>
      <xdr:colOff>101600</xdr:colOff>
      <xdr:row>37</xdr:row>
      <xdr:rowOff>73439</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31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89966</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90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148423</xdr:rowOff>
    </xdr:from>
    <xdr:to>
      <xdr:col>10</xdr:col>
      <xdr:colOff>114300</xdr:colOff>
      <xdr:row>38</xdr:row>
      <xdr:rowOff>22885</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492073"/>
          <a:ext cx="889000" cy="45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124306</xdr:rowOff>
    </xdr:from>
    <xdr:to>
      <xdr:col>10</xdr:col>
      <xdr:colOff>165100</xdr:colOff>
      <xdr:row>38</xdr:row>
      <xdr:rowOff>54456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467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45583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56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18647</xdr:rowOff>
    </xdr:from>
    <xdr:to>
      <xdr:col>6</xdr:col>
      <xdr:colOff>38100</xdr:colOff>
      <xdr:row>38</xdr:row>
      <xdr:rowOff>120247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53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111374</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62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162902</xdr:rowOff>
    </xdr:from>
    <xdr:to>
      <xdr:col>24</xdr:col>
      <xdr:colOff>114300</xdr:colOff>
      <xdr:row>37</xdr:row>
      <xdr:rowOff>93052</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33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141329</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313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16946</xdr:rowOff>
    </xdr:from>
    <xdr:to>
      <xdr:col>20</xdr:col>
      <xdr:colOff>38100</xdr:colOff>
      <xdr:row>37</xdr:row>
      <xdr:rowOff>118546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36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109673</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97795" y="6453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25148</xdr:rowOff>
    </xdr:from>
    <xdr:to>
      <xdr:col>15</xdr:col>
      <xdr:colOff>101600</xdr:colOff>
      <xdr:row>37</xdr:row>
      <xdr:rowOff>126748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3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117875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646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97623</xdr:rowOff>
    </xdr:from>
    <xdr:to>
      <xdr:col>10</xdr:col>
      <xdr:colOff>165100</xdr:colOff>
      <xdr:row>38</xdr:row>
      <xdr:rowOff>27773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44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44300</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6216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143535</xdr:rowOff>
    </xdr:from>
    <xdr:to>
      <xdr:col>6</xdr:col>
      <xdr:colOff>38100</xdr:colOff>
      <xdr:row>38</xdr:row>
      <xdr:rowOff>73685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4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90212</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6262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55396</xdr:rowOff>
    </xdr:from>
    <xdr:to>
      <xdr:col>24</xdr:col>
      <xdr:colOff>62865</xdr:colOff>
      <xdr:row>59</xdr:row>
      <xdr:rowOff>42391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799346"/>
          <a:ext cx="1270" cy="1358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46218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101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42391</xdr:rowOff>
    </xdr:from>
    <xdr:to>
      <xdr:col>24</xdr:col>
      <xdr:colOff>152400</xdr:colOff>
      <xdr:row>59</xdr:row>
      <xdr:rowOff>42391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1015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2073</xdr:rowOff>
    </xdr:from>
    <xdr:ext cx="690189"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5745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1,299,945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55396</xdr:rowOff>
    </xdr:from>
    <xdr:to>
      <xdr:col>24</xdr:col>
      <xdr:colOff>152400</xdr:colOff>
      <xdr:row>51</xdr:row>
      <xdr:rowOff>55396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799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135598</xdr:rowOff>
    </xdr:from>
    <xdr:to>
      <xdr:col>24</xdr:col>
      <xdr:colOff>63500</xdr:colOff>
      <xdr:row>58</xdr:row>
      <xdr:rowOff>143466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10079698"/>
          <a:ext cx="838200" cy="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85663</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858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62786</xdr:rowOff>
    </xdr:from>
    <xdr:to>
      <xdr:col>24</xdr:col>
      <xdr:colOff>114300</xdr:colOff>
      <xdr:row>58</xdr:row>
      <xdr:rowOff>164386</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10006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141923</xdr:rowOff>
    </xdr:from>
    <xdr:to>
      <xdr:col>19</xdr:col>
      <xdr:colOff>177800</xdr:colOff>
      <xdr:row>58</xdr:row>
      <xdr:rowOff>143466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2908300" y="10086023"/>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77673</xdr:rowOff>
    </xdr:from>
    <xdr:to>
      <xdr:col>20</xdr:col>
      <xdr:colOff>38100</xdr:colOff>
      <xdr:row>59</xdr:row>
      <xdr:rowOff>7823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1002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24350</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497795" y="979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141923</xdr:rowOff>
    </xdr:from>
    <xdr:to>
      <xdr:col>15</xdr:col>
      <xdr:colOff>50800</xdr:colOff>
      <xdr:row>58</xdr:row>
      <xdr:rowOff>145889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10086023"/>
          <a:ext cx="889000" cy="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96667</xdr:rowOff>
    </xdr:from>
    <xdr:to>
      <xdr:col>15</xdr:col>
      <xdr:colOff>101600</xdr:colOff>
      <xdr:row>59</xdr:row>
      <xdr:rowOff>26817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1004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17944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08795" y="10133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145889</xdr:rowOff>
    </xdr:from>
    <xdr:to>
      <xdr:col>10</xdr:col>
      <xdr:colOff>114300</xdr:colOff>
      <xdr:row>58</xdr:row>
      <xdr:rowOff>148699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10089989"/>
          <a:ext cx="889000" cy="2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96419</xdr:rowOff>
    </xdr:from>
    <xdr:to>
      <xdr:col>10</xdr:col>
      <xdr:colOff>165100</xdr:colOff>
      <xdr:row>59</xdr:row>
      <xdr:rowOff>26569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10040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17696</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19795" y="1013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96804</xdr:rowOff>
    </xdr:from>
    <xdr:to>
      <xdr:col>6</xdr:col>
      <xdr:colOff>38100</xdr:colOff>
      <xdr:row>59</xdr:row>
      <xdr:rowOff>26954</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1004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43481</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30795" y="981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84798</xdr:rowOff>
    </xdr:from>
    <xdr:to>
      <xdr:col>24</xdr:col>
      <xdr:colOff>114300</xdr:colOff>
      <xdr:row>59</xdr:row>
      <xdr:rowOff>14948</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100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41213</xdr:rowOff>
    </xdr:from>
    <xdr:ext cx="599010"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985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92666</xdr:rowOff>
    </xdr:from>
    <xdr:to>
      <xdr:col>20</xdr:col>
      <xdr:colOff>38100</xdr:colOff>
      <xdr:row>59</xdr:row>
      <xdr:rowOff>22816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100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13943</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497795" y="1012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91123</xdr:rowOff>
    </xdr:from>
    <xdr:to>
      <xdr:col>15</xdr:col>
      <xdr:colOff>101600</xdr:colOff>
      <xdr:row>59</xdr:row>
      <xdr:rowOff>21273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10035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37800</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08795" y="981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95089</xdr:rowOff>
    </xdr:from>
    <xdr:to>
      <xdr:col>10</xdr:col>
      <xdr:colOff>165100</xdr:colOff>
      <xdr:row>59</xdr:row>
      <xdr:rowOff>25239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1003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41766</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19795" y="9814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97899</xdr:rowOff>
    </xdr:from>
    <xdr:to>
      <xdr:col>6</xdr:col>
      <xdr:colOff>38100</xdr:colOff>
      <xdr:row>59</xdr:row>
      <xdr:rowOff>28049</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10041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19176</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30795" y="10134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128498</xdr:rowOff>
    </xdr:from>
    <xdr:to>
      <xdr:col>24</xdr:col>
      <xdr:colOff>62865</xdr:colOff>
      <xdr:row>79</xdr:row>
      <xdr:rowOff>82452</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29998"/>
          <a:ext cx="1270" cy="149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86279</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30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82452</xdr:rowOff>
    </xdr:from>
    <xdr:to>
      <xdr:col>24</xdr:col>
      <xdr:colOff>152400</xdr:colOff>
      <xdr:row>79</xdr:row>
      <xdr:rowOff>82452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27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75175</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05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128498</xdr:rowOff>
    </xdr:from>
    <xdr:to>
      <xdr:col>24</xdr:col>
      <xdr:colOff>152400</xdr:colOff>
      <xdr:row>70</xdr:row>
      <xdr:rowOff>128498</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2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133773</xdr:rowOff>
    </xdr:from>
    <xdr:to>
      <xdr:col>24</xdr:col>
      <xdr:colOff>63500</xdr:colOff>
      <xdr:row>77</xdr:row>
      <xdr:rowOff>168895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3797300" y="13335423"/>
          <a:ext cx="838200" cy="3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119125</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96248</xdr:rowOff>
    </xdr:from>
    <xdr:to>
      <xdr:col>24</xdr:col>
      <xdr:colOff>114300</xdr:colOff>
      <xdr:row>78</xdr:row>
      <xdr:rowOff>26398</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133773</xdr:rowOff>
    </xdr:from>
    <xdr:to>
      <xdr:col>19</xdr:col>
      <xdr:colOff>177800</xdr:colOff>
      <xdr:row>77</xdr:row>
      <xdr:rowOff>135896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335423"/>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89063</xdr:rowOff>
    </xdr:from>
    <xdr:to>
      <xdr:col>20</xdr:col>
      <xdr:colOff>38100</xdr:colOff>
      <xdr:row>78</xdr:row>
      <xdr:rowOff>19213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10340</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338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135896</xdr:rowOff>
    </xdr:from>
    <xdr:to>
      <xdr:col>15</xdr:col>
      <xdr:colOff>50800</xdr:colOff>
      <xdr:row>78</xdr:row>
      <xdr:rowOff>58041</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337546"/>
          <a:ext cx="889000" cy="93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148548</xdr:rowOff>
    </xdr:from>
    <xdr:to>
      <xdr:col>15</xdr:col>
      <xdr:colOff>101600</xdr:colOff>
      <xdr:row>78</xdr:row>
      <xdr:rowOff>78698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50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69825</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34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18999</xdr:rowOff>
    </xdr:from>
    <xdr:to>
      <xdr:col>10</xdr:col>
      <xdr:colOff>114300</xdr:colOff>
      <xdr:row>78</xdr:row>
      <xdr:rowOff>58041</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392099"/>
          <a:ext cx="889000" cy="3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59982</xdr:rowOff>
    </xdr:from>
    <xdr:to>
      <xdr:col>10</xdr:col>
      <xdr:colOff>165100</xdr:colOff>
      <xdr:row>78</xdr:row>
      <xdr:rowOff>161582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433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152709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525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40404</xdr:rowOff>
    </xdr:from>
    <xdr:to>
      <xdr:col>6</xdr:col>
      <xdr:colOff>38100</xdr:colOff>
      <xdr:row>78</xdr:row>
      <xdr:rowOff>142004</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41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133131</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35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118095</xdr:rowOff>
    </xdr:from>
    <xdr:to>
      <xdr:col>24</xdr:col>
      <xdr:colOff>114300</xdr:colOff>
      <xdr:row>78</xdr:row>
      <xdr:rowOff>48245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96522</xdr:rowOff>
    </xdr:from>
    <xdr:ext cx="534377"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9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82973</xdr:rowOff>
    </xdr:from>
    <xdr:to>
      <xdr:col>20</xdr:col>
      <xdr:colOff>38100</xdr:colOff>
      <xdr:row>78</xdr:row>
      <xdr:rowOff>13123</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284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29650</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30111" y="1305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85096</xdr:rowOff>
    </xdr:from>
    <xdr:to>
      <xdr:col>15</xdr:col>
      <xdr:colOff>101600</xdr:colOff>
      <xdr:row>78</xdr:row>
      <xdr:rowOff>15246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28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31773</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41111" y="1306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7241</xdr:rowOff>
    </xdr:from>
    <xdr:to>
      <xdr:col>10</xdr:col>
      <xdr:colOff>165100</xdr:colOff>
      <xdr:row>78</xdr:row>
      <xdr:rowOff>108841</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125368</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52111" y="1315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139649</xdr:rowOff>
    </xdr:from>
    <xdr:to>
      <xdr:col>6</xdr:col>
      <xdr:colOff>38100</xdr:colOff>
      <xdr:row>78</xdr:row>
      <xdr:rowOff>69799</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4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86326</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63111" y="131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150000</xdr:rowOff>
    </xdr:from>
    <xdr:to>
      <xdr:col>24</xdr:col>
      <xdr:colOff>62865</xdr:colOff>
      <xdr:row>98</xdr:row>
      <xdr:rowOff>14897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09050"/>
          <a:ext cx="1270" cy="14079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18724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2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14897</xdr:rowOff>
    </xdr:from>
    <xdr:to>
      <xdr:col>24</xdr:col>
      <xdr:colOff>152400</xdr:colOff>
      <xdr:row>98</xdr:row>
      <xdr:rowOff>14897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1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96677</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4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150000</xdr:rowOff>
    </xdr:from>
    <xdr:to>
      <xdr:col>24</xdr:col>
      <xdr:colOff>152400</xdr:colOff>
      <xdr:row>89</xdr:row>
      <xdr:rowOff>150000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0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111201</xdr:rowOff>
    </xdr:from>
    <xdr:to>
      <xdr:col>24</xdr:col>
      <xdr:colOff>63500</xdr:colOff>
      <xdr:row>97</xdr:row>
      <xdr:rowOff>49975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6570401"/>
          <a:ext cx="838200" cy="11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169015</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285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146138</xdr:rowOff>
    </xdr:from>
    <xdr:to>
      <xdr:col>24</xdr:col>
      <xdr:colOff>114300</xdr:colOff>
      <xdr:row>96</xdr:row>
      <xdr:rowOff>76288</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4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111201</xdr:rowOff>
    </xdr:from>
    <xdr:to>
      <xdr:col>19</xdr:col>
      <xdr:colOff>177800</xdr:colOff>
      <xdr:row>98</xdr:row>
      <xdr:rowOff>36170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6570401"/>
          <a:ext cx="889000" cy="267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12078</xdr:rowOff>
    </xdr:from>
    <xdr:to>
      <xdr:col>20</xdr:col>
      <xdr:colOff>38100</xdr:colOff>
      <xdr:row>95</xdr:row>
      <xdr:rowOff>113678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299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130205</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530111" y="1607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36170</xdr:rowOff>
    </xdr:from>
    <xdr:to>
      <xdr:col>15</xdr:col>
      <xdr:colOff>50800</xdr:colOff>
      <xdr:row>98</xdr:row>
      <xdr:rowOff>58992</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6838270"/>
          <a:ext cx="889000" cy="2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101994</xdr:rowOff>
    </xdr:from>
    <xdr:to>
      <xdr:col>15</xdr:col>
      <xdr:colOff>101600</xdr:colOff>
      <xdr:row>97</xdr:row>
      <xdr:rowOff>32144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561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48671</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33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58992</xdr:rowOff>
    </xdr:from>
    <xdr:to>
      <xdr:col>10</xdr:col>
      <xdr:colOff>114300</xdr:colOff>
      <xdr:row>98</xdr:row>
      <xdr:rowOff>77343</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6861092"/>
          <a:ext cx="889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132601</xdr:rowOff>
    </xdr:from>
    <xdr:to>
      <xdr:col>10</xdr:col>
      <xdr:colOff>165100</xdr:colOff>
      <xdr:row>97</xdr:row>
      <xdr:rowOff>62751</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59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79278</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367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142278</xdr:rowOff>
    </xdr:from>
    <xdr:to>
      <xdr:col>6</xdr:col>
      <xdr:colOff>38100</xdr:colOff>
      <xdr:row>97</xdr:row>
      <xdr:rowOff>72428</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601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88955</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37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170625</xdr:rowOff>
    </xdr:from>
    <xdr:to>
      <xdr:col>24</xdr:col>
      <xdr:colOff>114300</xdr:colOff>
      <xdr:row>97</xdr:row>
      <xdr:rowOff>100775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662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149052</xdr:rowOff>
    </xdr:from>
    <xdr:ext cx="534377"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6608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60401</xdr:rowOff>
    </xdr:from>
    <xdr:to>
      <xdr:col>20</xdr:col>
      <xdr:colOff>38100</xdr:colOff>
      <xdr:row>96</xdr:row>
      <xdr:rowOff>162001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651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153128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530111" y="1661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156820</xdr:rowOff>
    </xdr:from>
    <xdr:to>
      <xdr:col>15</xdr:col>
      <xdr:colOff>101600</xdr:colOff>
      <xdr:row>98</xdr:row>
      <xdr:rowOff>86970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678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78097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41111" y="1688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8192</xdr:rowOff>
    </xdr:from>
    <xdr:to>
      <xdr:col>10</xdr:col>
      <xdr:colOff>165100</xdr:colOff>
      <xdr:row>98</xdr:row>
      <xdr:rowOff>109792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68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100919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52111" y="169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26543</xdr:rowOff>
    </xdr:from>
    <xdr:to>
      <xdr:col>6</xdr:col>
      <xdr:colOff>38100</xdr:colOff>
      <xdr:row>98</xdr:row>
      <xdr:rowOff>128143</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682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119270</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63111" y="1692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164384</xdr:rowOff>
    </xdr:from>
    <xdr:to>
      <xdr:col>54</xdr:col>
      <xdr:colOff>189865</xdr:colOff>
      <xdr:row>37</xdr:row>
      <xdr:rowOff>2581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07884"/>
          <a:ext cx="1270" cy="1038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6408</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5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2581</xdr:rowOff>
    </xdr:from>
    <xdr:to>
      <xdr:col>55</xdr:col>
      <xdr:colOff>88900</xdr:colOff>
      <xdr:row>37</xdr:row>
      <xdr:rowOff>2581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46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111061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3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164384</xdr:rowOff>
    </xdr:from>
    <xdr:to>
      <xdr:col>55</xdr:col>
      <xdr:colOff>88900</xdr:colOff>
      <xdr:row>30</xdr:row>
      <xdr:rowOff>164384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07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90848</xdr:rowOff>
    </xdr:from>
    <xdr:to>
      <xdr:col>55</xdr:col>
      <xdr:colOff>0</xdr:colOff>
      <xdr:row>35</xdr:row>
      <xdr:rowOff>146636</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91598"/>
          <a:ext cx="838200" cy="5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145715</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03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122838</xdr:rowOff>
    </xdr:from>
    <xdr:to>
      <xdr:col>55</xdr:col>
      <xdr:colOff>50800</xdr:colOff>
      <xdr:row>35</xdr:row>
      <xdr:rowOff>52988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95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14148</xdr:rowOff>
    </xdr:from>
    <xdr:to>
      <xdr:col>50</xdr:col>
      <xdr:colOff>114300</xdr:colOff>
      <xdr:row>35</xdr:row>
      <xdr:rowOff>146636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671998"/>
          <a:ext cx="889000" cy="47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167872</xdr:rowOff>
    </xdr:from>
    <xdr:to>
      <xdr:col>50</xdr:col>
      <xdr:colOff>165100</xdr:colOff>
      <xdr:row>35</xdr:row>
      <xdr:rowOff>98022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9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114549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772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14148</xdr:rowOff>
    </xdr:from>
    <xdr:to>
      <xdr:col>45</xdr:col>
      <xdr:colOff>177800</xdr:colOff>
      <xdr:row>36</xdr:row>
      <xdr:rowOff>60943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671998"/>
          <a:ext cx="889000" cy="56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38105</xdr:rowOff>
    </xdr:from>
    <xdr:to>
      <xdr:col>46</xdr:col>
      <xdr:colOff>38100</xdr:colOff>
      <xdr:row>32</xdr:row>
      <xdr:rowOff>139705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52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156232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299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60943</xdr:rowOff>
    </xdr:from>
    <xdr:to>
      <xdr:col>41</xdr:col>
      <xdr:colOff>50800</xdr:colOff>
      <xdr:row>36</xdr:row>
      <xdr:rowOff>82175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233143"/>
          <a:ext cx="889000" cy="2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143920</xdr:rowOff>
    </xdr:from>
    <xdr:to>
      <xdr:col>41</xdr:col>
      <xdr:colOff>101600</xdr:colOff>
      <xdr:row>36</xdr:row>
      <xdr:rowOff>74070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144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90597</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919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155349</xdr:rowOff>
    </xdr:from>
    <xdr:to>
      <xdr:col>36</xdr:col>
      <xdr:colOff>165100</xdr:colOff>
      <xdr:row>36</xdr:row>
      <xdr:rowOff>85499</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15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102026</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05111" y="593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40048</xdr:rowOff>
    </xdr:from>
    <xdr:to>
      <xdr:col>55</xdr:col>
      <xdr:colOff>50800</xdr:colOff>
      <xdr:row>35</xdr:row>
      <xdr:rowOff>141648</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4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18475</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01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95836</xdr:rowOff>
    </xdr:from>
    <xdr:to>
      <xdr:col>50</xdr:col>
      <xdr:colOff>165100</xdr:colOff>
      <xdr:row>36</xdr:row>
      <xdr:rowOff>25986</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09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17113</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189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134798</xdr:rowOff>
    </xdr:from>
    <xdr:to>
      <xdr:col>46</xdr:col>
      <xdr:colOff>38100</xdr:colOff>
      <xdr:row>33</xdr:row>
      <xdr:rowOff>64948</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62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56075</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713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10143</xdr:rowOff>
    </xdr:from>
    <xdr:to>
      <xdr:col>41</xdr:col>
      <xdr:colOff>101600</xdr:colOff>
      <xdr:row>36</xdr:row>
      <xdr:rowOff>111743</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1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102870</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275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31375</xdr:rowOff>
    </xdr:from>
    <xdr:to>
      <xdr:col>36</xdr:col>
      <xdr:colOff>165100</xdr:colOff>
      <xdr:row>36</xdr:row>
      <xdr:rowOff>132975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2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124102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2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42060</xdr:rowOff>
    </xdr:from>
    <xdr:to>
      <xdr:col>54</xdr:col>
      <xdr:colOff>189865</xdr:colOff>
      <xdr:row>59</xdr:row>
      <xdr:rowOff>68671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86010"/>
          <a:ext cx="1270" cy="1398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72498</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8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68671</xdr:rowOff>
    </xdr:from>
    <xdr:to>
      <xdr:col>55</xdr:col>
      <xdr:colOff>88900</xdr:colOff>
      <xdr:row>59</xdr:row>
      <xdr:rowOff>68671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84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160187</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561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42060</xdr:rowOff>
    </xdr:from>
    <xdr:to>
      <xdr:col>55</xdr:col>
      <xdr:colOff>88900</xdr:colOff>
      <xdr:row>51</xdr:row>
      <xdr:rowOff>42060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86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165109</xdr:rowOff>
    </xdr:from>
    <xdr:to>
      <xdr:col>55</xdr:col>
      <xdr:colOff>0</xdr:colOff>
      <xdr:row>59</xdr:row>
      <xdr:rowOff>6214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109209"/>
          <a:ext cx="838200" cy="12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60107</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8327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37230</xdr:rowOff>
    </xdr:from>
    <xdr:to>
      <xdr:col>55</xdr:col>
      <xdr:colOff>50800</xdr:colOff>
      <xdr:row>58</xdr:row>
      <xdr:rowOff>138830</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98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165109</xdr:rowOff>
    </xdr:from>
    <xdr:to>
      <xdr:col>50</xdr:col>
      <xdr:colOff>114300</xdr:colOff>
      <xdr:row>59</xdr:row>
      <xdr:rowOff>4630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10109209"/>
          <a:ext cx="889000" cy="1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20232</xdr:rowOff>
    </xdr:from>
    <xdr:to>
      <xdr:col>50</xdr:col>
      <xdr:colOff>165100</xdr:colOff>
      <xdr:row>58</xdr:row>
      <xdr:rowOff>121832</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964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138359</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739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671</xdr:rowOff>
    </xdr:from>
    <xdr:to>
      <xdr:col>45</xdr:col>
      <xdr:colOff>177800</xdr:colOff>
      <xdr:row>59</xdr:row>
      <xdr:rowOff>4630</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10116221"/>
          <a:ext cx="889000" cy="3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12931</xdr:rowOff>
    </xdr:from>
    <xdr:to>
      <xdr:col>46</xdr:col>
      <xdr:colOff>38100</xdr:colOff>
      <xdr:row>58</xdr:row>
      <xdr:rowOff>114531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9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131058</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732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130337</xdr:rowOff>
    </xdr:from>
    <xdr:to>
      <xdr:col>41</xdr:col>
      <xdr:colOff>50800</xdr:colOff>
      <xdr:row>59</xdr:row>
      <xdr:rowOff>671</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10074437"/>
          <a:ext cx="889000" cy="4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13360</xdr:rowOff>
    </xdr:from>
    <xdr:to>
      <xdr:col>41</xdr:col>
      <xdr:colOff>101600</xdr:colOff>
      <xdr:row>58</xdr:row>
      <xdr:rowOff>114960</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95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131487</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73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32093</xdr:rowOff>
    </xdr:from>
    <xdr:to>
      <xdr:col>36</xdr:col>
      <xdr:colOff>165100</xdr:colOff>
      <xdr:row>58</xdr:row>
      <xdr:rowOff>133693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976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150220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751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126864</xdr:rowOff>
    </xdr:from>
    <xdr:to>
      <xdr:col>55</xdr:col>
      <xdr:colOff>50800</xdr:colOff>
      <xdr:row>59</xdr:row>
      <xdr:rowOff>57014</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41791</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8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114309</xdr:rowOff>
    </xdr:from>
    <xdr:to>
      <xdr:col>50</xdr:col>
      <xdr:colOff>165100</xdr:colOff>
      <xdr:row>59</xdr:row>
      <xdr:rowOff>44459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5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35586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51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125280</xdr:rowOff>
    </xdr:from>
    <xdr:to>
      <xdr:col>46</xdr:col>
      <xdr:colOff>38100</xdr:colOff>
      <xdr:row>59</xdr:row>
      <xdr:rowOff>55430</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100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46557</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16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121321</xdr:rowOff>
    </xdr:from>
    <xdr:to>
      <xdr:col>41</xdr:col>
      <xdr:colOff>101600</xdr:colOff>
      <xdr:row>59</xdr:row>
      <xdr:rowOff>51471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1006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42598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1015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79537</xdr:rowOff>
    </xdr:from>
    <xdr:to>
      <xdr:col>36</xdr:col>
      <xdr:colOff>165100</xdr:colOff>
      <xdr:row>59</xdr:row>
      <xdr:rowOff>9687</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100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814</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1011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93152</xdr:rowOff>
    </xdr:from>
    <xdr:to>
      <xdr:col>54</xdr:col>
      <xdr:colOff>189865</xdr:colOff>
      <xdr:row>78</xdr:row>
      <xdr:rowOff>139700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94652"/>
          <a:ext cx="1270" cy="141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39829</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69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93152</xdr:rowOff>
    </xdr:from>
    <xdr:to>
      <xdr:col>55</xdr:col>
      <xdr:colOff>88900</xdr:colOff>
      <xdr:row>70</xdr:row>
      <xdr:rowOff>93152</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94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135403</xdr:rowOff>
    </xdr:from>
    <xdr:to>
      <xdr:col>55</xdr:col>
      <xdr:colOff>0</xdr:colOff>
      <xdr:row>78</xdr:row>
      <xdr:rowOff>137103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508503"/>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153136</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18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130259</xdr:rowOff>
    </xdr:from>
    <xdr:to>
      <xdr:col>55</xdr:col>
      <xdr:colOff>50800</xdr:colOff>
      <xdr:row>78</xdr:row>
      <xdr:rowOff>60409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33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130679</xdr:rowOff>
    </xdr:from>
    <xdr:to>
      <xdr:col>50</xdr:col>
      <xdr:colOff>114300</xdr:colOff>
      <xdr:row>78</xdr:row>
      <xdr:rowOff>135403</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03779"/>
          <a:ext cx="889000" cy="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134953</xdr:rowOff>
    </xdr:from>
    <xdr:to>
      <xdr:col>50</xdr:col>
      <xdr:colOff>165100</xdr:colOff>
      <xdr:row>78</xdr:row>
      <xdr:rowOff>65103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33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81630</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11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122290</xdr:rowOff>
    </xdr:from>
    <xdr:to>
      <xdr:col>45</xdr:col>
      <xdr:colOff>177800</xdr:colOff>
      <xdr:row>78</xdr:row>
      <xdr:rowOff>130679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495390"/>
          <a:ext cx="889000" cy="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96394</xdr:rowOff>
    </xdr:from>
    <xdr:to>
      <xdr:col>46</xdr:col>
      <xdr:colOff>38100</xdr:colOff>
      <xdr:row>78</xdr:row>
      <xdr:rowOff>26544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9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43071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07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122290</xdr:rowOff>
    </xdr:from>
    <xdr:to>
      <xdr:col>41</xdr:col>
      <xdr:colOff>50800</xdr:colOff>
      <xdr:row>78</xdr:row>
      <xdr:rowOff>123703</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495390"/>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75558</xdr:rowOff>
    </xdr:from>
    <xdr:to>
      <xdr:col>41</xdr:col>
      <xdr:colOff>101600</xdr:colOff>
      <xdr:row>78</xdr:row>
      <xdr:rowOff>5708</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27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22235</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05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99864</xdr:rowOff>
    </xdr:from>
    <xdr:to>
      <xdr:col>36</xdr:col>
      <xdr:colOff>165100</xdr:colOff>
      <xdr:row>78</xdr:row>
      <xdr:rowOff>30014</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30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46541</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07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86303</xdr:rowOff>
    </xdr:from>
    <xdr:to>
      <xdr:col>55</xdr:col>
      <xdr:colOff>50800</xdr:colOff>
      <xdr:row>79</xdr:row>
      <xdr:rowOff>16453</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1230</xdr:rowOff>
    </xdr:from>
    <xdr:ext cx="378565"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74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84603</xdr:rowOff>
    </xdr:from>
    <xdr:to>
      <xdr:col>50</xdr:col>
      <xdr:colOff>165100</xdr:colOff>
      <xdr:row>79</xdr:row>
      <xdr:rowOff>14753</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45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5880</xdr:rowOff>
    </xdr:from>
    <xdr:ext cx="378565"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50017" y="13550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79879</xdr:rowOff>
    </xdr:from>
    <xdr:to>
      <xdr:col>46</xdr:col>
      <xdr:colOff>38100</xdr:colOff>
      <xdr:row>79</xdr:row>
      <xdr:rowOff>10029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452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1156</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545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71490</xdr:rowOff>
    </xdr:from>
    <xdr:to>
      <xdr:col>41</xdr:col>
      <xdr:colOff>101600</xdr:colOff>
      <xdr:row>79</xdr:row>
      <xdr:rowOff>1640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44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164217</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537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72903</xdr:rowOff>
    </xdr:from>
    <xdr:to>
      <xdr:col>36</xdr:col>
      <xdr:colOff>165100</xdr:colOff>
      <xdr:row>79</xdr:row>
      <xdr:rowOff>3053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4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165630</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538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127186</xdr:rowOff>
    </xdr:from>
    <xdr:to>
      <xdr:col>54</xdr:col>
      <xdr:colOff>189865</xdr:colOff>
      <xdr:row>98</xdr:row>
      <xdr:rowOff>82998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729136"/>
          <a:ext cx="1270" cy="1155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86825</xdr:rowOff>
    </xdr:from>
    <xdr:ext cx="534377"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888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82998</xdr:rowOff>
    </xdr:from>
    <xdr:to>
      <xdr:col>55</xdr:col>
      <xdr:colOff>88900</xdr:colOff>
      <xdr:row>98</xdr:row>
      <xdr:rowOff>82998</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885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73863</xdr:rowOff>
    </xdr:from>
    <xdr:ext cx="599010"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504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127186</xdr:rowOff>
    </xdr:from>
    <xdr:to>
      <xdr:col>55</xdr:col>
      <xdr:colOff>88900</xdr:colOff>
      <xdr:row>91</xdr:row>
      <xdr:rowOff>127186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729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27443</xdr:rowOff>
    </xdr:from>
    <xdr:to>
      <xdr:col>55</xdr:col>
      <xdr:colOff>0</xdr:colOff>
      <xdr:row>97</xdr:row>
      <xdr:rowOff>64129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9639300" y="16658093"/>
          <a:ext cx="838200" cy="3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129229</xdr:rowOff>
    </xdr:from>
    <xdr:ext cx="534377"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416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106352</xdr:rowOff>
    </xdr:from>
    <xdr:to>
      <xdr:col>55</xdr:col>
      <xdr:colOff>50800</xdr:colOff>
      <xdr:row>97</xdr:row>
      <xdr:rowOff>36502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27443</xdr:rowOff>
    </xdr:from>
    <xdr:to>
      <xdr:col>50</xdr:col>
      <xdr:colOff>114300</xdr:colOff>
      <xdr:row>97</xdr:row>
      <xdr:rowOff>62694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658093"/>
          <a:ext cx="889000" cy="35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72117</xdr:rowOff>
    </xdr:from>
    <xdr:to>
      <xdr:col>50</xdr:col>
      <xdr:colOff>165100</xdr:colOff>
      <xdr:row>97</xdr:row>
      <xdr:rowOff>2267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53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18794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72111" y="1630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62694</xdr:rowOff>
    </xdr:from>
    <xdr:to>
      <xdr:col>45</xdr:col>
      <xdr:colOff>177800</xdr:colOff>
      <xdr:row>97</xdr:row>
      <xdr:rowOff>92202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693344"/>
          <a:ext cx="889000" cy="29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108564</xdr:rowOff>
    </xdr:from>
    <xdr:to>
      <xdr:col>46</xdr:col>
      <xdr:colOff>38100</xdr:colOff>
      <xdr:row>97</xdr:row>
      <xdr:rowOff>38714</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567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55241</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83111" y="1634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129079</xdr:rowOff>
    </xdr:from>
    <xdr:to>
      <xdr:col>41</xdr:col>
      <xdr:colOff>50800</xdr:colOff>
      <xdr:row>97</xdr:row>
      <xdr:rowOff>92202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6972300" y="16588279"/>
          <a:ext cx="889000" cy="13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106305</xdr:rowOff>
    </xdr:from>
    <xdr:to>
      <xdr:col>41</xdr:col>
      <xdr:colOff>101600</xdr:colOff>
      <xdr:row>97</xdr:row>
      <xdr:rowOff>36455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56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52982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94111" y="16340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139461</xdr:rowOff>
    </xdr:from>
    <xdr:to>
      <xdr:col>36</xdr:col>
      <xdr:colOff>165100</xdr:colOff>
      <xdr:row>97</xdr:row>
      <xdr:rowOff>69611</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59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60738</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05111" y="166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13329</xdr:rowOff>
    </xdr:from>
    <xdr:to>
      <xdr:col>55</xdr:col>
      <xdr:colOff>50800</xdr:colOff>
      <xdr:row>97</xdr:row>
      <xdr:rowOff>114929</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64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163206</xdr:rowOff>
    </xdr:from>
    <xdr:ext cx="534377"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62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148093</xdr:rowOff>
    </xdr:from>
    <xdr:to>
      <xdr:col>50</xdr:col>
      <xdr:colOff>165100</xdr:colOff>
      <xdr:row>97</xdr:row>
      <xdr:rowOff>78243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60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69370</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72111" y="1670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11894</xdr:rowOff>
    </xdr:from>
    <xdr:to>
      <xdr:col>46</xdr:col>
      <xdr:colOff>38100</xdr:colOff>
      <xdr:row>97</xdr:row>
      <xdr:rowOff>113494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6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104621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7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41402</xdr:rowOff>
    </xdr:from>
    <xdr:to>
      <xdr:col>41</xdr:col>
      <xdr:colOff>101600</xdr:colOff>
      <xdr:row>97</xdr:row>
      <xdr:rowOff>143002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6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134129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7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78279</xdr:rowOff>
    </xdr:from>
    <xdr:to>
      <xdr:col>36</xdr:col>
      <xdr:colOff>165100</xdr:colOff>
      <xdr:row>97</xdr:row>
      <xdr:rowOff>8429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53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24956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312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災害復旧事業費グラフ枠">
          <a:extLst>
            <a:ext uri="{FF2B5EF4-FFF2-40B4-BE49-F238E27FC236}">
              <a16:creationId xmlns:a16="http://schemas.microsoft.com/office/drawing/2014/main" id="{00000000-0008-0000-06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110915</xdr:rowOff>
    </xdr:from>
    <xdr:to>
      <xdr:col>85</xdr:col>
      <xdr:colOff>126364</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flipV="1">
          <a:off x="16317595" y="5254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0" name="災害復旧事業費最小値テキスト">
          <a:extLst>
            <a:ext uri="{FF2B5EF4-FFF2-40B4-BE49-F238E27FC236}">
              <a16:creationId xmlns:a16="http://schemas.microsoft.com/office/drawing/2014/main" id="{00000000-0008-0000-0600-0000FE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57592</xdr:rowOff>
    </xdr:from>
    <xdr:ext cx="599010" cy="259045"/>
    <xdr:sp macro="" textlink="">
      <xdr:nvSpPr>
        <xdr:cNvPr id="512" name="災害復旧事業費最大値テキスト">
          <a:extLst>
            <a:ext uri="{FF2B5EF4-FFF2-40B4-BE49-F238E27FC236}">
              <a16:creationId xmlns:a16="http://schemas.microsoft.com/office/drawing/2014/main" id="{00000000-0008-0000-0600-000000020000}"/>
            </a:ext>
          </a:extLst>
        </xdr:cNvPr>
        <xdr:cNvSpPr txBox="1"/>
      </xdr:nvSpPr>
      <xdr:spPr>
        <a:xfrm>
          <a:off x="16370300" y="5029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110915</xdr:rowOff>
    </xdr:from>
    <xdr:to>
      <xdr:col>86</xdr:col>
      <xdr:colOff>25400</xdr:colOff>
      <xdr:row>30</xdr:row>
      <xdr:rowOff>110915</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525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166190</xdr:rowOff>
    </xdr:from>
    <xdr:to>
      <xdr:col>85</xdr:col>
      <xdr:colOff>127000</xdr:colOff>
      <xdr:row>38</xdr:row>
      <xdr:rowOff>46065</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5481300" y="6509840"/>
          <a:ext cx="8382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154909</xdr:rowOff>
    </xdr:from>
    <xdr:ext cx="534377" cy="259045"/>
    <xdr:sp macro="" textlink="">
      <xdr:nvSpPr>
        <xdr:cNvPr id="515" name="災害復旧事業費平均値テキスト">
          <a:extLst>
            <a:ext uri="{FF2B5EF4-FFF2-40B4-BE49-F238E27FC236}">
              <a16:creationId xmlns:a16="http://schemas.microsoft.com/office/drawing/2014/main" id="{00000000-0008-0000-0600-000003020000}"/>
            </a:ext>
          </a:extLst>
        </xdr:cNvPr>
        <xdr:cNvSpPr txBox="1"/>
      </xdr:nvSpPr>
      <xdr:spPr>
        <a:xfrm>
          <a:off x="16370300" y="63271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132032</xdr:rowOff>
    </xdr:from>
    <xdr:to>
      <xdr:col>85</xdr:col>
      <xdr:colOff>177800</xdr:colOff>
      <xdr:row>38</xdr:row>
      <xdr:rowOff>62182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6268700" y="647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52073</xdr:rowOff>
    </xdr:from>
    <xdr:to>
      <xdr:col>81</xdr:col>
      <xdr:colOff>50800</xdr:colOff>
      <xdr:row>37</xdr:row>
      <xdr:rowOff>166190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4592300" y="6395723"/>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160150</xdr:rowOff>
    </xdr:from>
    <xdr:to>
      <xdr:col>81</xdr:col>
      <xdr:colOff>101600</xdr:colOff>
      <xdr:row>38</xdr:row>
      <xdr:rowOff>90300</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5430500" y="650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81427</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14111" y="659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52073</xdr:rowOff>
    </xdr:from>
    <xdr:to>
      <xdr:col>76</xdr:col>
      <xdr:colOff>114300</xdr:colOff>
      <xdr:row>38</xdr:row>
      <xdr:rowOff>83391</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3703300" y="6395723"/>
          <a:ext cx="889000" cy="202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165774</xdr:rowOff>
    </xdr:from>
    <xdr:to>
      <xdr:col>76</xdr:col>
      <xdr:colOff>165100</xdr:colOff>
      <xdr:row>38</xdr:row>
      <xdr:rowOff>95924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4541500" y="650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87051</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4325111" y="6602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83391</xdr:rowOff>
    </xdr:from>
    <xdr:to>
      <xdr:col>71</xdr:col>
      <xdr:colOff>177800</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2814300" y="6598491"/>
          <a:ext cx="889000" cy="5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8789</xdr:rowOff>
    </xdr:from>
    <xdr:to>
      <xdr:col>72</xdr:col>
      <xdr:colOff>38100</xdr:colOff>
      <xdr:row>38</xdr:row>
      <xdr:rowOff>110389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3652500" y="652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126916</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3468428" y="629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171369</xdr:rowOff>
    </xdr:from>
    <xdr:to>
      <xdr:col>67</xdr:col>
      <xdr:colOff>101600</xdr:colOff>
      <xdr:row>38</xdr:row>
      <xdr:rowOff>101519</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2763500" y="651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118047</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579428" y="629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166715</xdr:rowOff>
    </xdr:from>
    <xdr:to>
      <xdr:col>85</xdr:col>
      <xdr:colOff>177800</xdr:colOff>
      <xdr:row>38</xdr:row>
      <xdr:rowOff>96865</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6268700" y="651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110459</xdr:rowOff>
    </xdr:from>
    <xdr:ext cx="534377" cy="259045"/>
    <xdr:sp macro="" textlink="">
      <xdr:nvSpPr>
        <xdr:cNvPr id="534" name="災害復旧事業費該当値テキスト">
          <a:extLst>
            <a:ext uri="{FF2B5EF4-FFF2-40B4-BE49-F238E27FC236}">
              <a16:creationId xmlns:a16="http://schemas.microsoft.com/office/drawing/2014/main" id="{00000000-0008-0000-0600-000016020000}"/>
            </a:ext>
          </a:extLst>
        </xdr:cNvPr>
        <xdr:cNvSpPr txBox="1"/>
      </xdr:nvSpPr>
      <xdr:spPr>
        <a:xfrm>
          <a:off x="16370300" y="645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115390</xdr:rowOff>
    </xdr:from>
    <xdr:to>
      <xdr:col>81</xdr:col>
      <xdr:colOff>101600</xdr:colOff>
      <xdr:row>38</xdr:row>
      <xdr:rowOff>45540</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5430500" y="645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62067</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14111" y="6234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1273</xdr:rowOff>
    </xdr:from>
    <xdr:to>
      <xdr:col>76</xdr:col>
      <xdr:colOff>165100</xdr:colOff>
      <xdr:row>37</xdr:row>
      <xdr:rowOff>102873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4541500" y="634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119400</xdr:rowOff>
    </xdr:from>
    <xdr:ext cx="534377"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4325111" y="612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32591</xdr:rowOff>
    </xdr:from>
    <xdr:to>
      <xdr:col>72</xdr:col>
      <xdr:colOff>38100</xdr:colOff>
      <xdr:row>38</xdr:row>
      <xdr:rowOff>134191</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3652500" y="6547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125318</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468428" y="664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a:extLst>
            <a:ext uri="{FF2B5EF4-FFF2-40B4-BE49-F238E27FC236}">
              <a16:creationId xmlns:a16="http://schemas.microsoft.com/office/drawing/2014/main" id="{00000000-0008-0000-0600-00006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71362</xdr:rowOff>
    </xdr:from>
    <xdr:to>
      <xdr:col>85</xdr:col>
      <xdr:colOff>126364</xdr:colOff>
      <xdr:row>78</xdr:row>
      <xdr:rowOff>135672</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flipV="1">
          <a:off x="16317595" y="12244312"/>
          <a:ext cx="1269" cy="126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139499</xdr:rowOff>
    </xdr:from>
    <xdr:ext cx="378565" cy="259045"/>
    <xdr:sp macro="" textlink="">
      <xdr:nvSpPr>
        <xdr:cNvPr id="614" name="公債費最小値テキスト">
          <a:extLst>
            <a:ext uri="{FF2B5EF4-FFF2-40B4-BE49-F238E27FC236}">
              <a16:creationId xmlns:a16="http://schemas.microsoft.com/office/drawing/2014/main" id="{00000000-0008-0000-0600-000066020000}"/>
            </a:ext>
          </a:extLst>
        </xdr:cNvPr>
        <xdr:cNvSpPr txBox="1"/>
      </xdr:nvSpPr>
      <xdr:spPr>
        <a:xfrm>
          <a:off x="16370300" y="13512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135672</xdr:rowOff>
    </xdr:from>
    <xdr:to>
      <xdr:col>86</xdr:col>
      <xdr:colOff>25400</xdr:colOff>
      <xdr:row>78</xdr:row>
      <xdr:rowOff>135672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350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18039</xdr:rowOff>
    </xdr:from>
    <xdr:ext cx="599010" cy="259045"/>
    <xdr:sp macro="" textlink="">
      <xdr:nvSpPr>
        <xdr:cNvPr id="616" name="公債費最大値テキスト">
          <a:extLst>
            <a:ext uri="{FF2B5EF4-FFF2-40B4-BE49-F238E27FC236}">
              <a16:creationId xmlns:a16="http://schemas.microsoft.com/office/drawing/2014/main" id="{00000000-0008-0000-0600-000068020000}"/>
            </a:ext>
          </a:extLst>
        </xdr:cNvPr>
        <xdr:cNvSpPr txBox="1"/>
      </xdr:nvSpPr>
      <xdr:spPr>
        <a:xfrm>
          <a:off x="16370300" y="12019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71362</xdr:rowOff>
    </xdr:from>
    <xdr:to>
      <xdr:col>86</xdr:col>
      <xdr:colOff>25400</xdr:colOff>
      <xdr:row>71</xdr:row>
      <xdr:rowOff>71362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2244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139426</xdr:rowOff>
    </xdr:from>
    <xdr:to>
      <xdr:col>85</xdr:col>
      <xdr:colOff>127000</xdr:colOff>
      <xdr:row>77</xdr:row>
      <xdr:rowOff>143608</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5481300" y="13341076"/>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62235</xdr:rowOff>
    </xdr:from>
    <xdr:ext cx="534377" cy="259045"/>
    <xdr:sp macro="" textlink="">
      <xdr:nvSpPr>
        <xdr:cNvPr id="619" name="公債費平均値テキスト">
          <a:extLst>
            <a:ext uri="{FF2B5EF4-FFF2-40B4-BE49-F238E27FC236}">
              <a16:creationId xmlns:a16="http://schemas.microsoft.com/office/drawing/2014/main" id="{00000000-0008-0000-0600-00006B020000}"/>
            </a:ext>
          </a:extLst>
        </xdr:cNvPr>
        <xdr:cNvSpPr txBox="1"/>
      </xdr:nvSpPr>
      <xdr:spPr>
        <a:xfrm>
          <a:off x="16370300" y="1292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39357</xdr:rowOff>
    </xdr:from>
    <xdr:to>
      <xdr:col>85</xdr:col>
      <xdr:colOff>177800</xdr:colOff>
      <xdr:row>76</xdr:row>
      <xdr:rowOff>140957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6268700" y="1306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143608</xdr:rowOff>
    </xdr:from>
    <xdr:to>
      <xdr:col>81</xdr:col>
      <xdr:colOff>50800</xdr:colOff>
      <xdr:row>77</xdr:row>
      <xdr:rowOff>164475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4592300" y="13345258"/>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57719</xdr:rowOff>
    </xdr:from>
    <xdr:to>
      <xdr:col>81</xdr:col>
      <xdr:colOff>101600</xdr:colOff>
      <xdr:row>76</xdr:row>
      <xdr:rowOff>159319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5430500" y="1308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4396</xdr:rowOff>
    </xdr:from>
    <xdr:ext cx="534377"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5214111" y="1286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159739</xdr:rowOff>
    </xdr:from>
    <xdr:to>
      <xdr:col>76</xdr:col>
      <xdr:colOff>114300</xdr:colOff>
      <xdr:row>77</xdr:row>
      <xdr:rowOff>164475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3703300" y="133613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79587</xdr:rowOff>
    </xdr:from>
    <xdr:to>
      <xdr:col>76</xdr:col>
      <xdr:colOff>165100</xdr:colOff>
      <xdr:row>77</xdr:row>
      <xdr:rowOff>9737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4541500" y="13109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26264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325111" y="1288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159739</xdr:rowOff>
    </xdr:from>
    <xdr:to>
      <xdr:col>71</xdr:col>
      <xdr:colOff>177800</xdr:colOff>
      <xdr:row>78</xdr:row>
      <xdr:rowOff>4758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2814300" y="1336138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88506</xdr:rowOff>
    </xdr:from>
    <xdr:to>
      <xdr:col>72</xdr:col>
      <xdr:colOff>38100</xdr:colOff>
      <xdr:row>77</xdr:row>
      <xdr:rowOff>18656</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3652500" y="13118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35184</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3436111" y="1289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116816</xdr:rowOff>
    </xdr:from>
    <xdr:to>
      <xdr:col>67</xdr:col>
      <xdr:colOff>101600</xdr:colOff>
      <xdr:row>77</xdr:row>
      <xdr:rowOff>46966</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2763500" y="1314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63494</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2547111" y="1292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88626</xdr:rowOff>
    </xdr:from>
    <xdr:to>
      <xdr:col>85</xdr:col>
      <xdr:colOff>177800</xdr:colOff>
      <xdr:row>78</xdr:row>
      <xdr:rowOff>18776</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6268700" y="132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67053</xdr:rowOff>
    </xdr:from>
    <xdr:ext cx="534377" cy="259045"/>
    <xdr:sp macro="" textlink="">
      <xdr:nvSpPr>
        <xdr:cNvPr id="638" name="公債費該当値テキスト">
          <a:extLst>
            <a:ext uri="{FF2B5EF4-FFF2-40B4-BE49-F238E27FC236}">
              <a16:creationId xmlns:a16="http://schemas.microsoft.com/office/drawing/2014/main" id="{00000000-0008-0000-0600-00007E020000}"/>
            </a:ext>
          </a:extLst>
        </xdr:cNvPr>
        <xdr:cNvSpPr txBox="1"/>
      </xdr:nvSpPr>
      <xdr:spPr>
        <a:xfrm>
          <a:off x="16370300" y="13268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92808</xdr:rowOff>
    </xdr:from>
    <xdr:to>
      <xdr:col>81</xdr:col>
      <xdr:colOff>101600</xdr:colOff>
      <xdr:row>78</xdr:row>
      <xdr:rowOff>22958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5430500" y="1329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14085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14111" y="1338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113675</xdr:rowOff>
    </xdr:from>
    <xdr:to>
      <xdr:col>76</xdr:col>
      <xdr:colOff>165100</xdr:colOff>
      <xdr:row>78</xdr:row>
      <xdr:rowOff>43825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4541500" y="1331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34952</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34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108939</xdr:rowOff>
    </xdr:from>
    <xdr:to>
      <xdr:col>72</xdr:col>
      <xdr:colOff>38100</xdr:colOff>
      <xdr:row>78</xdr:row>
      <xdr:rowOff>39089</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3652500" y="133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30216</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4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125408</xdr:rowOff>
    </xdr:from>
    <xdr:to>
      <xdr:col>67</xdr:col>
      <xdr:colOff>101600</xdr:colOff>
      <xdr:row>78</xdr:row>
      <xdr:rowOff>55558</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2763500" y="13327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46685</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41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146862</xdr:rowOff>
    </xdr:from>
    <xdr:to>
      <xdr:col>85</xdr:col>
      <xdr:colOff>126364</xdr:colOff>
      <xdr:row>99</xdr:row>
      <xdr:rowOff>91388</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577362"/>
          <a:ext cx="1269" cy="1487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95215</xdr:rowOff>
    </xdr:from>
    <xdr:ext cx="469744"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68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91388</xdr:rowOff>
    </xdr:from>
    <xdr:to>
      <xdr:col>86</xdr:col>
      <xdr:colOff>25400</xdr:colOff>
      <xdr:row>99</xdr:row>
      <xdr:rowOff>91388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6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93539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352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146862</xdr:rowOff>
    </xdr:from>
    <xdr:to>
      <xdr:col>86</xdr:col>
      <xdr:colOff>25400</xdr:colOff>
      <xdr:row>90</xdr:row>
      <xdr:rowOff>146862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577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170611</xdr:rowOff>
    </xdr:from>
    <xdr:to>
      <xdr:col>85</xdr:col>
      <xdr:colOff>127000</xdr:colOff>
      <xdr:row>99</xdr:row>
      <xdr:rowOff>62418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972711"/>
          <a:ext cx="838200" cy="6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141668</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772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118791</xdr:rowOff>
    </xdr:from>
    <xdr:to>
      <xdr:col>85</xdr:col>
      <xdr:colOff>177800</xdr:colOff>
      <xdr:row>99</xdr:row>
      <xdr:rowOff>48941</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920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170611</xdr:rowOff>
    </xdr:from>
    <xdr:to>
      <xdr:col>81</xdr:col>
      <xdr:colOff>50800</xdr:colOff>
      <xdr:row>99</xdr:row>
      <xdr:rowOff>89956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972711"/>
          <a:ext cx="889000" cy="9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98070</xdr:rowOff>
    </xdr:from>
    <xdr:to>
      <xdr:col>81</xdr:col>
      <xdr:colOff>101600</xdr:colOff>
      <xdr:row>99</xdr:row>
      <xdr:rowOff>28220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90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44747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67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89956</xdr:rowOff>
    </xdr:from>
    <xdr:to>
      <xdr:col>76</xdr:col>
      <xdr:colOff>114300</xdr:colOff>
      <xdr:row>99</xdr:row>
      <xdr:rowOff>90994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7063506"/>
          <a:ext cx="889000" cy="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144523</xdr:rowOff>
    </xdr:from>
    <xdr:to>
      <xdr:col>76</xdr:col>
      <xdr:colOff>165100</xdr:colOff>
      <xdr:row>99</xdr:row>
      <xdr:rowOff>74673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94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91200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72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90994</xdr:rowOff>
    </xdr:from>
    <xdr:to>
      <xdr:col>71</xdr:col>
      <xdr:colOff>177800</xdr:colOff>
      <xdr:row>99</xdr:row>
      <xdr:rowOff>92201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2814300" y="17064544"/>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169461</xdr:rowOff>
    </xdr:from>
    <xdr:to>
      <xdr:col>72</xdr:col>
      <xdr:colOff>38100</xdr:colOff>
      <xdr:row>99</xdr:row>
      <xdr:rowOff>99611</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97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116138</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74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167162</xdr:rowOff>
    </xdr:from>
    <xdr:to>
      <xdr:col>67</xdr:col>
      <xdr:colOff>101600</xdr:colOff>
      <xdr:row>99</xdr:row>
      <xdr:rowOff>97312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969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113839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744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11618</xdr:rowOff>
    </xdr:from>
    <xdr:to>
      <xdr:col>85</xdr:col>
      <xdr:colOff>177800</xdr:colOff>
      <xdr:row>99</xdr:row>
      <xdr:rowOff>113218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98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97995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90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119811</xdr:rowOff>
    </xdr:from>
    <xdr:to>
      <xdr:col>81</xdr:col>
      <xdr:colOff>101600</xdr:colOff>
      <xdr:row>99</xdr:row>
      <xdr:rowOff>49961</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9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41088</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701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39156</xdr:rowOff>
    </xdr:from>
    <xdr:to>
      <xdr:col>76</xdr:col>
      <xdr:colOff>165100</xdr:colOff>
      <xdr:row>99</xdr:row>
      <xdr:rowOff>140756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701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131883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7105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40194</xdr:rowOff>
    </xdr:from>
    <xdr:to>
      <xdr:col>72</xdr:col>
      <xdr:colOff>38100</xdr:colOff>
      <xdr:row>99</xdr:row>
      <xdr:rowOff>141794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701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132921</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710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41401</xdr:rowOff>
    </xdr:from>
    <xdr:to>
      <xdr:col>67</xdr:col>
      <xdr:colOff>101600</xdr:colOff>
      <xdr:row>99</xdr:row>
      <xdr:rowOff>143001</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70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134128</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710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10574</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154074"/>
          <a:ext cx="1269" cy="1631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128701</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2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10574</xdr:rowOff>
    </xdr:from>
    <xdr:to>
      <xdr:col>116</xdr:col>
      <xdr:colOff>152400</xdr:colOff>
      <xdr:row>30</xdr:row>
      <xdr:rowOff>10574</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15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11064</xdr:rowOff>
    </xdr:from>
    <xdr:to>
      <xdr:col>116</xdr:col>
      <xdr:colOff>63500</xdr:colOff>
      <xdr:row>38</xdr:row>
      <xdr:rowOff>66874</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526164"/>
          <a:ext cx="838200" cy="5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66511</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581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88084</xdr:rowOff>
    </xdr:from>
    <xdr:to>
      <xdr:col>116</xdr:col>
      <xdr:colOff>114300</xdr:colOff>
      <xdr:row>39</xdr:row>
      <xdr:rowOff>18234</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603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11064</xdr:rowOff>
    </xdr:from>
    <xdr:to>
      <xdr:col>111</xdr:col>
      <xdr:colOff>177800</xdr:colOff>
      <xdr:row>38</xdr:row>
      <xdr:rowOff>25236</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526164"/>
          <a:ext cx="889000" cy="1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92263</xdr:rowOff>
    </xdr:from>
    <xdr:to>
      <xdr:col>112</xdr:col>
      <xdr:colOff>38100</xdr:colOff>
      <xdr:row>39</xdr:row>
      <xdr:rowOff>22413</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60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13540</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70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25236</xdr:rowOff>
    </xdr:from>
    <xdr:to>
      <xdr:col>107</xdr:col>
      <xdr:colOff>50800</xdr:colOff>
      <xdr:row>38</xdr:row>
      <xdr:rowOff>31311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9545300" y="6540336"/>
          <a:ext cx="889000" cy="6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127827</xdr:rowOff>
    </xdr:from>
    <xdr:to>
      <xdr:col>107</xdr:col>
      <xdr:colOff>101600</xdr:colOff>
      <xdr:row>39</xdr:row>
      <xdr:rowOff>57977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642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49104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735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31311</xdr:rowOff>
    </xdr:from>
    <xdr:to>
      <xdr:col>102</xdr:col>
      <xdr:colOff>114300</xdr:colOff>
      <xdr:row>38</xdr:row>
      <xdr:rowOff>39900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8656300" y="6546411"/>
          <a:ext cx="889000" cy="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145038</xdr:rowOff>
    </xdr:from>
    <xdr:to>
      <xdr:col>102</xdr:col>
      <xdr:colOff>165100</xdr:colOff>
      <xdr:row>39</xdr:row>
      <xdr:rowOff>75188</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60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66315</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75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147095</xdr:rowOff>
    </xdr:from>
    <xdr:to>
      <xdr:col>98</xdr:col>
      <xdr:colOff>38100</xdr:colOff>
      <xdr:row>39</xdr:row>
      <xdr:rowOff>77245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68372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754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xdr:rowOff>
    </xdr:from>
    <xdr:to>
      <xdr:col>116</xdr:col>
      <xdr:colOff>114300</xdr:colOff>
      <xdr:row>38</xdr:row>
      <xdr:rowOff>117674</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38952</xdr:rowOff>
    </xdr:from>
    <xdr:ext cx="469744"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38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131714</xdr:rowOff>
    </xdr:from>
    <xdr:to>
      <xdr:col>112</xdr:col>
      <xdr:colOff>38100</xdr:colOff>
      <xdr:row>38</xdr:row>
      <xdr:rowOff>61864</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47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78391</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088428" y="625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145887</xdr:rowOff>
    </xdr:from>
    <xdr:to>
      <xdr:col>107</xdr:col>
      <xdr:colOff>101600</xdr:colOff>
      <xdr:row>38</xdr:row>
      <xdr:rowOff>76037</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489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92564</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199428" y="6264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151961</xdr:rowOff>
    </xdr:from>
    <xdr:to>
      <xdr:col>102</xdr:col>
      <xdr:colOff>165100</xdr:colOff>
      <xdr:row>38</xdr:row>
      <xdr:rowOff>82111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49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98638</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10428" y="6270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160550</xdr:rowOff>
    </xdr:from>
    <xdr:to>
      <xdr:col>98</xdr:col>
      <xdr:colOff>38100</xdr:colOff>
      <xdr:row>38</xdr:row>
      <xdr:rowOff>90700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50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107227</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21428" y="627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35622</xdr:rowOff>
    </xdr:from>
    <xdr:to>
      <xdr:col>116</xdr:col>
      <xdr:colOff>62864</xdr:colOff>
      <xdr:row>59</xdr:row>
      <xdr:rowOff>98878</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79572"/>
          <a:ext cx="1269" cy="1434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153749</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5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35622</xdr:rowOff>
    </xdr:from>
    <xdr:to>
      <xdr:col>116</xdr:col>
      <xdr:colOff>152400</xdr:colOff>
      <xdr:row>51</xdr:row>
      <xdr:rowOff>35622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7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20045</xdr:rowOff>
    </xdr:from>
    <xdr:to>
      <xdr:col>116</xdr:col>
      <xdr:colOff>63500</xdr:colOff>
      <xdr:row>59</xdr:row>
      <xdr:rowOff>21416</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10135595"/>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148908</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2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126031</xdr:rowOff>
    </xdr:from>
    <xdr:to>
      <xdr:col>116</xdr:col>
      <xdr:colOff>114300</xdr:colOff>
      <xdr:row>59</xdr:row>
      <xdr:rowOff>56181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1007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21416</xdr:rowOff>
    </xdr:from>
    <xdr:to>
      <xdr:col>111</xdr:col>
      <xdr:colOff>177800</xdr:colOff>
      <xdr:row>59</xdr:row>
      <xdr:rowOff>22885</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10136966"/>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122929</xdr:rowOff>
    </xdr:from>
    <xdr:to>
      <xdr:col>112</xdr:col>
      <xdr:colOff>38100</xdr:colOff>
      <xdr:row>59</xdr:row>
      <xdr:rowOff>53079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1006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69606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842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82321</xdr:rowOff>
    </xdr:from>
    <xdr:to>
      <xdr:col>107</xdr:col>
      <xdr:colOff>50800</xdr:colOff>
      <xdr:row>59</xdr:row>
      <xdr:rowOff>22885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10026421"/>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114471</xdr:rowOff>
    </xdr:from>
    <xdr:to>
      <xdr:col>107</xdr:col>
      <xdr:colOff>101600</xdr:colOff>
      <xdr:row>59</xdr:row>
      <xdr:rowOff>44621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10058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61148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833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82321</xdr:rowOff>
    </xdr:from>
    <xdr:to>
      <xdr:col>102</xdr:col>
      <xdr:colOff>114300</xdr:colOff>
      <xdr:row>59</xdr:row>
      <xdr:rowOff>24714</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26421"/>
          <a:ext cx="8890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131256</xdr:rowOff>
    </xdr:from>
    <xdr:to>
      <xdr:col>102</xdr:col>
      <xdr:colOff>165100</xdr:colOff>
      <xdr:row>59</xdr:row>
      <xdr:rowOff>61406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1007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52533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16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130799</xdr:rowOff>
    </xdr:from>
    <xdr:to>
      <xdr:col>98</xdr:col>
      <xdr:colOff>38100</xdr:colOff>
      <xdr:row>59</xdr:row>
      <xdr:rowOff>60949</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10074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77476</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85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140695</xdr:rowOff>
    </xdr:from>
    <xdr:to>
      <xdr:col>116</xdr:col>
      <xdr:colOff>114300</xdr:colOff>
      <xdr:row>59</xdr:row>
      <xdr:rowOff>70845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104459</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10048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142066</xdr:rowOff>
    </xdr:from>
    <xdr:to>
      <xdr:col>112</xdr:col>
      <xdr:colOff>38100</xdr:colOff>
      <xdr:row>59</xdr:row>
      <xdr:rowOff>72216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63343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178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143535</xdr:rowOff>
    </xdr:from>
    <xdr:to>
      <xdr:col>107</xdr:col>
      <xdr:colOff>101600</xdr:colOff>
      <xdr:row>59</xdr:row>
      <xdr:rowOff>73685</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8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64812</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18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31521</xdr:rowOff>
    </xdr:from>
    <xdr:to>
      <xdr:col>102</xdr:col>
      <xdr:colOff>165100</xdr:colOff>
      <xdr:row>58</xdr:row>
      <xdr:rowOff>133121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149648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50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145364</xdr:rowOff>
    </xdr:from>
    <xdr:to>
      <xdr:col>98</xdr:col>
      <xdr:colOff>38100</xdr:colOff>
      <xdr:row>59</xdr:row>
      <xdr:rowOff>75514</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8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66641</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182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112146</xdr:rowOff>
    </xdr:from>
    <xdr:to>
      <xdr:col>116</xdr:col>
      <xdr:colOff>62864</xdr:colOff>
      <xdr:row>78</xdr:row>
      <xdr:rowOff>11157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3646"/>
          <a:ext cx="1269" cy="1270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14984</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38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11157</xdr:rowOff>
    </xdr:from>
    <xdr:to>
      <xdr:col>116</xdr:col>
      <xdr:colOff>152400</xdr:colOff>
      <xdr:row>78</xdr:row>
      <xdr:rowOff>11157</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384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58823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88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112146</xdr:rowOff>
    </xdr:from>
    <xdr:to>
      <xdr:col>116</xdr:col>
      <xdr:colOff>152400</xdr:colOff>
      <xdr:row>70</xdr:row>
      <xdr:rowOff>112146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21506</xdr:rowOff>
    </xdr:from>
    <xdr:to>
      <xdr:col>116</xdr:col>
      <xdr:colOff>63500</xdr:colOff>
      <xdr:row>76</xdr:row>
      <xdr:rowOff>54919</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51706"/>
          <a:ext cx="838200" cy="3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146036</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8333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123159</xdr:rowOff>
    </xdr:from>
    <xdr:to>
      <xdr:col>116</xdr:col>
      <xdr:colOff>114300</xdr:colOff>
      <xdr:row>76</xdr:row>
      <xdr:rowOff>53308</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9819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54919</xdr:rowOff>
    </xdr:from>
    <xdr:to>
      <xdr:col>111</xdr:col>
      <xdr:colOff>177800</xdr:colOff>
      <xdr:row>76</xdr:row>
      <xdr:rowOff>71554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85119"/>
          <a:ext cx="889000" cy="1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146652</xdr:rowOff>
    </xdr:from>
    <xdr:to>
      <xdr:col>112</xdr:col>
      <xdr:colOff>38100</xdr:colOff>
      <xdr:row>76</xdr:row>
      <xdr:rowOff>76802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0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93329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46217</xdr:rowOff>
    </xdr:from>
    <xdr:to>
      <xdr:col>107</xdr:col>
      <xdr:colOff>50800</xdr:colOff>
      <xdr:row>76</xdr:row>
      <xdr:rowOff>71554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3076417"/>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142400</xdr:rowOff>
    </xdr:from>
    <xdr:to>
      <xdr:col>107</xdr:col>
      <xdr:colOff>101600</xdr:colOff>
      <xdr:row>76</xdr:row>
      <xdr:rowOff>72551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001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89077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7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124856</xdr:rowOff>
    </xdr:from>
    <xdr:to>
      <xdr:col>102</xdr:col>
      <xdr:colOff>114300</xdr:colOff>
      <xdr:row>76</xdr:row>
      <xdr:rowOff>46217</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2983606"/>
          <a:ext cx="8890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120043</xdr:rowOff>
    </xdr:from>
    <xdr:to>
      <xdr:col>102</xdr:col>
      <xdr:colOff>165100</xdr:colOff>
      <xdr:row>76</xdr:row>
      <xdr:rowOff>50192</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97879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66720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75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127991</xdr:rowOff>
    </xdr:from>
    <xdr:to>
      <xdr:col>98</xdr:col>
      <xdr:colOff>38100</xdr:colOff>
      <xdr:row>76</xdr:row>
      <xdr:rowOff>58141</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98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49268</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307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142156</xdr:rowOff>
    </xdr:from>
    <xdr:to>
      <xdr:col>116</xdr:col>
      <xdr:colOff>114300</xdr:colOff>
      <xdr:row>76</xdr:row>
      <xdr:rowOff>72306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120583</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97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4119</xdr:rowOff>
    </xdr:from>
    <xdr:to>
      <xdr:col>112</xdr:col>
      <xdr:colOff>38100</xdr:colOff>
      <xdr:row>76</xdr:row>
      <xdr:rowOff>105719</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3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96846</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127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20754</xdr:rowOff>
    </xdr:from>
    <xdr:to>
      <xdr:col>107</xdr:col>
      <xdr:colOff>101600</xdr:colOff>
      <xdr:row>76</xdr:row>
      <xdr:rowOff>122354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50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113481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166867</xdr:rowOff>
    </xdr:from>
    <xdr:to>
      <xdr:col>102</xdr:col>
      <xdr:colOff>165100</xdr:colOff>
      <xdr:row>76</xdr:row>
      <xdr:rowOff>97017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2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88144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11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74056</xdr:rowOff>
    </xdr:from>
    <xdr:to>
      <xdr:col>98</xdr:col>
      <xdr:colOff>38100</xdr:colOff>
      <xdr:row>76</xdr:row>
      <xdr:rowOff>4206</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32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20733</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270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より大規模建設事業及び地方債の発行抑制を図ってきたことにより公債費、普通建設事業費については低い水準であるが、各施設の老朽化による維持補修工事を行っていかなければならないことから、急激的なコスト上昇とならないよう計画的な整備に努めたい。</a:t>
          </a:r>
        </a:p>
        <a:p>
          <a:r>
            <a:rPr kumimoji="1" lang="ja-JP" altLang="en-US" sz="1300">
              <a:latin typeface="ＭＳ Ｐゴシック" panose="020B0600070205080204" pitchFamily="50" charset="-128"/>
              <a:ea typeface="ＭＳ Ｐゴシック" panose="020B0600070205080204" pitchFamily="50" charset="-128"/>
            </a:rPr>
            <a:t>　維持補修費については、除雪経費が含まれていることから降雪量が増減の要因となっているほか、災害復旧費についても災害の大小はあるが豪雨被害等が発生しており、毎年度の計上となっている。補助費については、新型コロナウイルス感染症対応地方創生臨時交付金を活用した事業を実施しており、今後は減少する見込み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8,286
8,159
270.77
5,815,164
5,432,905
339,225
3,657,465
2,610,638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164084</xdr:rowOff>
    </xdr:from>
    <xdr:to>
      <xdr:col>24</xdr:col>
      <xdr:colOff>62865</xdr:colOff>
      <xdr:row>38</xdr:row>
      <xdr:rowOff>62847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7584"/>
          <a:ext cx="1270" cy="1270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66674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58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62847</xdr:rowOff>
    </xdr:from>
    <xdr:to>
      <xdr:col>24</xdr:col>
      <xdr:colOff>152400</xdr:colOff>
      <xdr:row>38</xdr:row>
      <xdr:rowOff>62847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57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110761</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164084</xdr:rowOff>
    </xdr:from>
    <xdr:to>
      <xdr:col>24</xdr:col>
      <xdr:colOff>152400</xdr:colOff>
      <xdr:row>30</xdr:row>
      <xdr:rowOff>164084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133169</xdr:rowOff>
    </xdr:from>
    <xdr:to>
      <xdr:col>24</xdr:col>
      <xdr:colOff>63500</xdr:colOff>
      <xdr:row>34</xdr:row>
      <xdr:rowOff>10922</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5791019"/>
          <a:ext cx="838200" cy="4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141894</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711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163467</xdr:rowOff>
    </xdr:from>
    <xdr:to>
      <xdr:col>24</xdr:col>
      <xdr:colOff>114300</xdr:colOff>
      <xdr:row>35</xdr:row>
      <xdr:rowOff>93617</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9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xdr:rowOff>
    </xdr:from>
    <xdr:to>
      <xdr:col>19</xdr:col>
      <xdr:colOff>177800</xdr:colOff>
      <xdr:row>34</xdr:row>
      <xdr:rowOff>26706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40222"/>
          <a:ext cx="889000" cy="1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29028</xdr:rowOff>
    </xdr:from>
    <xdr:to>
      <xdr:col>20</xdr:col>
      <xdr:colOff>38100</xdr:colOff>
      <xdr:row>35</xdr:row>
      <xdr:rowOff>130628</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2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121755</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22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138720</xdr:rowOff>
    </xdr:from>
    <xdr:to>
      <xdr:col>15</xdr:col>
      <xdr:colOff>50800</xdr:colOff>
      <xdr:row>34</xdr:row>
      <xdr:rowOff>26706</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79657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47861</xdr:rowOff>
    </xdr:from>
    <xdr:to>
      <xdr:col>15</xdr:col>
      <xdr:colOff>101600</xdr:colOff>
      <xdr:row>35</xdr:row>
      <xdr:rowOff>149461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4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140588</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4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138720</xdr:rowOff>
    </xdr:from>
    <xdr:to>
      <xdr:col>10</xdr:col>
      <xdr:colOff>114300</xdr:colOff>
      <xdr:row>33</xdr:row>
      <xdr:rowOff>141768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7965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16184</xdr:rowOff>
    </xdr:from>
    <xdr:to>
      <xdr:col>10</xdr:col>
      <xdr:colOff>165100</xdr:colOff>
      <xdr:row>35</xdr:row>
      <xdr:rowOff>117784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1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108911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09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49385</xdr:rowOff>
    </xdr:from>
    <xdr:to>
      <xdr:col>6</xdr:col>
      <xdr:colOff>38100</xdr:colOff>
      <xdr:row>35</xdr:row>
      <xdr:rowOff>150985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142112</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4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82369</xdr:rowOff>
    </xdr:from>
    <xdr:to>
      <xdr:col>24</xdr:col>
      <xdr:colOff>114300</xdr:colOff>
      <xdr:row>34</xdr:row>
      <xdr:rowOff>12519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74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105246</xdr:rowOff>
    </xdr:from>
    <xdr:ext cx="534377"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591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131572</xdr:rowOff>
    </xdr:from>
    <xdr:to>
      <xdr:col>20</xdr:col>
      <xdr:colOff>38100</xdr:colOff>
      <xdr:row>34</xdr:row>
      <xdr:rowOff>61722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78249</xdr:rowOff>
    </xdr:from>
    <xdr:ext cx="534377"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30111" y="556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147356</xdr:rowOff>
    </xdr:from>
    <xdr:to>
      <xdr:col>15</xdr:col>
      <xdr:colOff>101600</xdr:colOff>
      <xdr:row>34</xdr:row>
      <xdr:rowOff>77506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94033</xdr:rowOff>
    </xdr:from>
    <xdr:ext cx="534377"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41111" y="55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87920</xdr:rowOff>
    </xdr:from>
    <xdr:to>
      <xdr:col>10</xdr:col>
      <xdr:colOff>165100</xdr:colOff>
      <xdr:row>34</xdr:row>
      <xdr:rowOff>18070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4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34597</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52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90968</xdr:rowOff>
    </xdr:from>
    <xdr:to>
      <xdr:col>6</xdr:col>
      <xdr:colOff>38100</xdr:colOff>
      <xdr:row>34</xdr:row>
      <xdr:rowOff>21118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74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37645</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5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72365</xdr:rowOff>
    </xdr:from>
    <xdr:to>
      <xdr:col>24</xdr:col>
      <xdr:colOff>62865</xdr:colOff>
      <xdr:row>58</xdr:row>
      <xdr:rowOff>155503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44865"/>
          <a:ext cx="1270" cy="145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159330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155503</xdr:rowOff>
    </xdr:from>
    <xdr:to>
      <xdr:col>24</xdr:col>
      <xdr:colOff>152400</xdr:colOff>
      <xdr:row>58</xdr:row>
      <xdr:rowOff>155503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19042</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200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1,988,366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72365</xdr:rowOff>
    </xdr:from>
    <xdr:to>
      <xdr:col>24</xdr:col>
      <xdr:colOff>152400</xdr:colOff>
      <xdr:row>50</xdr:row>
      <xdr:rowOff>72365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4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103300</xdr:rowOff>
    </xdr:from>
    <xdr:to>
      <xdr:col>24</xdr:col>
      <xdr:colOff>63500</xdr:colOff>
      <xdr:row>58</xdr:row>
      <xdr:rowOff>133524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10047400"/>
          <a:ext cx="838200" cy="30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43794</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8164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20917</xdr:rowOff>
    </xdr:from>
    <xdr:to>
      <xdr:col>24</xdr:col>
      <xdr:colOff>114300</xdr:colOff>
      <xdr:row>58</xdr:row>
      <xdr:rowOff>122517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65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61419</xdr:rowOff>
    </xdr:from>
    <xdr:to>
      <xdr:col>19</xdr:col>
      <xdr:colOff>177800</xdr:colOff>
      <xdr:row>58</xdr:row>
      <xdr:rowOff>103300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10005519"/>
          <a:ext cx="889000" cy="4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13622</xdr:rowOff>
    </xdr:from>
    <xdr:to>
      <xdr:col>20</xdr:col>
      <xdr:colOff>38100</xdr:colOff>
      <xdr:row>58</xdr:row>
      <xdr:rowOff>115222</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57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131749</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73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61419</xdr:rowOff>
    </xdr:from>
    <xdr:to>
      <xdr:col>15</xdr:col>
      <xdr:colOff>50800</xdr:colOff>
      <xdr:row>58</xdr:row>
      <xdr:rowOff>142452</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05519"/>
          <a:ext cx="889000" cy="81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136568</xdr:rowOff>
    </xdr:from>
    <xdr:to>
      <xdr:col>15</xdr:col>
      <xdr:colOff>101600</xdr:colOff>
      <xdr:row>58</xdr:row>
      <xdr:rowOff>66718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09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83245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684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142452</xdr:rowOff>
    </xdr:from>
    <xdr:to>
      <xdr:col>10</xdr:col>
      <xdr:colOff>114300</xdr:colOff>
      <xdr:row>58</xdr:row>
      <xdr:rowOff>150816</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86552"/>
          <a:ext cx="889000" cy="8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67227</xdr:rowOff>
    </xdr:from>
    <xdr:to>
      <xdr:col>10</xdr:col>
      <xdr:colOff>165100</xdr:colOff>
      <xdr:row>58</xdr:row>
      <xdr:rowOff>168827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13904</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67227</xdr:rowOff>
    </xdr:from>
    <xdr:to>
      <xdr:col>6</xdr:col>
      <xdr:colOff>38100</xdr:colOff>
      <xdr:row>58</xdr:row>
      <xdr:rowOff>168827</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11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13904</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86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82724</xdr:rowOff>
    </xdr:from>
    <xdr:to>
      <xdr:col>24</xdr:col>
      <xdr:colOff>114300</xdr:colOff>
      <xdr:row>59</xdr:row>
      <xdr:rowOff>12874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1002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170794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94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52500</xdr:rowOff>
    </xdr:from>
    <xdr:to>
      <xdr:col>20</xdr:col>
      <xdr:colOff>38100</xdr:colOff>
      <xdr:row>58</xdr:row>
      <xdr:rowOff>154100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9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145227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8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10619</xdr:rowOff>
    </xdr:from>
    <xdr:to>
      <xdr:col>15</xdr:col>
      <xdr:colOff>101600</xdr:colOff>
      <xdr:row>58</xdr:row>
      <xdr:rowOff>112219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5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103346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047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91652</xdr:rowOff>
    </xdr:from>
    <xdr:to>
      <xdr:col>10</xdr:col>
      <xdr:colOff>165100</xdr:colOff>
      <xdr:row>59</xdr:row>
      <xdr:rowOff>21802</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3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12929</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100016</xdr:rowOff>
    </xdr:from>
    <xdr:to>
      <xdr:col>6</xdr:col>
      <xdr:colOff>38100</xdr:colOff>
      <xdr:row>59</xdr:row>
      <xdr:rowOff>30166</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21293</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36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57701</xdr:rowOff>
    </xdr:from>
    <xdr:to>
      <xdr:col>24</xdr:col>
      <xdr:colOff>62865</xdr:colOff>
      <xdr:row>78</xdr:row>
      <xdr:rowOff>132468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059201"/>
          <a:ext cx="1270" cy="1446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136295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509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132468</xdr:rowOff>
    </xdr:from>
    <xdr:to>
      <xdr:col>24</xdr:col>
      <xdr:colOff>152400</xdr:colOff>
      <xdr:row>78</xdr:row>
      <xdr:rowOff>132468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505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4378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834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300,761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57701</xdr:rowOff>
    </xdr:from>
    <xdr:to>
      <xdr:col>24</xdr:col>
      <xdr:colOff>152400</xdr:colOff>
      <xdr:row>70</xdr:row>
      <xdr:rowOff>57701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059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70434</xdr:rowOff>
    </xdr:from>
    <xdr:to>
      <xdr:col>24</xdr:col>
      <xdr:colOff>63500</xdr:colOff>
      <xdr:row>76</xdr:row>
      <xdr:rowOff>111551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3100634"/>
          <a:ext cx="838200" cy="4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71300</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5860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48423</xdr:rowOff>
    </xdr:from>
    <xdr:to>
      <xdr:col>24</xdr:col>
      <xdr:colOff>114300</xdr:colOff>
      <xdr:row>75</xdr:row>
      <xdr:rowOff>150022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90717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70434</xdr:rowOff>
    </xdr:from>
    <xdr:to>
      <xdr:col>19</xdr:col>
      <xdr:colOff>177800</xdr:colOff>
      <xdr:row>77</xdr:row>
      <xdr:rowOff>32769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00634"/>
          <a:ext cx="889000" cy="13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9804</xdr:rowOff>
    </xdr:from>
    <xdr:to>
      <xdr:col>20</xdr:col>
      <xdr:colOff>38100</xdr:colOff>
      <xdr:row>75</xdr:row>
      <xdr:rowOff>111404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86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127931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643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32769</xdr:rowOff>
    </xdr:from>
    <xdr:to>
      <xdr:col>15</xdr:col>
      <xdr:colOff>50800</xdr:colOff>
      <xdr:row>77</xdr:row>
      <xdr:rowOff>81970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234419"/>
          <a:ext cx="889000" cy="4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163850</xdr:rowOff>
    </xdr:from>
    <xdr:to>
      <xdr:col>15</xdr:col>
      <xdr:colOff>101600</xdr:colOff>
      <xdr:row>76</xdr:row>
      <xdr:rowOff>94000</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02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110527</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79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1161</xdr:rowOff>
    </xdr:from>
    <xdr:to>
      <xdr:col>10</xdr:col>
      <xdr:colOff>114300</xdr:colOff>
      <xdr:row>77</xdr:row>
      <xdr:rowOff>81970</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a:off x="1130300" y="13202811"/>
          <a:ext cx="889000" cy="80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26020</xdr:rowOff>
    </xdr:from>
    <xdr:to>
      <xdr:col>10</xdr:col>
      <xdr:colOff>165100</xdr:colOff>
      <xdr:row>76</xdr:row>
      <xdr:rowOff>127620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144147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83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88351</xdr:rowOff>
    </xdr:from>
    <xdr:to>
      <xdr:col>6</xdr:col>
      <xdr:colOff>38100</xdr:colOff>
      <xdr:row>77</xdr:row>
      <xdr:rowOff>18501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1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35028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893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60751</xdr:rowOff>
    </xdr:from>
    <xdr:to>
      <xdr:col>24</xdr:col>
      <xdr:colOff>114300</xdr:colOff>
      <xdr:row>76</xdr:row>
      <xdr:rowOff>162351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3090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39178</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19634</xdr:rowOff>
    </xdr:from>
    <xdr:to>
      <xdr:col>20</xdr:col>
      <xdr:colOff>38100</xdr:colOff>
      <xdr:row>76</xdr:row>
      <xdr:rowOff>121234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0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112361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3142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153419</xdr:rowOff>
    </xdr:from>
    <xdr:to>
      <xdr:col>15</xdr:col>
      <xdr:colOff>101600</xdr:colOff>
      <xdr:row>77</xdr:row>
      <xdr:rowOff>83569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74696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31170</xdr:rowOff>
    </xdr:from>
    <xdr:to>
      <xdr:col>10</xdr:col>
      <xdr:colOff>165100</xdr:colOff>
      <xdr:row>77</xdr:row>
      <xdr:rowOff>132770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23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123897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3325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121811</xdr:rowOff>
    </xdr:from>
    <xdr:to>
      <xdr:col>6</xdr:col>
      <xdr:colOff>38100</xdr:colOff>
      <xdr:row>77</xdr:row>
      <xdr:rowOff>51961</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15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43088</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24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73253</xdr:rowOff>
    </xdr:from>
    <xdr:to>
      <xdr:col>24</xdr:col>
      <xdr:colOff>62865</xdr:colOff>
      <xdr:row>98</xdr:row>
      <xdr:rowOff>11486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3753"/>
          <a:ext cx="1270" cy="13098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1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11486</xdr:rowOff>
    </xdr:from>
    <xdr:to>
      <xdr:col>24</xdr:col>
      <xdr:colOff>152400</xdr:colOff>
      <xdr:row>98</xdr:row>
      <xdr:rowOff>11486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1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19930</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8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73253</xdr:rowOff>
    </xdr:from>
    <xdr:to>
      <xdr:col>24</xdr:col>
      <xdr:colOff>152400</xdr:colOff>
      <xdr:row>90</xdr:row>
      <xdr:rowOff>73253</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3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113533</xdr:rowOff>
    </xdr:from>
    <xdr:to>
      <xdr:col>24</xdr:col>
      <xdr:colOff>63500</xdr:colOff>
      <xdr:row>95</xdr:row>
      <xdr:rowOff>124468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401283"/>
          <a:ext cx="8382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67753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355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89326</xdr:rowOff>
    </xdr:from>
    <xdr:to>
      <xdr:col>24</xdr:col>
      <xdr:colOff>114300</xdr:colOff>
      <xdr:row>96</xdr:row>
      <xdr:rowOff>19476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37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93926</xdr:rowOff>
    </xdr:from>
    <xdr:to>
      <xdr:col>19</xdr:col>
      <xdr:colOff>177800</xdr:colOff>
      <xdr:row>95</xdr:row>
      <xdr:rowOff>113533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381676"/>
          <a:ext cx="889000" cy="19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109984</xdr:rowOff>
    </xdr:from>
    <xdr:to>
      <xdr:col>20</xdr:col>
      <xdr:colOff>38100</xdr:colOff>
      <xdr:row>96</xdr:row>
      <xdr:rowOff>40134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39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31261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49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93926</xdr:rowOff>
    </xdr:from>
    <xdr:to>
      <xdr:col>15</xdr:col>
      <xdr:colOff>50800</xdr:colOff>
      <xdr:row>96</xdr:row>
      <xdr:rowOff>46758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381676"/>
          <a:ext cx="889000" cy="124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154752</xdr:rowOff>
    </xdr:from>
    <xdr:to>
      <xdr:col>15</xdr:col>
      <xdr:colOff>101600</xdr:colOff>
      <xdr:row>96</xdr:row>
      <xdr:rowOff>84902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4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76029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53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46758</xdr:rowOff>
    </xdr:from>
    <xdr:to>
      <xdr:col>10</xdr:col>
      <xdr:colOff>114300</xdr:colOff>
      <xdr:row>96</xdr:row>
      <xdr:rowOff>55987</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05958"/>
          <a:ext cx="889000" cy="9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16464</xdr:rowOff>
    </xdr:from>
    <xdr:to>
      <xdr:col>10</xdr:col>
      <xdr:colOff>165100</xdr:colOff>
      <xdr:row>96</xdr:row>
      <xdr:rowOff>118064</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109191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568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57345</xdr:rowOff>
    </xdr:from>
    <xdr:to>
      <xdr:col>6</xdr:col>
      <xdr:colOff>38100</xdr:colOff>
      <xdr:row>96</xdr:row>
      <xdr:rowOff>158945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6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150072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0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73668</xdr:rowOff>
    </xdr:from>
    <xdr:to>
      <xdr:col>24</xdr:col>
      <xdr:colOff>114300</xdr:colOff>
      <xdr:row>96</xdr:row>
      <xdr:rowOff>3818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6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96545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1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62733</xdr:rowOff>
    </xdr:from>
    <xdr:to>
      <xdr:col>20</xdr:col>
      <xdr:colOff>38100</xdr:colOff>
      <xdr:row>95</xdr:row>
      <xdr:rowOff>164333</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3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9410</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1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43126</xdr:rowOff>
    </xdr:from>
    <xdr:to>
      <xdr:col>15</xdr:col>
      <xdr:colOff>101600</xdr:colOff>
      <xdr:row>95</xdr:row>
      <xdr:rowOff>144726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33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161253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10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167408</xdr:rowOff>
    </xdr:from>
    <xdr:to>
      <xdr:col>10</xdr:col>
      <xdr:colOff>165100</xdr:colOff>
      <xdr:row>96</xdr:row>
      <xdr:rowOff>97558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455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114085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230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5187</xdr:rowOff>
    </xdr:from>
    <xdr:to>
      <xdr:col>6</xdr:col>
      <xdr:colOff>38100</xdr:colOff>
      <xdr:row>96</xdr:row>
      <xdr:rowOff>106787</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46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123314</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23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108610</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52110"/>
          <a:ext cx="1270" cy="1402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55287</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108610</xdr:rowOff>
    </xdr:from>
    <xdr:to>
      <xdr:col>55</xdr:col>
      <xdr:colOff>88900</xdr:colOff>
      <xdr:row>30</xdr:row>
      <xdr:rowOff>108610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114063</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2862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91186</xdr:rowOff>
    </xdr:from>
    <xdr:to>
      <xdr:col>55</xdr:col>
      <xdr:colOff>50800</xdr:colOff>
      <xdr:row>38</xdr:row>
      <xdr:rowOff>21336</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70612</xdr:rowOff>
    </xdr:from>
    <xdr:to>
      <xdr:col>50</xdr:col>
      <xdr:colOff>165100</xdr:colOff>
      <xdr:row>38</xdr:row>
      <xdr:rowOff>762</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41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17289</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189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68326</xdr:rowOff>
    </xdr:from>
    <xdr:to>
      <xdr:col>46</xdr:col>
      <xdr:colOff>38100</xdr:colOff>
      <xdr:row>37</xdr:row>
      <xdr:rowOff>169926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15003</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18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84328</xdr:rowOff>
    </xdr:from>
    <xdr:to>
      <xdr:col>41</xdr:col>
      <xdr:colOff>101600</xdr:colOff>
      <xdr:row>38</xdr:row>
      <xdr:rowOff>14478</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31005</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78384</xdr:rowOff>
    </xdr:from>
    <xdr:to>
      <xdr:col>36</xdr:col>
      <xdr:colOff>165100</xdr:colOff>
      <xdr:row>38</xdr:row>
      <xdr:rowOff>8534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25061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197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87004</xdr:rowOff>
    </xdr:from>
    <xdr:to>
      <xdr:col>54</xdr:col>
      <xdr:colOff>189865</xdr:colOff>
      <xdr:row>59</xdr:row>
      <xdr:rowOff>20546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659504"/>
          <a:ext cx="1270" cy="1476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24373</xdr:rowOff>
    </xdr:from>
    <xdr:ext cx="469744"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39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20546</xdr:rowOff>
    </xdr:from>
    <xdr:to>
      <xdr:col>55</xdr:col>
      <xdr:colOff>88900</xdr:colOff>
      <xdr:row>59</xdr:row>
      <xdr:rowOff>20546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13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33681</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43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393,831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87004</xdr:rowOff>
    </xdr:from>
    <xdr:to>
      <xdr:col>55</xdr:col>
      <xdr:colOff>88900</xdr:colOff>
      <xdr:row>50</xdr:row>
      <xdr:rowOff>87004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65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68518</xdr:rowOff>
    </xdr:from>
    <xdr:to>
      <xdr:col>55</xdr:col>
      <xdr:colOff>0</xdr:colOff>
      <xdr:row>58</xdr:row>
      <xdr:rowOff>91645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10012618"/>
          <a:ext cx="838200" cy="2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137624</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738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114747</xdr:rowOff>
    </xdr:from>
    <xdr:to>
      <xdr:col>55</xdr:col>
      <xdr:colOff>50800</xdr:colOff>
      <xdr:row>58</xdr:row>
      <xdr:rowOff>44897</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88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91645</xdr:rowOff>
    </xdr:from>
    <xdr:to>
      <xdr:col>50</xdr:col>
      <xdr:colOff>114300</xdr:colOff>
      <xdr:row>58</xdr:row>
      <xdr:rowOff>102240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8750300" y="10035745"/>
          <a:ext cx="889000" cy="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116008</xdr:rowOff>
    </xdr:from>
    <xdr:to>
      <xdr:col>50</xdr:col>
      <xdr:colOff>165100</xdr:colOff>
      <xdr:row>58</xdr:row>
      <xdr:rowOff>46158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888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62685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6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66487</xdr:rowOff>
    </xdr:from>
    <xdr:to>
      <xdr:col>45</xdr:col>
      <xdr:colOff>177800</xdr:colOff>
      <xdr:row>58</xdr:row>
      <xdr:rowOff>102240</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7861300" y="10010587"/>
          <a:ext cx="889000" cy="3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130433</xdr:rowOff>
    </xdr:from>
    <xdr:to>
      <xdr:col>46</xdr:col>
      <xdr:colOff>38100</xdr:colOff>
      <xdr:row>58</xdr:row>
      <xdr:rowOff>60583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90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77110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67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66487</xdr:rowOff>
    </xdr:from>
    <xdr:to>
      <xdr:col>41</xdr:col>
      <xdr:colOff>50800</xdr:colOff>
      <xdr:row>58</xdr:row>
      <xdr:rowOff>82303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10010587"/>
          <a:ext cx="889000" cy="1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139428</xdr:rowOff>
    </xdr:from>
    <xdr:to>
      <xdr:col>41</xdr:col>
      <xdr:colOff>101600</xdr:colOff>
      <xdr:row>58</xdr:row>
      <xdr:rowOff>69578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91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86105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68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158417</xdr:rowOff>
    </xdr:from>
    <xdr:to>
      <xdr:col>36</xdr:col>
      <xdr:colOff>165100</xdr:colOff>
      <xdr:row>58</xdr:row>
      <xdr:rowOff>88567</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93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105094</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706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17718</xdr:rowOff>
    </xdr:from>
    <xdr:to>
      <xdr:col>55</xdr:col>
      <xdr:colOff>50800</xdr:colOff>
      <xdr:row>58</xdr:row>
      <xdr:rowOff>119318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96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104095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8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40845</xdr:rowOff>
    </xdr:from>
    <xdr:to>
      <xdr:col>50</xdr:col>
      <xdr:colOff>165100</xdr:colOff>
      <xdr:row>58</xdr:row>
      <xdr:rowOff>142445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98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133572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1007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51440</xdr:rowOff>
    </xdr:from>
    <xdr:to>
      <xdr:col>46</xdr:col>
      <xdr:colOff>38100</xdr:colOff>
      <xdr:row>58</xdr:row>
      <xdr:rowOff>153040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99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144167</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1008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15687</xdr:rowOff>
    </xdr:from>
    <xdr:to>
      <xdr:col>41</xdr:col>
      <xdr:colOff>101600</xdr:colOff>
      <xdr:row>58</xdr:row>
      <xdr:rowOff>117287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95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108414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1005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31503</xdr:rowOff>
    </xdr:from>
    <xdr:to>
      <xdr:col>36</xdr:col>
      <xdr:colOff>165100</xdr:colOff>
      <xdr:row>58</xdr:row>
      <xdr:rowOff>133103</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9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124230</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1006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51264</xdr:rowOff>
    </xdr:from>
    <xdr:to>
      <xdr:col>54</xdr:col>
      <xdr:colOff>189865</xdr:colOff>
      <xdr:row>79</xdr:row>
      <xdr:rowOff>83246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052764"/>
          <a:ext cx="1270" cy="157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87073</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631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83246</xdr:rowOff>
    </xdr:from>
    <xdr:to>
      <xdr:col>55</xdr:col>
      <xdr:colOff>88900</xdr:colOff>
      <xdr:row>79</xdr:row>
      <xdr:rowOff>83246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627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169391</xdr:rowOff>
    </xdr:from>
    <xdr:ext cx="599010"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182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51264</xdr:rowOff>
    </xdr:from>
    <xdr:to>
      <xdr:col>55</xdr:col>
      <xdr:colOff>88900</xdr:colOff>
      <xdr:row>70</xdr:row>
      <xdr:rowOff>51264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05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87612</xdr:rowOff>
    </xdr:from>
    <xdr:to>
      <xdr:col>55</xdr:col>
      <xdr:colOff>0</xdr:colOff>
      <xdr:row>77</xdr:row>
      <xdr:rowOff>46247</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117812"/>
          <a:ext cx="838200" cy="130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166943</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97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17066</xdr:rowOff>
    </xdr:from>
    <xdr:to>
      <xdr:col>55</xdr:col>
      <xdr:colOff>50800</xdr:colOff>
      <xdr:row>77</xdr:row>
      <xdr:rowOff>118666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18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46247</xdr:rowOff>
    </xdr:from>
    <xdr:to>
      <xdr:col>50</xdr:col>
      <xdr:colOff>114300</xdr:colOff>
      <xdr:row>77</xdr:row>
      <xdr:rowOff>54291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24789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36953</xdr:rowOff>
    </xdr:from>
    <xdr:to>
      <xdr:col>50</xdr:col>
      <xdr:colOff>165100</xdr:colOff>
      <xdr:row>77</xdr:row>
      <xdr:rowOff>138553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38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129680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333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54291</xdr:rowOff>
    </xdr:from>
    <xdr:to>
      <xdr:col>45</xdr:col>
      <xdr:colOff>177800</xdr:colOff>
      <xdr:row>78</xdr:row>
      <xdr:rowOff>10061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255941"/>
          <a:ext cx="889000" cy="12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47382</xdr:rowOff>
    </xdr:from>
    <xdr:to>
      <xdr:col>46</xdr:col>
      <xdr:colOff>38100</xdr:colOff>
      <xdr:row>77</xdr:row>
      <xdr:rowOff>148982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4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140109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334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129032</xdr:rowOff>
    </xdr:from>
    <xdr:to>
      <xdr:col>41</xdr:col>
      <xdr:colOff>50800</xdr:colOff>
      <xdr:row>78</xdr:row>
      <xdr:rowOff>10061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3159232"/>
          <a:ext cx="889000" cy="2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21321</xdr:rowOff>
    </xdr:from>
    <xdr:to>
      <xdr:col>41</xdr:col>
      <xdr:colOff>101600</xdr:colOff>
      <xdr:row>78</xdr:row>
      <xdr:rowOff>122921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94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114048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487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18306</xdr:rowOff>
    </xdr:from>
    <xdr:to>
      <xdr:col>36</xdr:col>
      <xdr:colOff>165100</xdr:colOff>
      <xdr:row>78</xdr:row>
      <xdr:rowOff>119906</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9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111033</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05111" y="1348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36812</xdr:rowOff>
    </xdr:from>
    <xdr:to>
      <xdr:col>55</xdr:col>
      <xdr:colOff>50800</xdr:colOff>
      <xdr:row>76</xdr:row>
      <xdr:rowOff>138412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06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59689</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91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166897</xdr:rowOff>
    </xdr:from>
    <xdr:to>
      <xdr:col>50</xdr:col>
      <xdr:colOff>165100</xdr:colOff>
      <xdr:row>77</xdr:row>
      <xdr:rowOff>97047</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19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113574</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9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3491</xdr:rowOff>
    </xdr:from>
    <xdr:to>
      <xdr:col>46</xdr:col>
      <xdr:colOff>38100</xdr:colOff>
      <xdr:row>77</xdr:row>
      <xdr:rowOff>105091</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20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121618</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98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130711</xdr:rowOff>
    </xdr:from>
    <xdr:to>
      <xdr:col>41</xdr:col>
      <xdr:colOff>101600</xdr:colOff>
      <xdr:row>78</xdr:row>
      <xdr:rowOff>60861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33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77388</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310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78232</xdr:rowOff>
    </xdr:from>
    <xdr:to>
      <xdr:col>36</xdr:col>
      <xdr:colOff>165100</xdr:colOff>
      <xdr:row>77</xdr:row>
      <xdr:rowOff>8382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108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24909</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88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12412</xdr:rowOff>
    </xdr:from>
    <xdr:to>
      <xdr:col>54</xdr:col>
      <xdr:colOff>189865</xdr:colOff>
      <xdr:row>98</xdr:row>
      <xdr:rowOff>109990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14362"/>
          <a:ext cx="1270" cy="129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113817</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1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109990</xdr:rowOff>
    </xdr:from>
    <xdr:to>
      <xdr:col>55</xdr:col>
      <xdr:colOff>88900</xdr:colOff>
      <xdr:row>98</xdr:row>
      <xdr:rowOff>109990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1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130539</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3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368,409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12412</xdr:rowOff>
    </xdr:from>
    <xdr:to>
      <xdr:col>55</xdr:col>
      <xdr:colOff>88900</xdr:colOff>
      <xdr:row>91</xdr:row>
      <xdr:rowOff>12412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14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118497</xdr:rowOff>
    </xdr:from>
    <xdr:to>
      <xdr:col>55</xdr:col>
      <xdr:colOff>0</xdr:colOff>
      <xdr:row>97</xdr:row>
      <xdr:rowOff>120943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49147"/>
          <a:ext cx="838200" cy="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473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162807</xdr:rowOff>
    </xdr:from>
    <xdr:to>
      <xdr:col>55</xdr:col>
      <xdr:colOff>50800</xdr:colOff>
      <xdr:row>97</xdr:row>
      <xdr:rowOff>92957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120943</xdr:rowOff>
    </xdr:from>
    <xdr:to>
      <xdr:col>50</xdr:col>
      <xdr:colOff>114300</xdr:colOff>
      <xdr:row>97</xdr:row>
      <xdr:rowOff>155828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751593"/>
          <a:ext cx="889000" cy="3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148458</xdr:rowOff>
    </xdr:from>
    <xdr:to>
      <xdr:col>50</xdr:col>
      <xdr:colOff>165100</xdr:colOff>
      <xdr:row>97</xdr:row>
      <xdr:rowOff>78608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0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95135</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38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155828</xdr:rowOff>
    </xdr:from>
    <xdr:to>
      <xdr:col>45</xdr:col>
      <xdr:colOff>177800</xdr:colOff>
      <xdr:row>97</xdr:row>
      <xdr:rowOff>161942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6478"/>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160706</xdr:rowOff>
    </xdr:from>
    <xdr:to>
      <xdr:col>46</xdr:col>
      <xdr:colOff>38100</xdr:colOff>
      <xdr:row>97</xdr:row>
      <xdr:rowOff>90856</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107383</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3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153702</xdr:rowOff>
    </xdr:from>
    <xdr:to>
      <xdr:col>41</xdr:col>
      <xdr:colOff>50800</xdr:colOff>
      <xdr:row>97</xdr:row>
      <xdr:rowOff>161942</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784352"/>
          <a:ext cx="889000" cy="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2412</xdr:rowOff>
    </xdr:from>
    <xdr:to>
      <xdr:col>41</xdr:col>
      <xdr:colOff>101600</xdr:colOff>
      <xdr:row>97</xdr:row>
      <xdr:rowOff>104012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120539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08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144766</xdr:rowOff>
    </xdr:from>
    <xdr:to>
      <xdr:col>36</xdr:col>
      <xdr:colOff>165100</xdr:colOff>
      <xdr:row>97</xdr:row>
      <xdr:rowOff>74916</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0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91443</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3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67697</xdr:rowOff>
    </xdr:from>
    <xdr:to>
      <xdr:col>55</xdr:col>
      <xdr:colOff>50800</xdr:colOff>
      <xdr:row>97</xdr:row>
      <xdr:rowOff>169297</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46124</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7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70143</xdr:rowOff>
    </xdr:from>
    <xdr:to>
      <xdr:col>50</xdr:col>
      <xdr:colOff>165100</xdr:colOff>
      <xdr:row>98</xdr:row>
      <xdr:rowOff>293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00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162870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793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105028</xdr:rowOff>
    </xdr:from>
    <xdr:to>
      <xdr:col>46</xdr:col>
      <xdr:colOff>38100</xdr:colOff>
      <xdr:row>98</xdr:row>
      <xdr:rowOff>35178</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26305</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111142</xdr:rowOff>
    </xdr:from>
    <xdr:to>
      <xdr:col>41</xdr:col>
      <xdr:colOff>101600</xdr:colOff>
      <xdr:row>98</xdr:row>
      <xdr:rowOff>41292</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4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32419</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3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102902</xdr:rowOff>
    </xdr:from>
    <xdr:to>
      <xdr:col>36</xdr:col>
      <xdr:colOff>165100</xdr:colOff>
      <xdr:row>98</xdr:row>
      <xdr:rowOff>33052</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3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24179</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2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71966</xdr:rowOff>
    </xdr:from>
    <xdr:to>
      <xdr:col>85</xdr:col>
      <xdr:colOff>126364</xdr:colOff>
      <xdr:row>39</xdr:row>
      <xdr:rowOff>12461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86916"/>
          <a:ext cx="1269" cy="131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16288</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0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12461</xdr:rowOff>
    </xdr:from>
    <xdr:to>
      <xdr:col>86</xdr:col>
      <xdr:colOff>25400</xdr:colOff>
      <xdr:row>39</xdr:row>
      <xdr:rowOff>12461</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9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18643</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6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71966</xdr:rowOff>
    </xdr:from>
    <xdr:to>
      <xdr:col>86</xdr:col>
      <xdr:colOff>25400</xdr:colOff>
      <xdr:row>31</xdr:row>
      <xdr:rowOff>71966</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86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127424</xdr:rowOff>
    </xdr:from>
    <xdr:to>
      <xdr:col>85</xdr:col>
      <xdr:colOff>127000</xdr:colOff>
      <xdr:row>37</xdr:row>
      <xdr:rowOff>170058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71074"/>
          <a:ext cx="838200" cy="4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116258</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117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93381</xdr:rowOff>
    </xdr:from>
    <xdr:to>
      <xdr:col>85</xdr:col>
      <xdr:colOff>177800</xdr:colOff>
      <xdr:row>37</xdr:row>
      <xdr:rowOff>23531</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26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170058</xdr:rowOff>
    </xdr:from>
    <xdr:to>
      <xdr:col>81</xdr:col>
      <xdr:colOff>50800</xdr:colOff>
      <xdr:row>38</xdr:row>
      <xdr:rowOff>32464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3708"/>
          <a:ext cx="889000" cy="3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137775</xdr:rowOff>
    </xdr:from>
    <xdr:to>
      <xdr:col>81</xdr:col>
      <xdr:colOff>101600</xdr:colOff>
      <xdr:row>37</xdr:row>
      <xdr:rowOff>67925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0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84452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08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170744</xdr:rowOff>
    </xdr:from>
    <xdr:to>
      <xdr:col>76</xdr:col>
      <xdr:colOff>114300</xdr:colOff>
      <xdr:row>38</xdr:row>
      <xdr:rowOff>32464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14394"/>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127945</xdr:rowOff>
    </xdr:from>
    <xdr:to>
      <xdr:col>76</xdr:col>
      <xdr:colOff>165100</xdr:colOff>
      <xdr:row>36</xdr:row>
      <xdr:rowOff>58095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2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0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145095</xdr:rowOff>
    </xdr:from>
    <xdr:to>
      <xdr:col>71</xdr:col>
      <xdr:colOff>177800</xdr:colOff>
      <xdr:row>37</xdr:row>
      <xdr:rowOff>170744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488745"/>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75481</xdr:rowOff>
    </xdr:from>
    <xdr:to>
      <xdr:col>72</xdr:col>
      <xdr:colOff>38100</xdr:colOff>
      <xdr:row>37</xdr:row>
      <xdr:rowOff>5631</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247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22158</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02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152336</xdr:rowOff>
    </xdr:from>
    <xdr:to>
      <xdr:col>67</xdr:col>
      <xdr:colOff>101600</xdr:colOff>
      <xdr:row>37</xdr:row>
      <xdr:rowOff>82486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3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99013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9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76624</xdr:rowOff>
    </xdr:from>
    <xdr:to>
      <xdr:col>85</xdr:col>
      <xdr:colOff>177800</xdr:colOff>
      <xdr:row>38</xdr:row>
      <xdr:rowOff>6774</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2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55051</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398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119258</xdr:rowOff>
    </xdr:from>
    <xdr:to>
      <xdr:col>81</xdr:col>
      <xdr:colOff>101600</xdr:colOff>
      <xdr:row>38</xdr:row>
      <xdr:rowOff>49408</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40535</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153114</xdr:rowOff>
    </xdr:from>
    <xdr:to>
      <xdr:col>76</xdr:col>
      <xdr:colOff>165100</xdr:colOff>
      <xdr:row>38</xdr:row>
      <xdr:rowOff>83264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9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74391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8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119944</xdr:rowOff>
    </xdr:from>
    <xdr:to>
      <xdr:col>72</xdr:col>
      <xdr:colOff>38100</xdr:colOff>
      <xdr:row>38</xdr:row>
      <xdr:rowOff>50094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41221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55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94295</xdr:rowOff>
    </xdr:from>
    <xdr:to>
      <xdr:col>67</xdr:col>
      <xdr:colOff>101600</xdr:colOff>
      <xdr:row>38</xdr:row>
      <xdr:rowOff>24445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15572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3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70272</xdr:rowOff>
    </xdr:from>
    <xdr:to>
      <xdr:col>85</xdr:col>
      <xdr:colOff>126364</xdr:colOff>
      <xdr:row>58</xdr:row>
      <xdr:rowOff>51612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14222"/>
          <a:ext cx="1269" cy="1181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55439</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9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51612</xdr:rowOff>
    </xdr:from>
    <xdr:to>
      <xdr:col>86</xdr:col>
      <xdr:colOff>25400</xdr:colOff>
      <xdr:row>58</xdr:row>
      <xdr:rowOff>51612</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95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16949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589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555,371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70272</xdr:rowOff>
    </xdr:from>
    <xdr:to>
      <xdr:col>86</xdr:col>
      <xdr:colOff>25400</xdr:colOff>
      <xdr:row>51</xdr:row>
      <xdr:rowOff>70272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1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149589</xdr:rowOff>
    </xdr:from>
    <xdr:to>
      <xdr:col>85</xdr:col>
      <xdr:colOff>127000</xdr:colOff>
      <xdr:row>57</xdr:row>
      <xdr:rowOff>165143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922239"/>
          <a:ext cx="838200" cy="15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76577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677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53700</xdr:rowOff>
    </xdr:from>
    <xdr:to>
      <xdr:col>85</xdr:col>
      <xdr:colOff>177800</xdr:colOff>
      <xdr:row>57</xdr:row>
      <xdr:rowOff>155300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82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149589</xdr:rowOff>
    </xdr:from>
    <xdr:to>
      <xdr:col>81</xdr:col>
      <xdr:colOff>50800</xdr:colOff>
      <xdr:row>57</xdr:row>
      <xdr:rowOff>166467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922239"/>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69535</xdr:rowOff>
    </xdr:from>
    <xdr:to>
      <xdr:col>81</xdr:col>
      <xdr:colOff>101600</xdr:colOff>
      <xdr:row>57</xdr:row>
      <xdr:rowOff>171135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842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16212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1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166467</xdr:rowOff>
    </xdr:from>
    <xdr:to>
      <xdr:col>76</xdr:col>
      <xdr:colOff>114300</xdr:colOff>
      <xdr:row>58</xdr:row>
      <xdr:rowOff>629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939117"/>
          <a:ext cx="889000" cy="5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78403</xdr:rowOff>
    </xdr:from>
    <xdr:to>
      <xdr:col>76</xdr:col>
      <xdr:colOff>165100</xdr:colOff>
      <xdr:row>58</xdr:row>
      <xdr:rowOff>8553</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85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25080</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62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163202</xdr:rowOff>
    </xdr:from>
    <xdr:to>
      <xdr:col>71</xdr:col>
      <xdr:colOff>177800</xdr:colOff>
      <xdr:row>58</xdr:row>
      <xdr:rowOff>629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935852"/>
          <a:ext cx="889000" cy="8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92432</xdr:rowOff>
    </xdr:from>
    <xdr:to>
      <xdr:col>72</xdr:col>
      <xdr:colOff>38100</xdr:colOff>
      <xdr:row>58</xdr:row>
      <xdr:rowOff>22582</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86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39109</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640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107332</xdr:rowOff>
    </xdr:from>
    <xdr:to>
      <xdr:col>67</xdr:col>
      <xdr:colOff>101600</xdr:colOff>
      <xdr:row>58</xdr:row>
      <xdr:rowOff>37482</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8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54009</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655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114343</xdr:rowOff>
    </xdr:from>
    <xdr:to>
      <xdr:col>85</xdr:col>
      <xdr:colOff>177800</xdr:colOff>
      <xdr:row>58</xdr:row>
      <xdr:rowOff>44493</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886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32127</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804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98789</xdr:rowOff>
    </xdr:from>
    <xdr:to>
      <xdr:col>81</xdr:col>
      <xdr:colOff>101600</xdr:colOff>
      <xdr:row>58</xdr:row>
      <xdr:rowOff>28939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20066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96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115667</xdr:rowOff>
    </xdr:from>
    <xdr:to>
      <xdr:col>76</xdr:col>
      <xdr:colOff>165100</xdr:colOff>
      <xdr:row>58</xdr:row>
      <xdr:rowOff>45817</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88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36944</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98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121279</xdr:rowOff>
    </xdr:from>
    <xdr:to>
      <xdr:col>72</xdr:col>
      <xdr:colOff>38100</xdr:colOff>
      <xdr:row>58</xdr:row>
      <xdr:rowOff>51429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89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42556</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98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112402</xdr:rowOff>
    </xdr:from>
    <xdr:to>
      <xdr:col>67</xdr:col>
      <xdr:colOff>101600</xdr:colOff>
      <xdr:row>58</xdr:row>
      <xdr:rowOff>42552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88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33679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9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110915</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12415"/>
          <a:ext cx="1269" cy="1400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57592</xdr:rowOff>
    </xdr:from>
    <xdr:ext cx="599010"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887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153,148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110915</xdr:rowOff>
    </xdr:from>
    <xdr:to>
      <xdr:col>86</xdr:col>
      <xdr:colOff>25400</xdr:colOff>
      <xdr:row>70</xdr:row>
      <xdr:rowOff>110915</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1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166190</xdr:rowOff>
    </xdr:from>
    <xdr:to>
      <xdr:col>85</xdr:col>
      <xdr:colOff>127000</xdr:colOff>
      <xdr:row>78</xdr:row>
      <xdr:rowOff>46065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67840"/>
          <a:ext cx="838200" cy="5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154881</xdr:rowOff>
    </xdr:from>
    <xdr:ext cx="534377"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8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132004</xdr:rowOff>
    </xdr:from>
    <xdr:to>
      <xdr:col>85</xdr:col>
      <xdr:colOff>177800</xdr:colOff>
      <xdr:row>78</xdr:row>
      <xdr:rowOff>62154</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3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52073</xdr:rowOff>
    </xdr:from>
    <xdr:to>
      <xdr:col>81</xdr:col>
      <xdr:colOff>50800</xdr:colOff>
      <xdr:row>77</xdr:row>
      <xdr:rowOff>166190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253723"/>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160150</xdr:rowOff>
    </xdr:from>
    <xdr:to>
      <xdr:col>81</xdr:col>
      <xdr:colOff>101600</xdr:colOff>
      <xdr:row>78</xdr:row>
      <xdr:rowOff>90300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6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81427</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3454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52073</xdr:rowOff>
    </xdr:from>
    <xdr:to>
      <xdr:col>76</xdr:col>
      <xdr:colOff>114300</xdr:colOff>
      <xdr:row>78</xdr:row>
      <xdr:rowOff>83392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253723"/>
          <a:ext cx="889000" cy="202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165683</xdr:rowOff>
    </xdr:from>
    <xdr:to>
      <xdr:col>76</xdr:col>
      <xdr:colOff>165100</xdr:colOff>
      <xdr:row>78</xdr:row>
      <xdr:rowOff>95833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86960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346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83392</xdr:rowOff>
    </xdr:from>
    <xdr:to>
      <xdr:col>71</xdr:col>
      <xdr:colOff>177800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456492"/>
          <a:ext cx="889000" cy="5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8790</xdr:rowOff>
    </xdr:from>
    <xdr:to>
      <xdr:col>72</xdr:col>
      <xdr:colOff>38100</xdr:colOff>
      <xdr:row>78</xdr:row>
      <xdr:rowOff>110390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3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126917</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5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171369</xdr:rowOff>
    </xdr:from>
    <xdr:to>
      <xdr:col>67</xdr:col>
      <xdr:colOff>101600</xdr:colOff>
      <xdr:row>78</xdr:row>
      <xdr:rowOff>101519</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373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118046</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148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166715</xdr:rowOff>
    </xdr:from>
    <xdr:to>
      <xdr:col>85</xdr:col>
      <xdr:colOff>177800</xdr:colOff>
      <xdr:row>78</xdr:row>
      <xdr:rowOff>96865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6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110431</xdr:rowOff>
    </xdr:from>
    <xdr:ext cx="534377"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1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115390</xdr:rowOff>
    </xdr:from>
    <xdr:to>
      <xdr:col>81</xdr:col>
      <xdr:colOff>101600</xdr:colOff>
      <xdr:row>78</xdr:row>
      <xdr:rowOff>45540</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1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62067</xdr:rowOff>
    </xdr:from>
    <xdr:ext cx="534377"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14111" y="1309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1273</xdr:rowOff>
    </xdr:from>
    <xdr:to>
      <xdr:col>76</xdr:col>
      <xdr:colOff>165100</xdr:colOff>
      <xdr:row>77</xdr:row>
      <xdr:rowOff>102873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02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119400</xdr:rowOff>
    </xdr:from>
    <xdr:ext cx="534377"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325111" y="1297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32592</xdr:rowOff>
    </xdr:from>
    <xdr:to>
      <xdr:col>72</xdr:col>
      <xdr:colOff>38100</xdr:colOff>
      <xdr:row>78</xdr:row>
      <xdr:rowOff>134192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0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125319</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49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公債費グラフ枠">
          <a:extLst>
            <a:ext uri="{FF2B5EF4-FFF2-40B4-BE49-F238E27FC236}">
              <a16:creationId xmlns:a16="http://schemas.microsoft.com/office/drawing/2014/main" id="{00000000-0008-0000-07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71363</xdr:rowOff>
    </xdr:from>
    <xdr:to>
      <xdr:col>85</xdr:col>
      <xdr:colOff>126364</xdr:colOff>
      <xdr:row>98</xdr:row>
      <xdr:rowOff>135672</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6317595" y="15673313"/>
          <a:ext cx="1269" cy="1264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139499</xdr:rowOff>
    </xdr:from>
    <xdr:ext cx="378565" cy="259045"/>
    <xdr:sp macro="" textlink="">
      <xdr:nvSpPr>
        <xdr:cNvPr id="680" name="公債費最小値テキスト">
          <a:extLst>
            <a:ext uri="{FF2B5EF4-FFF2-40B4-BE49-F238E27FC236}">
              <a16:creationId xmlns:a16="http://schemas.microsoft.com/office/drawing/2014/main" id="{00000000-0008-0000-0700-0000A8020000}"/>
            </a:ext>
          </a:extLst>
        </xdr:cNvPr>
        <xdr:cNvSpPr txBox="1"/>
      </xdr:nvSpPr>
      <xdr:spPr>
        <a:xfrm>
          <a:off x="16370300" y="1694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135672</xdr:rowOff>
    </xdr:from>
    <xdr:to>
      <xdr:col>86</xdr:col>
      <xdr:colOff>25400</xdr:colOff>
      <xdr:row>98</xdr:row>
      <xdr:rowOff>135672</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6230600" y="16937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18040</xdr:rowOff>
    </xdr:from>
    <xdr:ext cx="599010" cy="259045"/>
    <xdr:sp macro="" textlink="">
      <xdr:nvSpPr>
        <xdr:cNvPr id="682" name="公債費最大値テキスト">
          <a:extLst>
            <a:ext uri="{FF2B5EF4-FFF2-40B4-BE49-F238E27FC236}">
              <a16:creationId xmlns:a16="http://schemas.microsoft.com/office/drawing/2014/main" id="{00000000-0008-0000-0700-0000AA020000}"/>
            </a:ext>
          </a:extLst>
        </xdr:cNvPr>
        <xdr:cNvSpPr txBox="1"/>
      </xdr:nvSpPr>
      <xdr:spPr>
        <a:xfrm>
          <a:off x="16370300" y="15448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277,447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71363</xdr:rowOff>
    </xdr:from>
    <xdr:to>
      <xdr:col>86</xdr:col>
      <xdr:colOff>25400</xdr:colOff>
      <xdr:row>91</xdr:row>
      <xdr:rowOff>71363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5673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139426</xdr:rowOff>
    </xdr:from>
    <xdr:to>
      <xdr:col>85</xdr:col>
      <xdr:colOff>127000</xdr:colOff>
      <xdr:row>97</xdr:row>
      <xdr:rowOff>143608</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5481300" y="16770076"/>
          <a:ext cx="8382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62234</xdr:rowOff>
    </xdr:from>
    <xdr:ext cx="534377" cy="259045"/>
    <xdr:sp macro="" textlink="">
      <xdr:nvSpPr>
        <xdr:cNvPr id="685" name="公債費平均値テキスト">
          <a:extLst>
            <a:ext uri="{FF2B5EF4-FFF2-40B4-BE49-F238E27FC236}">
              <a16:creationId xmlns:a16="http://schemas.microsoft.com/office/drawing/2014/main" id="{00000000-0008-0000-0700-0000AD020000}"/>
            </a:ext>
          </a:extLst>
        </xdr:cNvPr>
        <xdr:cNvSpPr txBox="1"/>
      </xdr:nvSpPr>
      <xdr:spPr>
        <a:xfrm>
          <a:off x="16370300" y="163499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39357</xdr:rowOff>
    </xdr:from>
    <xdr:to>
      <xdr:col>85</xdr:col>
      <xdr:colOff>177800</xdr:colOff>
      <xdr:row>96</xdr:row>
      <xdr:rowOff>140957</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6268700" y="1649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143608</xdr:rowOff>
    </xdr:from>
    <xdr:to>
      <xdr:col>81</xdr:col>
      <xdr:colOff>50800</xdr:colOff>
      <xdr:row>97</xdr:row>
      <xdr:rowOff>164475</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4592300" y="16774258"/>
          <a:ext cx="889000" cy="2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57719</xdr:rowOff>
    </xdr:from>
    <xdr:to>
      <xdr:col>81</xdr:col>
      <xdr:colOff>101600</xdr:colOff>
      <xdr:row>96</xdr:row>
      <xdr:rowOff>159319</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5430500" y="1651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4396</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5214111" y="1629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159739</xdr:rowOff>
    </xdr:from>
    <xdr:to>
      <xdr:col>76</xdr:col>
      <xdr:colOff>114300</xdr:colOff>
      <xdr:row>97</xdr:row>
      <xdr:rowOff>164475</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3703300" y="16790389"/>
          <a:ext cx="8890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79391</xdr:rowOff>
    </xdr:from>
    <xdr:to>
      <xdr:col>76</xdr:col>
      <xdr:colOff>165100</xdr:colOff>
      <xdr:row>97</xdr:row>
      <xdr:rowOff>9541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4541500" y="165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26068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4325111" y="1631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159739</xdr:rowOff>
    </xdr:from>
    <xdr:to>
      <xdr:col>71</xdr:col>
      <xdr:colOff>177800</xdr:colOff>
      <xdr:row>98</xdr:row>
      <xdr:rowOff>4758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2814300" y="16790389"/>
          <a:ext cx="889000" cy="1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88489</xdr:rowOff>
    </xdr:from>
    <xdr:to>
      <xdr:col>72</xdr:col>
      <xdr:colOff>38100</xdr:colOff>
      <xdr:row>97</xdr:row>
      <xdr:rowOff>18639</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3652500" y="165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35166</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3436111" y="1632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116816</xdr:rowOff>
    </xdr:from>
    <xdr:to>
      <xdr:col>67</xdr:col>
      <xdr:colOff>101600</xdr:colOff>
      <xdr:row>97</xdr:row>
      <xdr:rowOff>46966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2763500" y="1657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63493</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547111" y="16351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88626</xdr:rowOff>
    </xdr:from>
    <xdr:to>
      <xdr:col>85</xdr:col>
      <xdr:colOff>177800</xdr:colOff>
      <xdr:row>98</xdr:row>
      <xdr:rowOff>18776</xdr:rowOff>
    </xdr:to>
    <xdr:sp macro="" textlink="">
      <xdr:nvSpPr>
        <xdr:cNvPr id="703" name="楕円 702">
          <a:extLst>
            <a:ext uri="{FF2B5EF4-FFF2-40B4-BE49-F238E27FC236}">
              <a16:creationId xmlns:a16="http://schemas.microsoft.com/office/drawing/2014/main" id="{00000000-0008-0000-0700-0000BF020000}"/>
            </a:ext>
          </a:extLst>
        </xdr:cNvPr>
        <xdr:cNvSpPr/>
      </xdr:nvSpPr>
      <xdr:spPr>
        <a:xfrm>
          <a:off x="16268700" y="1671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67053</xdr:rowOff>
    </xdr:from>
    <xdr:ext cx="534377" cy="259045"/>
    <xdr:sp macro="" textlink="">
      <xdr:nvSpPr>
        <xdr:cNvPr id="704" name="公債費該当値テキスト">
          <a:extLst>
            <a:ext uri="{FF2B5EF4-FFF2-40B4-BE49-F238E27FC236}">
              <a16:creationId xmlns:a16="http://schemas.microsoft.com/office/drawing/2014/main" id="{00000000-0008-0000-0700-0000C0020000}"/>
            </a:ext>
          </a:extLst>
        </xdr:cNvPr>
        <xdr:cNvSpPr txBox="1"/>
      </xdr:nvSpPr>
      <xdr:spPr>
        <a:xfrm>
          <a:off x="16370300" y="166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92808</xdr:rowOff>
    </xdr:from>
    <xdr:to>
      <xdr:col>81</xdr:col>
      <xdr:colOff>101600</xdr:colOff>
      <xdr:row>98</xdr:row>
      <xdr:rowOff>22958</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5430500" y="167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14085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14111" y="168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113675</xdr:rowOff>
    </xdr:from>
    <xdr:to>
      <xdr:col>76</xdr:col>
      <xdr:colOff>165100</xdr:colOff>
      <xdr:row>98</xdr:row>
      <xdr:rowOff>43825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4541500" y="1674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34952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837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108939</xdr:rowOff>
    </xdr:from>
    <xdr:to>
      <xdr:col>72</xdr:col>
      <xdr:colOff>38100</xdr:colOff>
      <xdr:row>98</xdr:row>
      <xdr:rowOff>39089</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3652500" y="1673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30216</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436111" y="1683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125408</xdr:rowOff>
    </xdr:from>
    <xdr:to>
      <xdr:col>67</xdr:col>
      <xdr:colOff>101600</xdr:colOff>
      <xdr:row>98</xdr:row>
      <xdr:rowOff>55558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2763500" y="1675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46685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547111" y="1684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80010</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223510"/>
          <a:ext cx="1269" cy="1507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49039</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735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26687</xdr:rowOff>
    </xdr:from>
    <xdr:ext cx="534377"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499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11,870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80010</xdr:rowOff>
    </xdr:from>
    <xdr:to>
      <xdr:col>116</xdr:col>
      <xdr:colOff>152400</xdr:colOff>
      <xdr:row>30</xdr:row>
      <xdr:rowOff>80010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223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137939</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81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115062</xdr:rowOff>
    </xdr:from>
    <xdr:to>
      <xdr:col>116</xdr:col>
      <xdr:colOff>114300</xdr:colOff>
      <xdr:row>39</xdr:row>
      <xdr:rowOff>45212</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63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89916</xdr:rowOff>
    </xdr:from>
    <xdr:to>
      <xdr:col>112</xdr:col>
      <xdr:colOff>38100</xdr:colOff>
      <xdr:row>39</xdr:row>
      <xdr:rowOff>20066</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5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36593</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80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118364</xdr:rowOff>
    </xdr:from>
    <xdr:to>
      <xdr:col>107</xdr:col>
      <xdr:colOff>101600</xdr:colOff>
      <xdr:row>39</xdr:row>
      <xdr:rowOff>48514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3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65041</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4086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137541</xdr:rowOff>
    </xdr:from>
    <xdr:to>
      <xdr:col>102</xdr:col>
      <xdr:colOff>165100</xdr:colOff>
      <xdr:row>39</xdr:row>
      <xdr:rowOff>67691</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65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84218</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427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134366</xdr:rowOff>
    </xdr:from>
    <xdr:to>
      <xdr:col>98</xdr:col>
      <xdr:colOff>38100</xdr:colOff>
      <xdr:row>39</xdr:row>
      <xdr:rowOff>64516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64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81043</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93489</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60858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４年度についても令和３年度と同様に新型コロナウイルス感染症の影響により、前年度比で大幅に増加・減少した指標が見られた。民生費ではコロナに関連する各種給付金が減少しており、衛生費においてもワクチン接種事業費も含めて減少傾向にある。その一方で、新型コロナウイルス感染症対応地方創生臨時交付金を活用し、農林水産業費では農家を、商工費では町民の物価高騰支援を実施したことから増額となっている。また、商工費についてはスキー場の維持管理費が増加したことも要因となっている。</a:t>
          </a:r>
        </a:p>
        <a:p>
          <a:r>
            <a:rPr kumimoji="1" lang="ja-JP" altLang="en-US" sz="1300">
              <a:latin typeface="ＭＳ Ｐゴシック" panose="020B0600070205080204" pitchFamily="50" charset="-128"/>
              <a:ea typeface="ＭＳ Ｐゴシック" panose="020B0600070205080204" pitchFamily="50" charset="-128"/>
            </a:rPr>
            <a:t>　そのほか、総務費は財政調整基金積立金の減少により大幅な減少となっており、教育費では施設の改修工事が完了したことで減少となった。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財政調整基金残高は、各補助金の活用や単独事業の抑制などで増加傾向にあるが、実質単年度収支は</a:t>
          </a:r>
          <a:r>
            <a:rPr kumimoji="1" lang="en-US" altLang="ja-JP" sz="1400">
              <a:latin typeface="ＭＳ ゴシック" pitchFamily="49" charset="-128"/>
              <a:ea typeface="ＭＳ ゴシック" pitchFamily="49" charset="-128"/>
            </a:rPr>
            <a:t>12.09</a:t>
          </a:r>
          <a:r>
            <a:rPr kumimoji="1" lang="ja-JP" altLang="en-US" sz="1400">
              <a:latin typeface="ＭＳ ゴシック" pitchFamily="49" charset="-128"/>
              <a:ea typeface="ＭＳ ゴシック" pitchFamily="49" charset="-128"/>
            </a:rPr>
            <a:t>ポイント減少しており、財政調整基金積立額の減少が要因となっている。</a:t>
          </a:r>
        </a:p>
        <a:p>
          <a:r>
            <a:rPr kumimoji="1" lang="ja-JP" altLang="en-US" sz="1400">
              <a:latin typeface="ＭＳ ゴシック" pitchFamily="49" charset="-128"/>
              <a:ea typeface="ＭＳ ゴシック" pitchFamily="49" charset="-128"/>
            </a:rPr>
            <a:t>　今後も経常的な経費の見直しに努めるとともに、今後も施設の老朽化等に伴う更新事業の増加が想定されることから、急激な収支の悪化を招かぬよう、施設総量の見直しや長寿命化により対応していく。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赤字額（公営企業会計＝資金不足額）が発生している会計が皆無であることから、いずれの会計も数字上は健全経営であることが示されている。一般会計の増加により全体の黒字比率も増加傾向にあるものの、水道事業、病院事業では減少傾向にあり、下水道事業においても繰出金により収支均衡を図っている状況である。水道事業、下水道事業については施設の老朽化による更新事業が控えており、病院事業についても新型コロナウイルスが収束したことでワクチン接種費などの収入が減少する見込みとなっている。</a:t>
          </a:r>
        </a:p>
        <a:p>
          <a:r>
            <a:rPr kumimoji="1" lang="ja-JP" altLang="en-US" sz="1400">
              <a:latin typeface="ＭＳ ゴシック" pitchFamily="49" charset="-128"/>
              <a:ea typeface="ＭＳ ゴシック" pitchFamily="49" charset="-128"/>
            </a:rPr>
            <a:t>　一般会計については、歳入構成の約</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割にも上る依存財源に頼らざるを得ない綱渡り的な財政運営を強いられており、国の財政状況に起因して地方交付税や各種交付金等が抑制されれば、たちまち町政経営が立ちゆかなくなり、その場合ほぼ全ての会計で資金不足が発生することとなる。</a:t>
          </a:r>
        </a:p>
        <a:p>
          <a:r>
            <a:rPr kumimoji="1" lang="ja-JP" altLang="en-US" sz="1400">
              <a:latin typeface="ＭＳ ゴシック" pitchFamily="49" charset="-128"/>
              <a:ea typeface="ＭＳ ゴシック" pitchFamily="49" charset="-128"/>
            </a:rPr>
            <a:t>　このことから、自主財源の確保とさらに徹底した行政コスト削減策を行い、特別会計については適切な運営計画を立て、経営改善に努める。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5815164</v>
      </c>
      <c r="BO4" s="436"/>
      <c r="BP4" s="436"/>
      <c r="BQ4" s="436"/>
      <c r="BR4" s="436"/>
      <c r="BS4" s="436"/>
      <c r="BT4" s="436"/>
      <c r="BU4" s="437"/>
      <c r="BV4" s="435">
        <v>6133186</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9.3000000000000007</v>
      </c>
      <c r="CU4" s="576"/>
      <c r="CV4" s="576"/>
      <c r="CW4" s="576"/>
      <c r="CX4" s="576"/>
      <c r="CY4" s="576"/>
      <c r="CZ4" s="576"/>
      <c r="DA4" s="577"/>
      <c r="DB4" s="575">
        <v>7.1</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5432905</v>
      </c>
      <c r="BO5" s="407"/>
      <c r="BP5" s="407"/>
      <c r="BQ5" s="407"/>
      <c r="BR5" s="407"/>
      <c r="BS5" s="407"/>
      <c r="BT5" s="407"/>
      <c r="BU5" s="408"/>
      <c r="BV5" s="406">
        <v>5839388</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89.1</v>
      </c>
      <c r="CU5" s="404"/>
      <c r="CV5" s="404"/>
      <c r="CW5" s="404"/>
      <c r="CX5" s="404"/>
      <c r="CY5" s="404"/>
      <c r="CZ5" s="404"/>
      <c r="DA5" s="405"/>
      <c r="DB5" s="403">
        <v>84.2</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104</v>
      </c>
      <c r="AV6" s="465"/>
      <c r="AW6" s="465"/>
      <c r="AX6" s="465"/>
      <c r="AY6" s="420" t="s">
        <v>105</v>
      </c>
      <c r="AZ6" s="421"/>
      <c r="BA6" s="421"/>
      <c r="BB6" s="421"/>
      <c r="BC6" s="421"/>
      <c r="BD6" s="421"/>
      <c r="BE6" s="421"/>
      <c r="BF6" s="421"/>
      <c r="BG6" s="421"/>
      <c r="BH6" s="421"/>
      <c r="BI6" s="421"/>
      <c r="BJ6" s="421"/>
      <c r="BK6" s="421"/>
      <c r="BL6" s="421"/>
      <c r="BM6" s="422"/>
      <c r="BN6" s="406">
        <v>382259</v>
      </c>
      <c r="BO6" s="407"/>
      <c r="BP6" s="407"/>
      <c r="BQ6" s="407"/>
      <c r="BR6" s="407"/>
      <c r="BS6" s="407"/>
      <c r="BT6" s="407"/>
      <c r="BU6" s="408"/>
      <c r="BV6" s="406">
        <v>293798</v>
      </c>
      <c r="BW6" s="407"/>
      <c r="BX6" s="407"/>
      <c r="BY6" s="407"/>
      <c r="BZ6" s="407"/>
      <c r="CA6" s="407"/>
      <c r="CB6" s="407"/>
      <c r="CC6" s="408"/>
      <c r="CD6" s="446" t="s">
        <v>106</v>
      </c>
      <c r="CE6" s="366"/>
      <c r="CF6" s="366"/>
      <c r="CG6" s="366"/>
      <c r="CH6" s="366"/>
      <c r="CI6" s="366"/>
      <c r="CJ6" s="366"/>
      <c r="CK6" s="366"/>
      <c r="CL6" s="366"/>
      <c r="CM6" s="366"/>
      <c r="CN6" s="366"/>
      <c r="CO6" s="366"/>
      <c r="CP6" s="366"/>
      <c r="CQ6" s="366"/>
      <c r="CR6" s="366"/>
      <c r="CS6" s="447"/>
      <c r="CT6" s="549">
        <v>90.1</v>
      </c>
      <c r="CU6" s="550"/>
      <c r="CV6" s="550"/>
      <c r="CW6" s="550"/>
      <c r="CX6" s="550"/>
      <c r="CY6" s="550"/>
      <c r="CZ6" s="550"/>
      <c r="DA6" s="551"/>
      <c r="DB6" s="549">
        <v>87.7</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107</v>
      </c>
      <c r="AN7" s="363"/>
      <c r="AO7" s="363"/>
      <c r="AP7" s="363"/>
      <c r="AQ7" s="363"/>
      <c r="AR7" s="363"/>
      <c r="AS7" s="363"/>
      <c r="AT7" s="364"/>
      <c r="AU7" s="464" t="s">
        <v>96</v>
      </c>
      <c r="AV7" s="465"/>
      <c r="AW7" s="465"/>
      <c r="AX7" s="465"/>
      <c r="AY7" s="420" t="s">
        <v>108</v>
      </c>
      <c r="AZ7" s="421"/>
      <c r="BA7" s="421"/>
      <c r="BB7" s="421"/>
      <c r="BC7" s="421"/>
      <c r="BD7" s="421"/>
      <c r="BE7" s="421"/>
      <c r="BF7" s="421"/>
      <c r="BG7" s="421"/>
      <c r="BH7" s="421"/>
      <c r="BI7" s="421"/>
      <c r="BJ7" s="421"/>
      <c r="BK7" s="421"/>
      <c r="BL7" s="421"/>
      <c r="BM7" s="422"/>
      <c r="BN7" s="406">
        <v>43034</v>
      </c>
      <c r="BO7" s="407"/>
      <c r="BP7" s="407"/>
      <c r="BQ7" s="407"/>
      <c r="BR7" s="407"/>
      <c r="BS7" s="407"/>
      <c r="BT7" s="407"/>
      <c r="BU7" s="408"/>
      <c r="BV7" s="406">
        <v>22385</v>
      </c>
      <c r="BW7" s="407"/>
      <c r="BX7" s="407"/>
      <c r="BY7" s="407"/>
      <c r="BZ7" s="407"/>
      <c r="CA7" s="407"/>
      <c r="CB7" s="407"/>
      <c r="CC7" s="408"/>
      <c r="CD7" s="446" t="s">
        <v>109</v>
      </c>
      <c r="CE7" s="366"/>
      <c r="CF7" s="366"/>
      <c r="CG7" s="366"/>
      <c r="CH7" s="366"/>
      <c r="CI7" s="366"/>
      <c r="CJ7" s="366"/>
      <c r="CK7" s="366"/>
      <c r="CL7" s="366"/>
      <c r="CM7" s="366"/>
      <c r="CN7" s="366"/>
      <c r="CO7" s="366"/>
      <c r="CP7" s="366"/>
      <c r="CQ7" s="366"/>
      <c r="CR7" s="366"/>
      <c r="CS7" s="447"/>
      <c r="CT7" s="406">
        <v>3657465</v>
      </c>
      <c r="CU7" s="407"/>
      <c r="CV7" s="407"/>
      <c r="CW7" s="407"/>
      <c r="CX7" s="407"/>
      <c r="CY7" s="407"/>
      <c r="CZ7" s="407"/>
      <c r="DA7" s="408"/>
      <c r="DB7" s="406">
        <v>3817980</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110</v>
      </c>
      <c r="AN8" s="363"/>
      <c r="AO8" s="363"/>
      <c r="AP8" s="363"/>
      <c r="AQ8" s="363"/>
      <c r="AR8" s="363"/>
      <c r="AS8" s="363"/>
      <c r="AT8" s="364"/>
      <c r="AU8" s="464" t="s">
        <v>96</v>
      </c>
      <c r="AV8" s="465"/>
      <c r="AW8" s="465"/>
      <c r="AX8" s="465"/>
      <c r="AY8" s="420" t="s">
        <v>111</v>
      </c>
      <c r="AZ8" s="421"/>
      <c r="BA8" s="421"/>
      <c r="BB8" s="421"/>
      <c r="BC8" s="421"/>
      <c r="BD8" s="421"/>
      <c r="BE8" s="421"/>
      <c r="BF8" s="421"/>
      <c r="BG8" s="421"/>
      <c r="BH8" s="421"/>
      <c r="BI8" s="421"/>
      <c r="BJ8" s="421"/>
      <c r="BK8" s="421"/>
      <c r="BL8" s="421"/>
      <c r="BM8" s="422"/>
      <c r="BN8" s="406">
        <v>339225</v>
      </c>
      <c r="BO8" s="407"/>
      <c r="BP8" s="407"/>
      <c r="BQ8" s="407"/>
      <c r="BR8" s="407"/>
      <c r="BS8" s="407"/>
      <c r="BT8" s="407"/>
      <c r="BU8" s="408"/>
      <c r="BV8" s="406">
        <v>271413</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0.3</v>
      </c>
      <c r="CU8" s="510"/>
      <c r="CV8" s="510"/>
      <c r="CW8" s="510"/>
      <c r="CX8" s="510"/>
      <c r="CY8" s="510"/>
      <c r="CZ8" s="510"/>
      <c r="DA8" s="511"/>
      <c r="DB8" s="509">
        <v>0.31</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8345</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67812</v>
      </c>
      <c r="BO9" s="407"/>
      <c r="BP9" s="407"/>
      <c r="BQ9" s="407"/>
      <c r="BR9" s="407"/>
      <c r="BS9" s="407"/>
      <c r="BT9" s="407"/>
      <c r="BU9" s="408"/>
      <c r="BV9" s="406">
        <v>95992</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6.8</v>
      </c>
      <c r="CU9" s="404"/>
      <c r="CV9" s="404"/>
      <c r="CW9" s="404"/>
      <c r="CX9" s="404"/>
      <c r="CY9" s="404"/>
      <c r="CZ9" s="404"/>
      <c r="DA9" s="405"/>
      <c r="DB9" s="403">
        <v>6.5</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9167</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500</v>
      </c>
      <c r="BO10" s="407"/>
      <c r="BP10" s="407"/>
      <c r="BQ10" s="407"/>
      <c r="BR10" s="407"/>
      <c r="BS10" s="407"/>
      <c r="BT10" s="407"/>
      <c r="BU10" s="408"/>
      <c r="BV10" s="406">
        <v>436975</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121</v>
      </c>
      <c r="AV11" s="465"/>
      <c r="AW11" s="465"/>
      <c r="AX11" s="465"/>
      <c r="AY11" s="420" t="s">
        <v>127</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128</v>
      </c>
      <c r="CE11" s="366"/>
      <c r="CF11" s="366"/>
      <c r="CG11" s="366"/>
      <c r="CH11" s="366"/>
      <c r="CI11" s="366"/>
      <c r="CJ11" s="366"/>
      <c r="CK11" s="366"/>
      <c r="CL11" s="366"/>
      <c r="CM11" s="366"/>
      <c r="CN11" s="366"/>
      <c r="CO11" s="366"/>
      <c r="CP11" s="366"/>
      <c r="CQ11" s="366"/>
      <c r="CR11" s="366"/>
      <c r="CS11" s="447"/>
      <c r="CT11" s="509" t="s">
        <v>129</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8286</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136</v>
      </c>
      <c r="AV12" s="465"/>
      <c r="AW12" s="465"/>
      <c r="AX12" s="465"/>
      <c r="AY12" s="420" t="s">
        <v>137</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138</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139</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140</v>
      </c>
      <c r="N13" s="491"/>
      <c r="O13" s="491"/>
      <c r="P13" s="491"/>
      <c r="Q13" s="492"/>
      <c r="R13" s="493">
        <v>8159</v>
      </c>
      <c r="S13" s="494"/>
      <c r="T13" s="494"/>
      <c r="U13" s="494"/>
      <c r="V13" s="495"/>
      <c r="W13" s="496" t="s">
        <v>141</v>
      </c>
      <c r="X13" s="392"/>
      <c r="Y13" s="392"/>
      <c r="Z13" s="392"/>
      <c r="AA13" s="392"/>
      <c r="AB13" s="393"/>
      <c r="AC13" s="359">
        <v>421</v>
      </c>
      <c r="AD13" s="360"/>
      <c r="AE13" s="360"/>
      <c r="AF13" s="360"/>
      <c r="AG13" s="361"/>
      <c r="AH13" s="359">
        <v>487</v>
      </c>
      <c r="AI13" s="360"/>
      <c r="AJ13" s="360"/>
      <c r="AK13" s="360"/>
      <c r="AL13" s="419"/>
      <c r="AM13" s="463" t="s">
        <v>142</v>
      </c>
      <c r="AN13" s="363"/>
      <c r="AO13" s="363"/>
      <c r="AP13" s="363"/>
      <c r="AQ13" s="363"/>
      <c r="AR13" s="363"/>
      <c r="AS13" s="363"/>
      <c r="AT13" s="364"/>
      <c r="AU13" s="464" t="s">
        <v>143</v>
      </c>
      <c r="AV13" s="465"/>
      <c r="AW13" s="465"/>
      <c r="AX13" s="465"/>
      <c r="AY13" s="420" t="s">
        <v>144</v>
      </c>
      <c r="AZ13" s="421"/>
      <c r="BA13" s="421"/>
      <c r="BB13" s="421"/>
      <c r="BC13" s="421"/>
      <c r="BD13" s="421"/>
      <c r="BE13" s="421"/>
      <c r="BF13" s="421"/>
      <c r="BG13" s="421"/>
      <c r="BH13" s="421"/>
      <c r="BI13" s="421"/>
      <c r="BJ13" s="421"/>
      <c r="BK13" s="421"/>
      <c r="BL13" s="421"/>
      <c r="BM13" s="422"/>
      <c r="BN13" s="406">
        <v>68312</v>
      </c>
      <c r="BO13" s="407"/>
      <c r="BP13" s="407"/>
      <c r="BQ13" s="407"/>
      <c r="BR13" s="407"/>
      <c r="BS13" s="407"/>
      <c r="BT13" s="407"/>
      <c r="BU13" s="408"/>
      <c r="BV13" s="406">
        <v>532967</v>
      </c>
      <c r="BW13" s="407"/>
      <c r="BX13" s="407"/>
      <c r="BY13" s="407"/>
      <c r="BZ13" s="407"/>
      <c r="CA13" s="407"/>
      <c r="CB13" s="407"/>
      <c r="CC13" s="408"/>
      <c r="CD13" s="446" t="s">
        <v>145</v>
      </c>
      <c r="CE13" s="366"/>
      <c r="CF13" s="366"/>
      <c r="CG13" s="366"/>
      <c r="CH13" s="366"/>
      <c r="CI13" s="366"/>
      <c r="CJ13" s="366"/>
      <c r="CK13" s="366"/>
      <c r="CL13" s="366"/>
      <c r="CM13" s="366"/>
      <c r="CN13" s="366"/>
      <c r="CO13" s="366"/>
      <c r="CP13" s="366"/>
      <c r="CQ13" s="366"/>
      <c r="CR13" s="366"/>
      <c r="CS13" s="447"/>
      <c r="CT13" s="403">
        <v>4.5</v>
      </c>
      <c r="CU13" s="404"/>
      <c r="CV13" s="404"/>
      <c r="CW13" s="404"/>
      <c r="CX13" s="404"/>
      <c r="CY13" s="404"/>
      <c r="CZ13" s="404"/>
      <c r="DA13" s="405"/>
      <c r="DB13" s="403">
        <v>4.8</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146</v>
      </c>
      <c r="M14" s="533"/>
      <c r="N14" s="533"/>
      <c r="O14" s="533"/>
      <c r="P14" s="533"/>
      <c r="Q14" s="534"/>
      <c r="R14" s="493">
        <v>8430</v>
      </c>
      <c r="S14" s="494"/>
      <c r="T14" s="494"/>
      <c r="U14" s="494"/>
      <c r="V14" s="495"/>
      <c r="W14" s="497"/>
      <c r="X14" s="395"/>
      <c r="Y14" s="395"/>
      <c r="Z14" s="395"/>
      <c r="AA14" s="395"/>
      <c r="AB14" s="396"/>
      <c r="AC14" s="486">
        <v>9.6999999999999993</v>
      </c>
      <c r="AD14" s="487"/>
      <c r="AE14" s="487"/>
      <c r="AF14" s="487"/>
      <c r="AG14" s="488"/>
      <c r="AH14" s="486">
        <v>10.3</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147</v>
      </c>
      <c r="CE14" s="444"/>
      <c r="CF14" s="444"/>
      <c r="CG14" s="444"/>
      <c r="CH14" s="444"/>
      <c r="CI14" s="444"/>
      <c r="CJ14" s="444"/>
      <c r="CK14" s="444"/>
      <c r="CL14" s="444"/>
      <c r="CM14" s="444"/>
      <c r="CN14" s="444"/>
      <c r="CO14" s="444"/>
      <c r="CP14" s="444"/>
      <c r="CQ14" s="444"/>
      <c r="CR14" s="444"/>
      <c r="CS14" s="445"/>
      <c r="CT14" s="503" t="s">
        <v>139</v>
      </c>
      <c r="CU14" s="504"/>
      <c r="CV14" s="504"/>
      <c r="CW14" s="504"/>
      <c r="CX14" s="504"/>
      <c r="CY14" s="504"/>
      <c r="CZ14" s="504"/>
      <c r="DA14" s="505"/>
      <c r="DB14" s="503" t="s">
        <v>130</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140</v>
      </c>
      <c r="N15" s="491"/>
      <c r="O15" s="491"/>
      <c r="P15" s="491"/>
      <c r="Q15" s="492"/>
      <c r="R15" s="493">
        <v>8305</v>
      </c>
      <c r="S15" s="494"/>
      <c r="T15" s="494"/>
      <c r="U15" s="494"/>
      <c r="V15" s="495"/>
      <c r="W15" s="496" t="s">
        <v>148</v>
      </c>
      <c r="X15" s="392"/>
      <c r="Y15" s="392"/>
      <c r="Z15" s="392"/>
      <c r="AA15" s="392"/>
      <c r="AB15" s="393"/>
      <c r="AC15" s="359">
        <v>1426</v>
      </c>
      <c r="AD15" s="360"/>
      <c r="AE15" s="360"/>
      <c r="AF15" s="360"/>
      <c r="AG15" s="361"/>
      <c r="AH15" s="359">
        <v>1540</v>
      </c>
      <c r="AI15" s="360"/>
      <c r="AJ15" s="360"/>
      <c r="AK15" s="360"/>
      <c r="AL15" s="419"/>
      <c r="AM15" s="463"/>
      <c r="AN15" s="363"/>
      <c r="AO15" s="363"/>
      <c r="AP15" s="363"/>
      <c r="AQ15" s="363"/>
      <c r="AR15" s="363"/>
      <c r="AS15" s="363"/>
      <c r="AT15" s="364"/>
      <c r="AU15" s="464"/>
      <c r="AV15" s="465"/>
      <c r="AW15" s="465"/>
      <c r="AX15" s="465"/>
      <c r="AY15" s="432" t="s">
        <v>149</v>
      </c>
      <c r="AZ15" s="433"/>
      <c r="BA15" s="433"/>
      <c r="BB15" s="433"/>
      <c r="BC15" s="433"/>
      <c r="BD15" s="433"/>
      <c r="BE15" s="433"/>
      <c r="BF15" s="433"/>
      <c r="BG15" s="433"/>
      <c r="BH15" s="433"/>
      <c r="BI15" s="433"/>
      <c r="BJ15" s="433"/>
      <c r="BK15" s="433"/>
      <c r="BL15" s="433"/>
      <c r="BM15" s="434"/>
      <c r="BN15" s="435">
        <v>1011104</v>
      </c>
      <c r="BO15" s="436"/>
      <c r="BP15" s="436"/>
      <c r="BQ15" s="436"/>
      <c r="BR15" s="436"/>
      <c r="BS15" s="436"/>
      <c r="BT15" s="436"/>
      <c r="BU15" s="437"/>
      <c r="BV15" s="435">
        <v>975924</v>
      </c>
      <c r="BW15" s="436"/>
      <c r="BX15" s="436"/>
      <c r="BY15" s="436"/>
      <c r="BZ15" s="436"/>
      <c r="CA15" s="436"/>
      <c r="CB15" s="436"/>
      <c r="CC15" s="437"/>
      <c r="CD15" s="506" t="s">
        <v>150</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151</v>
      </c>
      <c r="M16" s="481"/>
      <c r="N16" s="481"/>
      <c r="O16" s="481"/>
      <c r="P16" s="481"/>
      <c r="Q16" s="482"/>
      <c r="R16" s="483" t="s">
        <v>152</v>
      </c>
      <c r="S16" s="484"/>
      <c r="T16" s="484"/>
      <c r="U16" s="484"/>
      <c r="V16" s="485"/>
      <c r="W16" s="497"/>
      <c r="X16" s="395"/>
      <c r="Y16" s="395"/>
      <c r="Z16" s="395"/>
      <c r="AA16" s="395"/>
      <c r="AB16" s="396"/>
      <c r="AC16" s="486">
        <v>32.700000000000003</v>
      </c>
      <c r="AD16" s="487"/>
      <c r="AE16" s="487"/>
      <c r="AF16" s="487"/>
      <c r="AG16" s="488"/>
      <c r="AH16" s="486">
        <v>32.4</v>
      </c>
      <c r="AI16" s="487"/>
      <c r="AJ16" s="487"/>
      <c r="AK16" s="487"/>
      <c r="AL16" s="489"/>
      <c r="AM16" s="463"/>
      <c r="AN16" s="363"/>
      <c r="AO16" s="363"/>
      <c r="AP16" s="363"/>
      <c r="AQ16" s="363"/>
      <c r="AR16" s="363"/>
      <c r="AS16" s="363"/>
      <c r="AT16" s="364"/>
      <c r="AU16" s="464"/>
      <c r="AV16" s="465"/>
      <c r="AW16" s="465"/>
      <c r="AX16" s="465"/>
      <c r="AY16" s="420" t="s">
        <v>153</v>
      </c>
      <c r="AZ16" s="421"/>
      <c r="BA16" s="421"/>
      <c r="BB16" s="421"/>
      <c r="BC16" s="421"/>
      <c r="BD16" s="421"/>
      <c r="BE16" s="421"/>
      <c r="BF16" s="421"/>
      <c r="BG16" s="421"/>
      <c r="BH16" s="421"/>
      <c r="BI16" s="421"/>
      <c r="BJ16" s="421"/>
      <c r="BK16" s="421"/>
      <c r="BL16" s="421"/>
      <c r="BM16" s="422"/>
      <c r="BN16" s="406">
        <v>3368418</v>
      </c>
      <c r="BO16" s="407"/>
      <c r="BP16" s="407"/>
      <c r="BQ16" s="407"/>
      <c r="BR16" s="407"/>
      <c r="BS16" s="407"/>
      <c r="BT16" s="407"/>
      <c r="BU16" s="408"/>
      <c r="BV16" s="406">
        <v>3426632</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154</v>
      </c>
      <c r="N17" s="500"/>
      <c r="O17" s="500"/>
      <c r="P17" s="500"/>
      <c r="Q17" s="501"/>
      <c r="R17" s="483" t="s">
        <v>155</v>
      </c>
      <c r="S17" s="484"/>
      <c r="T17" s="484"/>
      <c r="U17" s="484"/>
      <c r="V17" s="485"/>
      <c r="W17" s="496" t="s">
        <v>156</v>
      </c>
      <c r="X17" s="392"/>
      <c r="Y17" s="392"/>
      <c r="Z17" s="392"/>
      <c r="AA17" s="392"/>
      <c r="AB17" s="393"/>
      <c r="AC17" s="359">
        <v>2515</v>
      </c>
      <c r="AD17" s="360"/>
      <c r="AE17" s="360"/>
      <c r="AF17" s="360"/>
      <c r="AG17" s="361"/>
      <c r="AH17" s="359">
        <v>2723</v>
      </c>
      <c r="AI17" s="360"/>
      <c r="AJ17" s="360"/>
      <c r="AK17" s="360"/>
      <c r="AL17" s="419"/>
      <c r="AM17" s="463"/>
      <c r="AN17" s="363"/>
      <c r="AO17" s="363"/>
      <c r="AP17" s="363"/>
      <c r="AQ17" s="363"/>
      <c r="AR17" s="363"/>
      <c r="AS17" s="363"/>
      <c r="AT17" s="364"/>
      <c r="AU17" s="464"/>
      <c r="AV17" s="465"/>
      <c r="AW17" s="465"/>
      <c r="AX17" s="465"/>
      <c r="AY17" s="420" t="s">
        <v>157</v>
      </c>
      <c r="AZ17" s="421"/>
      <c r="BA17" s="421"/>
      <c r="BB17" s="421"/>
      <c r="BC17" s="421"/>
      <c r="BD17" s="421"/>
      <c r="BE17" s="421"/>
      <c r="BF17" s="421"/>
      <c r="BG17" s="421"/>
      <c r="BH17" s="421"/>
      <c r="BI17" s="421"/>
      <c r="BJ17" s="421"/>
      <c r="BK17" s="421"/>
      <c r="BL17" s="421"/>
      <c r="BM17" s="422"/>
      <c r="BN17" s="406">
        <v>1259071</v>
      </c>
      <c r="BO17" s="407"/>
      <c r="BP17" s="407"/>
      <c r="BQ17" s="407"/>
      <c r="BR17" s="407"/>
      <c r="BS17" s="407"/>
      <c r="BT17" s="407"/>
      <c r="BU17" s="408"/>
      <c r="BV17" s="406">
        <v>1212836</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158</v>
      </c>
      <c r="C18" s="457"/>
      <c r="D18" s="457"/>
      <c r="E18" s="458"/>
      <c r="F18" s="458"/>
      <c r="G18" s="458"/>
      <c r="H18" s="458"/>
      <c r="I18" s="458"/>
      <c r="J18" s="458"/>
      <c r="K18" s="458"/>
      <c r="L18" s="459">
        <v>270.77</v>
      </c>
      <c r="M18" s="459"/>
      <c r="N18" s="459"/>
      <c r="O18" s="459"/>
      <c r="P18" s="459"/>
      <c r="Q18" s="459"/>
      <c r="R18" s="460"/>
      <c r="S18" s="460"/>
      <c r="T18" s="460"/>
      <c r="U18" s="460"/>
      <c r="V18" s="461"/>
      <c r="W18" s="477"/>
      <c r="X18" s="478"/>
      <c r="Y18" s="478"/>
      <c r="Z18" s="478"/>
      <c r="AA18" s="478"/>
      <c r="AB18" s="502"/>
      <c r="AC18" s="376">
        <v>57.7</v>
      </c>
      <c r="AD18" s="377"/>
      <c r="AE18" s="377"/>
      <c r="AF18" s="377"/>
      <c r="AG18" s="462"/>
      <c r="AH18" s="376">
        <v>57.3</v>
      </c>
      <c r="AI18" s="377"/>
      <c r="AJ18" s="377"/>
      <c r="AK18" s="377"/>
      <c r="AL18" s="378"/>
      <c r="AM18" s="463"/>
      <c r="AN18" s="363"/>
      <c r="AO18" s="363"/>
      <c r="AP18" s="363"/>
      <c r="AQ18" s="363"/>
      <c r="AR18" s="363"/>
      <c r="AS18" s="363"/>
      <c r="AT18" s="364"/>
      <c r="AU18" s="464"/>
      <c r="AV18" s="465"/>
      <c r="AW18" s="465"/>
      <c r="AX18" s="465"/>
      <c r="AY18" s="420" t="s">
        <v>159</v>
      </c>
      <c r="AZ18" s="421"/>
      <c r="BA18" s="421"/>
      <c r="BB18" s="421"/>
      <c r="BC18" s="421"/>
      <c r="BD18" s="421"/>
      <c r="BE18" s="421"/>
      <c r="BF18" s="421"/>
      <c r="BG18" s="421"/>
      <c r="BH18" s="421"/>
      <c r="BI18" s="421"/>
      <c r="BJ18" s="421"/>
      <c r="BK18" s="421"/>
      <c r="BL18" s="421"/>
      <c r="BM18" s="422"/>
      <c r="BN18" s="406">
        <v>3285900</v>
      </c>
      <c r="BO18" s="407"/>
      <c r="BP18" s="407"/>
      <c r="BQ18" s="407"/>
      <c r="BR18" s="407"/>
      <c r="BS18" s="407"/>
      <c r="BT18" s="407"/>
      <c r="BU18" s="408"/>
      <c r="BV18" s="406">
        <v>3255798</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160</v>
      </c>
      <c r="C19" s="457"/>
      <c r="D19" s="457"/>
      <c r="E19" s="458"/>
      <c r="F19" s="458"/>
      <c r="G19" s="458"/>
      <c r="H19" s="458"/>
      <c r="I19" s="458"/>
      <c r="J19" s="458"/>
      <c r="K19" s="458"/>
      <c r="L19" s="466">
        <v>31</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161</v>
      </c>
      <c r="AZ19" s="421"/>
      <c r="BA19" s="421"/>
      <c r="BB19" s="421"/>
      <c r="BC19" s="421"/>
      <c r="BD19" s="421"/>
      <c r="BE19" s="421"/>
      <c r="BF19" s="421"/>
      <c r="BG19" s="421"/>
      <c r="BH19" s="421"/>
      <c r="BI19" s="421"/>
      <c r="BJ19" s="421"/>
      <c r="BK19" s="421"/>
      <c r="BL19" s="421"/>
      <c r="BM19" s="422"/>
      <c r="BN19" s="406">
        <v>4548503</v>
      </c>
      <c r="BO19" s="407"/>
      <c r="BP19" s="407"/>
      <c r="BQ19" s="407"/>
      <c r="BR19" s="407"/>
      <c r="BS19" s="407"/>
      <c r="BT19" s="407"/>
      <c r="BU19" s="408"/>
      <c r="BV19" s="406">
        <v>4784286</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162</v>
      </c>
      <c r="C20" s="457"/>
      <c r="D20" s="457"/>
      <c r="E20" s="458"/>
      <c r="F20" s="458"/>
      <c r="G20" s="458"/>
      <c r="H20" s="458"/>
      <c r="I20" s="458"/>
      <c r="J20" s="458"/>
      <c r="K20" s="458"/>
      <c r="L20" s="466">
        <v>2967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163</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164</v>
      </c>
      <c r="C22" s="383"/>
      <c r="D22" s="384"/>
      <c r="E22" s="391" t="s">
        <v>1</v>
      </c>
      <c r="F22" s="392"/>
      <c r="G22" s="392"/>
      <c r="H22" s="392"/>
      <c r="I22" s="392"/>
      <c r="J22" s="392"/>
      <c r="K22" s="393"/>
      <c r="L22" s="391" t="s">
        <v>165</v>
      </c>
      <c r="M22" s="392"/>
      <c r="N22" s="392"/>
      <c r="O22" s="392"/>
      <c r="P22" s="393"/>
      <c r="Q22" s="397" t="s">
        <v>166</v>
      </c>
      <c r="R22" s="398"/>
      <c r="S22" s="398"/>
      <c r="T22" s="398"/>
      <c r="U22" s="398"/>
      <c r="V22" s="399"/>
      <c r="W22" s="448" t="s">
        <v>167</v>
      </c>
      <c r="X22" s="383"/>
      <c r="Y22" s="384"/>
      <c r="Z22" s="391" t="s">
        <v>1</v>
      </c>
      <c r="AA22" s="392"/>
      <c r="AB22" s="392"/>
      <c r="AC22" s="392"/>
      <c r="AD22" s="392"/>
      <c r="AE22" s="392"/>
      <c r="AF22" s="392"/>
      <c r="AG22" s="393"/>
      <c r="AH22" s="409" t="s">
        <v>168</v>
      </c>
      <c r="AI22" s="392"/>
      <c r="AJ22" s="392"/>
      <c r="AK22" s="392"/>
      <c r="AL22" s="393"/>
      <c r="AM22" s="409" t="s">
        <v>169</v>
      </c>
      <c r="AN22" s="410"/>
      <c r="AO22" s="410"/>
      <c r="AP22" s="410"/>
      <c r="AQ22" s="410"/>
      <c r="AR22" s="411"/>
      <c r="AS22" s="397" t="s">
        <v>166</v>
      </c>
      <c r="AT22" s="398"/>
      <c r="AU22" s="398"/>
      <c r="AV22" s="398"/>
      <c r="AW22" s="398"/>
      <c r="AX22" s="415"/>
      <c r="AY22" s="432" t="s">
        <v>170</v>
      </c>
      <c r="AZ22" s="433"/>
      <c r="BA22" s="433"/>
      <c r="BB22" s="433"/>
      <c r="BC22" s="433"/>
      <c r="BD22" s="433"/>
      <c r="BE22" s="433"/>
      <c r="BF22" s="433"/>
      <c r="BG22" s="433"/>
      <c r="BH22" s="433"/>
      <c r="BI22" s="433"/>
      <c r="BJ22" s="433"/>
      <c r="BK22" s="433"/>
      <c r="BL22" s="433"/>
      <c r="BM22" s="434"/>
      <c r="BN22" s="435">
        <v>2610638</v>
      </c>
      <c r="BO22" s="436"/>
      <c r="BP22" s="436"/>
      <c r="BQ22" s="436"/>
      <c r="BR22" s="436"/>
      <c r="BS22" s="436"/>
      <c r="BT22" s="436"/>
      <c r="BU22" s="437"/>
      <c r="BV22" s="435">
        <v>2554912</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171</v>
      </c>
      <c r="AZ23" s="421"/>
      <c r="BA23" s="421"/>
      <c r="BB23" s="421"/>
      <c r="BC23" s="421"/>
      <c r="BD23" s="421"/>
      <c r="BE23" s="421"/>
      <c r="BF23" s="421"/>
      <c r="BG23" s="421"/>
      <c r="BH23" s="421"/>
      <c r="BI23" s="421"/>
      <c r="BJ23" s="421"/>
      <c r="BK23" s="421"/>
      <c r="BL23" s="421"/>
      <c r="BM23" s="422"/>
      <c r="BN23" s="406">
        <v>2359942</v>
      </c>
      <c r="BO23" s="407"/>
      <c r="BP23" s="407"/>
      <c r="BQ23" s="407"/>
      <c r="BR23" s="407"/>
      <c r="BS23" s="407"/>
      <c r="BT23" s="407"/>
      <c r="BU23" s="408"/>
      <c r="BV23" s="406">
        <v>2253248</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172</v>
      </c>
      <c r="F24" s="363"/>
      <c r="G24" s="363"/>
      <c r="H24" s="363"/>
      <c r="I24" s="363"/>
      <c r="J24" s="363"/>
      <c r="K24" s="364"/>
      <c r="L24" s="359">
        <v>1</v>
      </c>
      <c r="M24" s="360"/>
      <c r="N24" s="360"/>
      <c r="O24" s="360"/>
      <c r="P24" s="361"/>
      <c r="Q24" s="359">
        <v>8450</v>
      </c>
      <c r="R24" s="360"/>
      <c r="S24" s="360"/>
      <c r="T24" s="360"/>
      <c r="U24" s="360"/>
      <c r="V24" s="361"/>
      <c r="W24" s="449"/>
      <c r="X24" s="386"/>
      <c r="Y24" s="387"/>
      <c r="Z24" s="362" t="s">
        <v>173</v>
      </c>
      <c r="AA24" s="363"/>
      <c r="AB24" s="363"/>
      <c r="AC24" s="363"/>
      <c r="AD24" s="363"/>
      <c r="AE24" s="363"/>
      <c r="AF24" s="363"/>
      <c r="AG24" s="364"/>
      <c r="AH24" s="359">
        <v>102</v>
      </c>
      <c r="AI24" s="360"/>
      <c r="AJ24" s="360"/>
      <c r="AK24" s="360"/>
      <c r="AL24" s="361"/>
      <c r="AM24" s="359">
        <v>287436</v>
      </c>
      <c r="AN24" s="360"/>
      <c r="AO24" s="360"/>
      <c r="AP24" s="360"/>
      <c r="AQ24" s="360"/>
      <c r="AR24" s="361"/>
      <c r="AS24" s="359">
        <v>2818</v>
      </c>
      <c r="AT24" s="360"/>
      <c r="AU24" s="360"/>
      <c r="AV24" s="360"/>
      <c r="AW24" s="360"/>
      <c r="AX24" s="419"/>
      <c r="AY24" s="379" t="s">
        <v>174</v>
      </c>
      <c r="AZ24" s="380"/>
      <c r="BA24" s="380"/>
      <c r="BB24" s="380"/>
      <c r="BC24" s="380"/>
      <c r="BD24" s="380"/>
      <c r="BE24" s="380"/>
      <c r="BF24" s="380"/>
      <c r="BG24" s="380"/>
      <c r="BH24" s="380"/>
      <c r="BI24" s="380"/>
      <c r="BJ24" s="380"/>
      <c r="BK24" s="380"/>
      <c r="BL24" s="380"/>
      <c r="BM24" s="381"/>
      <c r="BN24" s="406">
        <v>1449104</v>
      </c>
      <c r="BO24" s="407"/>
      <c r="BP24" s="407"/>
      <c r="BQ24" s="407"/>
      <c r="BR24" s="407"/>
      <c r="BS24" s="407"/>
      <c r="BT24" s="407"/>
      <c r="BU24" s="408"/>
      <c r="BV24" s="406">
        <v>1310476</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175</v>
      </c>
      <c r="F25" s="363"/>
      <c r="G25" s="363"/>
      <c r="H25" s="363"/>
      <c r="I25" s="363"/>
      <c r="J25" s="363"/>
      <c r="K25" s="364"/>
      <c r="L25" s="359">
        <v>1</v>
      </c>
      <c r="M25" s="360"/>
      <c r="N25" s="360"/>
      <c r="O25" s="360"/>
      <c r="P25" s="361"/>
      <c r="Q25" s="359">
        <v>6100</v>
      </c>
      <c r="R25" s="360"/>
      <c r="S25" s="360"/>
      <c r="T25" s="360"/>
      <c r="U25" s="360"/>
      <c r="V25" s="361"/>
      <c r="W25" s="449"/>
      <c r="X25" s="386"/>
      <c r="Y25" s="387"/>
      <c r="Z25" s="362" t="s">
        <v>176</v>
      </c>
      <c r="AA25" s="363"/>
      <c r="AB25" s="363"/>
      <c r="AC25" s="363"/>
      <c r="AD25" s="363"/>
      <c r="AE25" s="363"/>
      <c r="AF25" s="363"/>
      <c r="AG25" s="364"/>
      <c r="AH25" s="359" t="s">
        <v>139</v>
      </c>
      <c r="AI25" s="360"/>
      <c r="AJ25" s="360"/>
      <c r="AK25" s="360"/>
      <c r="AL25" s="361"/>
      <c r="AM25" s="359" t="s">
        <v>177</v>
      </c>
      <c r="AN25" s="360"/>
      <c r="AO25" s="360"/>
      <c r="AP25" s="360"/>
      <c r="AQ25" s="360"/>
      <c r="AR25" s="361"/>
      <c r="AS25" s="359" t="s">
        <v>139</v>
      </c>
      <c r="AT25" s="360"/>
      <c r="AU25" s="360"/>
      <c r="AV25" s="360"/>
      <c r="AW25" s="360"/>
      <c r="AX25" s="419"/>
      <c r="AY25" s="432" t="s">
        <v>178</v>
      </c>
      <c r="AZ25" s="433"/>
      <c r="BA25" s="433"/>
      <c r="BB25" s="433"/>
      <c r="BC25" s="433"/>
      <c r="BD25" s="433"/>
      <c r="BE25" s="433"/>
      <c r="BF25" s="433"/>
      <c r="BG25" s="433"/>
      <c r="BH25" s="433"/>
      <c r="BI25" s="433"/>
      <c r="BJ25" s="433"/>
      <c r="BK25" s="433"/>
      <c r="BL25" s="433"/>
      <c r="BM25" s="434"/>
      <c r="BN25" s="435">
        <v>163877</v>
      </c>
      <c r="BO25" s="436"/>
      <c r="BP25" s="436"/>
      <c r="BQ25" s="436"/>
      <c r="BR25" s="436"/>
      <c r="BS25" s="436"/>
      <c r="BT25" s="436"/>
      <c r="BU25" s="437"/>
      <c r="BV25" s="435">
        <v>172360</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179</v>
      </c>
      <c r="F26" s="363"/>
      <c r="G26" s="363"/>
      <c r="H26" s="363"/>
      <c r="I26" s="363"/>
      <c r="J26" s="363"/>
      <c r="K26" s="364"/>
      <c r="L26" s="359">
        <v>1</v>
      </c>
      <c r="M26" s="360"/>
      <c r="N26" s="360"/>
      <c r="O26" s="360"/>
      <c r="P26" s="361"/>
      <c r="Q26" s="359">
        <v>5390</v>
      </c>
      <c r="R26" s="360"/>
      <c r="S26" s="360"/>
      <c r="T26" s="360"/>
      <c r="U26" s="360"/>
      <c r="V26" s="361"/>
      <c r="W26" s="449"/>
      <c r="X26" s="386"/>
      <c r="Y26" s="387"/>
      <c r="Z26" s="362" t="s">
        <v>180</v>
      </c>
      <c r="AA26" s="417"/>
      <c r="AB26" s="417"/>
      <c r="AC26" s="417"/>
      <c r="AD26" s="417"/>
      <c r="AE26" s="417"/>
      <c r="AF26" s="417"/>
      <c r="AG26" s="418"/>
      <c r="AH26" s="359">
        <v>2</v>
      </c>
      <c r="AI26" s="360"/>
      <c r="AJ26" s="360"/>
      <c r="AK26" s="360"/>
      <c r="AL26" s="361"/>
      <c r="AM26" s="359" t="s">
        <v>181</v>
      </c>
      <c r="AN26" s="360"/>
      <c r="AO26" s="360"/>
      <c r="AP26" s="360"/>
      <c r="AQ26" s="360"/>
      <c r="AR26" s="361"/>
      <c r="AS26" s="359" t="s">
        <v>181</v>
      </c>
      <c r="AT26" s="360"/>
      <c r="AU26" s="360"/>
      <c r="AV26" s="360"/>
      <c r="AW26" s="360"/>
      <c r="AX26" s="419"/>
      <c r="AY26" s="446" t="s">
        <v>182</v>
      </c>
      <c r="AZ26" s="366"/>
      <c r="BA26" s="366"/>
      <c r="BB26" s="366"/>
      <c r="BC26" s="366"/>
      <c r="BD26" s="366"/>
      <c r="BE26" s="366"/>
      <c r="BF26" s="366"/>
      <c r="BG26" s="366"/>
      <c r="BH26" s="366"/>
      <c r="BI26" s="366"/>
      <c r="BJ26" s="366"/>
      <c r="BK26" s="366"/>
      <c r="BL26" s="366"/>
      <c r="BM26" s="447"/>
      <c r="BN26" s="406" t="s">
        <v>139</v>
      </c>
      <c r="BO26" s="407"/>
      <c r="BP26" s="407"/>
      <c r="BQ26" s="407"/>
      <c r="BR26" s="407"/>
      <c r="BS26" s="407"/>
      <c r="BT26" s="407"/>
      <c r="BU26" s="408"/>
      <c r="BV26" s="406" t="s">
        <v>183</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184</v>
      </c>
      <c r="F27" s="363"/>
      <c r="G27" s="363"/>
      <c r="H27" s="363"/>
      <c r="I27" s="363"/>
      <c r="J27" s="363"/>
      <c r="K27" s="364"/>
      <c r="L27" s="359">
        <v>1</v>
      </c>
      <c r="M27" s="360"/>
      <c r="N27" s="360"/>
      <c r="O27" s="360"/>
      <c r="P27" s="361"/>
      <c r="Q27" s="359">
        <v>3200</v>
      </c>
      <c r="R27" s="360"/>
      <c r="S27" s="360"/>
      <c r="T27" s="360"/>
      <c r="U27" s="360"/>
      <c r="V27" s="361"/>
      <c r="W27" s="449"/>
      <c r="X27" s="386"/>
      <c r="Y27" s="387"/>
      <c r="Z27" s="362" t="s">
        <v>185</v>
      </c>
      <c r="AA27" s="363"/>
      <c r="AB27" s="363"/>
      <c r="AC27" s="363"/>
      <c r="AD27" s="363"/>
      <c r="AE27" s="363"/>
      <c r="AF27" s="363"/>
      <c r="AG27" s="364"/>
      <c r="AH27" s="359">
        <v>13</v>
      </c>
      <c r="AI27" s="360"/>
      <c r="AJ27" s="360"/>
      <c r="AK27" s="360"/>
      <c r="AL27" s="361"/>
      <c r="AM27" s="359">
        <v>35702</v>
      </c>
      <c r="AN27" s="360"/>
      <c r="AO27" s="360"/>
      <c r="AP27" s="360"/>
      <c r="AQ27" s="360"/>
      <c r="AR27" s="361"/>
      <c r="AS27" s="359">
        <v>2746</v>
      </c>
      <c r="AT27" s="360"/>
      <c r="AU27" s="360"/>
      <c r="AV27" s="360"/>
      <c r="AW27" s="360"/>
      <c r="AX27" s="419"/>
      <c r="AY27" s="443" t="s">
        <v>186</v>
      </c>
      <c r="AZ27" s="444"/>
      <c r="BA27" s="444"/>
      <c r="BB27" s="444"/>
      <c r="BC27" s="444"/>
      <c r="BD27" s="444"/>
      <c r="BE27" s="444"/>
      <c r="BF27" s="444"/>
      <c r="BG27" s="444"/>
      <c r="BH27" s="444"/>
      <c r="BI27" s="444"/>
      <c r="BJ27" s="444"/>
      <c r="BK27" s="444"/>
      <c r="BL27" s="444"/>
      <c r="BM27" s="445"/>
      <c r="BN27" s="440">
        <v>307707</v>
      </c>
      <c r="BO27" s="441"/>
      <c r="BP27" s="441"/>
      <c r="BQ27" s="441"/>
      <c r="BR27" s="441"/>
      <c r="BS27" s="441"/>
      <c r="BT27" s="441"/>
      <c r="BU27" s="442"/>
      <c r="BV27" s="440">
        <v>307657</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187</v>
      </c>
      <c r="F28" s="363"/>
      <c r="G28" s="363"/>
      <c r="H28" s="363"/>
      <c r="I28" s="363"/>
      <c r="J28" s="363"/>
      <c r="K28" s="364"/>
      <c r="L28" s="359">
        <v>1</v>
      </c>
      <c r="M28" s="360"/>
      <c r="N28" s="360"/>
      <c r="O28" s="360"/>
      <c r="P28" s="361"/>
      <c r="Q28" s="359">
        <v>2720</v>
      </c>
      <c r="R28" s="360"/>
      <c r="S28" s="360"/>
      <c r="T28" s="360"/>
      <c r="U28" s="360"/>
      <c r="V28" s="361"/>
      <c r="W28" s="449"/>
      <c r="X28" s="386"/>
      <c r="Y28" s="387"/>
      <c r="Z28" s="362" t="s">
        <v>188</v>
      </c>
      <c r="AA28" s="363"/>
      <c r="AB28" s="363"/>
      <c r="AC28" s="363"/>
      <c r="AD28" s="363"/>
      <c r="AE28" s="363"/>
      <c r="AF28" s="363"/>
      <c r="AG28" s="364"/>
      <c r="AH28" s="359" t="s">
        <v>139</v>
      </c>
      <c r="AI28" s="360"/>
      <c r="AJ28" s="360"/>
      <c r="AK28" s="360"/>
      <c r="AL28" s="361"/>
      <c r="AM28" s="359" t="s">
        <v>139</v>
      </c>
      <c r="AN28" s="360"/>
      <c r="AO28" s="360"/>
      <c r="AP28" s="360"/>
      <c r="AQ28" s="360"/>
      <c r="AR28" s="361"/>
      <c r="AS28" s="359" t="s">
        <v>177</v>
      </c>
      <c r="AT28" s="360"/>
      <c r="AU28" s="360"/>
      <c r="AV28" s="360"/>
      <c r="AW28" s="360"/>
      <c r="AX28" s="419"/>
      <c r="AY28" s="423" t="s">
        <v>189</v>
      </c>
      <c r="AZ28" s="424"/>
      <c r="BA28" s="424"/>
      <c r="BB28" s="425"/>
      <c r="BC28" s="432" t="s">
        <v>50</v>
      </c>
      <c r="BD28" s="433"/>
      <c r="BE28" s="433"/>
      <c r="BF28" s="433"/>
      <c r="BG28" s="433"/>
      <c r="BH28" s="433"/>
      <c r="BI28" s="433"/>
      <c r="BJ28" s="433"/>
      <c r="BK28" s="433"/>
      <c r="BL28" s="433"/>
      <c r="BM28" s="434"/>
      <c r="BN28" s="435">
        <v>1588790</v>
      </c>
      <c r="BO28" s="436"/>
      <c r="BP28" s="436"/>
      <c r="BQ28" s="436"/>
      <c r="BR28" s="436"/>
      <c r="BS28" s="436"/>
      <c r="BT28" s="436"/>
      <c r="BU28" s="437"/>
      <c r="BV28" s="435">
        <v>1388290</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190</v>
      </c>
      <c r="F29" s="363"/>
      <c r="G29" s="363"/>
      <c r="H29" s="363"/>
      <c r="I29" s="363"/>
      <c r="J29" s="363"/>
      <c r="K29" s="364"/>
      <c r="L29" s="359">
        <v>11</v>
      </c>
      <c r="M29" s="360"/>
      <c r="N29" s="360"/>
      <c r="O29" s="360"/>
      <c r="P29" s="361"/>
      <c r="Q29" s="359">
        <v>2620</v>
      </c>
      <c r="R29" s="360"/>
      <c r="S29" s="360"/>
      <c r="T29" s="360"/>
      <c r="U29" s="360"/>
      <c r="V29" s="361"/>
      <c r="W29" s="450"/>
      <c r="X29" s="451"/>
      <c r="Y29" s="452"/>
      <c r="Z29" s="362" t="s">
        <v>191</v>
      </c>
      <c r="AA29" s="363"/>
      <c r="AB29" s="363"/>
      <c r="AC29" s="363"/>
      <c r="AD29" s="363"/>
      <c r="AE29" s="363"/>
      <c r="AF29" s="363"/>
      <c r="AG29" s="364"/>
      <c r="AH29" s="359">
        <v>115</v>
      </c>
      <c r="AI29" s="360"/>
      <c r="AJ29" s="360"/>
      <c r="AK29" s="360"/>
      <c r="AL29" s="361"/>
      <c r="AM29" s="359">
        <v>323138</v>
      </c>
      <c r="AN29" s="360"/>
      <c r="AO29" s="360"/>
      <c r="AP29" s="360"/>
      <c r="AQ29" s="360"/>
      <c r="AR29" s="361"/>
      <c r="AS29" s="359">
        <v>2810</v>
      </c>
      <c r="AT29" s="360"/>
      <c r="AU29" s="360"/>
      <c r="AV29" s="360"/>
      <c r="AW29" s="360"/>
      <c r="AX29" s="419"/>
      <c r="AY29" s="426"/>
      <c r="AZ29" s="427"/>
      <c r="BA29" s="427"/>
      <c r="BB29" s="428"/>
      <c r="BC29" s="420" t="s">
        <v>192</v>
      </c>
      <c r="BD29" s="421"/>
      <c r="BE29" s="421"/>
      <c r="BF29" s="421"/>
      <c r="BG29" s="421"/>
      <c r="BH29" s="421"/>
      <c r="BI29" s="421"/>
      <c r="BJ29" s="421"/>
      <c r="BK29" s="421"/>
      <c r="BL29" s="421"/>
      <c r="BM29" s="422"/>
      <c r="BN29" s="406">
        <v>159153</v>
      </c>
      <c r="BO29" s="407"/>
      <c r="BP29" s="407"/>
      <c r="BQ29" s="407"/>
      <c r="BR29" s="407"/>
      <c r="BS29" s="407"/>
      <c r="BT29" s="407"/>
      <c r="BU29" s="408"/>
      <c r="BV29" s="406">
        <v>159053</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193</v>
      </c>
      <c r="X30" s="374"/>
      <c r="Y30" s="374"/>
      <c r="Z30" s="374"/>
      <c r="AA30" s="374"/>
      <c r="AB30" s="374"/>
      <c r="AC30" s="374"/>
      <c r="AD30" s="374"/>
      <c r="AE30" s="374"/>
      <c r="AF30" s="374"/>
      <c r="AG30" s="375"/>
      <c r="AH30" s="376">
        <v>97.3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1042078</v>
      </c>
      <c r="BO30" s="441"/>
      <c r="BP30" s="441"/>
      <c r="BQ30" s="441"/>
      <c r="BR30" s="441"/>
      <c r="BS30" s="441"/>
      <c r="BT30" s="441"/>
      <c r="BU30" s="442"/>
      <c r="BV30" s="440">
        <v>889347</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194</v>
      </c>
      <c r="D32" s="365"/>
      <c r="E32" s="365"/>
      <c r="F32" s="365"/>
      <c r="G32" s="365"/>
      <c r="H32" s="365"/>
      <c r="I32" s="365"/>
      <c r="J32" s="365"/>
      <c r="K32" s="365"/>
      <c r="L32" s="365"/>
      <c r="M32" s="365"/>
      <c r="N32" s="365"/>
      <c r="O32" s="365"/>
      <c r="P32" s="365"/>
      <c r="Q32" s="365"/>
      <c r="R32" s="365"/>
      <c r="S32" s="365"/>
      <c r="U32" s="366" t="s">
        <v>195</v>
      </c>
      <c r="V32" s="366"/>
      <c r="W32" s="366"/>
      <c r="X32" s="366"/>
      <c r="Y32" s="366"/>
      <c r="Z32" s="366"/>
      <c r="AA32" s="366"/>
      <c r="AB32" s="366"/>
      <c r="AC32" s="366"/>
      <c r="AD32" s="366"/>
      <c r="AE32" s="366"/>
      <c r="AF32" s="366"/>
      <c r="AG32" s="366"/>
      <c r="AH32" s="366"/>
      <c r="AI32" s="366"/>
      <c r="AJ32" s="366"/>
      <c r="AK32" s="366"/>
      <c r="AM32" s="366" t="s">
        <v>196</v>
      </c>
      <c r="AN32" s="366"/>
      <c r="AO32" s="366"/>
      <c r="AP32" s="366"/>
      <c r="AQ32" s="366"/>
      <c r="AR32" s="366"/>
      <c r="AS32" s="366"/>
      <c r="AT32" s="366"/>
      <c r="AU32" s="366"/>
      <c r="AV32" s="366"/>
      <c r="AW32" s="366"/>
      <c r="AX32" s="366"/>
      <c r="AY32" s="366"/>
      <c r="AZ32" s="366"/>
      <c r="BA32" s="366"/>
      <c r="BB32" s="366"/>
      <c r="BC32" s="366"/>
      <c r="BE32" s="366" t="s">
        <v>197</v>
      </c>
      <c r="BF32" s="366"/>
      <c r="BG32" s="366"/>
      <c r="BH32" s="366"/>
      <c r="BI32" s="366"/>
      <c r="BJ32" s="366"/>
      <c r="BK32" s="366"/>
      <c r="BL32" s="366"/>
      <c r="BM32" s="366"/>
      <c r="BN32" s="366"/>
      <c r="BO32" s="366"/>
      <c r="BP32" s="366"/>
      <c r="BQ32" s="366"/>
      <c r="BR32" s="366"/>
      <c r="BS32" s="366"/>
      <c r="BT32" s="366"/>
      <c r="BU32" s="366"/>
      <c r="BW32" s="366" t="s">
        <v>198</v>
      </c>
      <c r="BX32" s="366"/>
      <c r="BY32" s="366"/>
      <c r="BZ32" s="366"/>
      <c r="CA32" s="366"/>
      <c r="CB32" s="366"/>
      <c r="CC32" s="366"/>
      <c r="CD32" s="366"/>
      <c r="CE32" s="366"/>
      <c r="CF32" s="366"/>
      <c r="CG32" s="366"/>
      <c r="CH32" s="366"/>
      <c r="CI32" s="366"/>
      <c r="CJ32" s="366"/>
      <c r="CK32" s="366"/>
      <c r="CL32" s="366"/>
      <c r="CM32" s="366"/>
      <c r="CO32" s="366" t="s">
        <v>199</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200</v>
      </c>
      <c r="D33" s="358"/>
      <c r="E33" s="357" t="s">
        <v>201</v>
      </c>
      <c r="F33" s="357"/>
      <c r="G33" s="357"/>
      <c r="H33" s="357"/>
      <c r="I33" s="357"/>
      <c r="J33" s="357"/>
      <c r="K33" s="357"/>
      <c r="L33" s="357"/>
      <c r="M33" s="357"/>
      <c r="N33" s="357"/>
      <c r="O33" s="357"/>
      <c r="P33" s="357"/>
      <c r="Q33" s="357"/>
      <c r="R33" s="357"/>
      <c r="S33" s="357"/>
      <c r="T33" s="200"/>
      <c r="U33" s="358" t="s">
        <v>202</v>
      </c>
      <c r="V33" s="358"/>
      <c r="W33" s="357" t="s">
        <v>201</v>
      </c>
      <c r="X33" s="357"/>
      <c r="Y33" s="357"/>
      <c r="Z33" s="357"/>
      <c r="AA33" s="357"/>
      <c r="AB33" s="357"/>
      <c r="AC33" s="357"/>
      <c r="AD33" s="357"/>
      <c r="AE33" s="357"/>
      <c r="AF33" s="357"/>
      <c r="AG33" s="357"/>
      <c r="AH33" s="357"/>
      <c r="AI33" s="357"/>
      <c r="AJ33" s="357"/>
      <c r="AK33" s="357"/>
      <c r="AL33" s="200"/>
      <c r="AM33" s="358" t="s">
        <v>200</v>
      </c>
      <c r="AN33" s="358"/>
      <c r="AO33" s="357" t="s">
        <v>201</v>
      </c>
      <c r="AP33" s="357"/>
      <c r="AQ33" s="357"/>
      <c r="AR33" s="357"/>
      <c r="AS33" s="357"/>
      <c r="AT33" s="357"/>
      <c r="AU33" s="357"/>
      <c r="AV33" s="357"/>
      <c r="AW33" s="357"/>
      <c r="AX33" s="357"/>
      <c r="AY33" s="357"/>
      <c r="AZ33" s="357"/>
      <c r="BA33" s="357"/>
      <c r="BB33" s="357"/>
      <c r="BC33" s="357"/>
      <c r="BD33" s="201"/>
      <c r="BE33" s="357" t="s">
        <v>203</v>
      </c>
      <c r="BF33" s="357"/>
      <c r="BG33" s="357" t="s">
        <v>204</v>
      </c>
      <c r="BH33" s="357"/>
      <c r="BI33" s="357"/>
      <c r="BJ33" s="357"/>
      <c r="BK33" s="357"/>
      <c r="BL33" s="357"/>
      <c r="BM33" s="357"/>
      <c r="BN33" s="357"/>
      <c r="BO33" s="357"/>
      <c r="BP33" s="357"/>
      <c r="BQ33" s="357"/>
      <c r="BR33" s="357"/>
      <c r="BS33" s="357"/>
      <c r="BT33" s="357"/>
      <c r="BU33" s="357"/>
      <c r="BV33" s="201"/>
      <c r="BW33" s="358" t="s">
        <v>203</v>
      </c>
      <c r="BX33" s="358"/>
      <c r="BY33" s="357" t="s">
        <v>205</v>
      </c>
      <c r="BZ33" s="357"/>
      <c r="CA33" s="357"/>
      <c r="CB33" s="357"/>
      <c r="CC33" s="357"/>
      <c r="CD33" s="357"/>
      <c r="CE33" s="357"/>
      <c r="CF33" s="357"/>
      <c r="CG33" s="357"/>
      <c r="CH33" s="357"/>
      <c r="CI33" s="357"/>
      <c r="CJ33" s="357"/>
      <c r="CK33" s="357"/>
      <c r="CL33" s="357"/>
      <c r="CM33" s="357"/>
      <c r="CN33" s="200"/>
      <c r="CO33" s="358" t="s">
        <v>200</v>
      </c>
      <c r="CP33" s="358"/>
      <c r="CQ33" s="357" t="s">
        <v>206</v>
      </c>
      <c r="CR33" s="357"/>
      <c r="CS33" s="357"/>
      <c r="CT33" s="357"/>
      <c r="CU33" s="357"/>
      <c r="CV33" s="357"/>
      <c r="CW33" s="357"/>
      <c r="CX33" s="357"/>
      <c r="CY33" s="357"/>
      <c r="CZ33" s="357"/>
      <c r="DA33" s="357"/>
      <c r="DB33" s="357"/>
      <c r="DC33" s="357"/>
      <c r="DD33" s="357"/>
      <c r="DE33" s="357"/>
      <c r="DF33" s="200"/>
      <c r="DG33" s="356" t="s">
        <v>207</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川崎町国民健康保険特別会計</v>
      </c>
      <c r="X34" s="355"/>
      <c r="Y34" s="355"/>
      <c r="Z34" s="355"/>
      <c r="AA34" s="355"/>
      <c r="AB34" s="355"/>
      <c r="AC34" s="355"/>
      <c r="AD34" s="355"/>
      <c r="AE34" s="355"/>
      <c r="AF34" s="355"/>
      <c r="AG34" s="355"/>
      <c r="AH34" s="355"/>
      <c r="AI34" s="355"/>
      <c r="AJ34" s="355"/>
      <c r="AK34" s="355"/>
      <c r="AL34" s="175"/>
      <c r="AM34" s="354">
        <f>IF(AO34="","",MAX(C34:D43,U34:V43)+1)</f>
        <v>5</v>
      </c>
      <c r="AN34" s="354"/>
      <c r="AO34" s="355" t="str">
        <f>IF('各会計、関係団体の財政状況及び健全化判断比率'!B31="","",'各会計、関係団体の財政状況及び健全化判断比率'!B31)</f>
        <v>川崎町水道事業会計</v>
      </c>
      <c r="AP34" s="355"/>
      <c r="AQ34" s="355"/>
      <c r="AR34" s="355"/>
      <c r="AS34" s="355"/>
      <c r="AT34" s="355"/>
      <c r="AU34" s="355"/>
      <c r="AV34" s="355"/>
      <c r="AW34" s="355"/>
      <c r="AX34" s="355"/>
      <c r="AY34" s="355"/>
      <c r="AZ34" s="355"/>
      <c r="BA34" s="355"/>
      <c r="BB34" s="355"/>
      <c r="BC34" s="355"/>
      <c r="BD34" s="175"/>
      <c r="BE34" s="354">
        <f>IF(BG34="","",MAX(C34:D43,U34:V43,AM34:AN43)+1)</f>
        <v>7</v>
      </c>
      <c r="BF34" s="354"/>
      <c r="BG34" s="355" t="str">
        <f>IF('各会計、関係団体の財政状況及び健全化判断比率'!B33="","",'各会計、関係団体の財政状況及び健全化判断比率'!B33)</f>
        <v>川崎町公共下水道事業特別会計</v>
      </c>
      <c r="BH34" s="355"/>
      <c r="BI34" s="355"/>
      <c r="BJ34" s="355"/>
      <c r="BK34" s="355"/>
      <c r="BL34" s="355"/>
      <c r="BM34" s="355"/>
      <c r="BN34" s="355"/>
      <c r="BO34" s="355"/>
      <c r="BP34" s="355"/>
      <c r="BQ34" s="355"/>
      <c r="BR34" s="355"/>
      <c r="BS34" s="355"/>
      <c r="BT34" s="355"/>
      <c r="BU34" s="355"/>
      <c r="BV34" s="175"/>
      <c r="BW34" s="354">
        <f>IF(BY34="","",MAX(C34:D43,U34:V43,AM34:AN43,BE34:BF43)+1)</f>
        <v>9</v>
      </c>
      <c r="BX34" s="354"/>
      <c r="BY34" s="355" t="str">
        <f>IF('各会計、関係団体の財政状況及び健全化判断比率'!B68="","",'各会計、関係団体の財政状況及び健全化判断比率'!B68)</f>
        <v>宮城県市町村職員退職手当組合</v>
      </c>
      <c r="BZ34" s="355"/>
      <c r="CA34" s="355"/>
      <c r="CB34" s="355"/>
      <c r="CC34" s="355"/>
      <c r="CD34" s="355"/>
      <c r="CE34" s="355"/>
      <c r="CF34" s="355"/>
      <c r="CG34" s="355"/>
      <c r="CH34" s="355"/>
      <c r="CI34" s="355"/>
      <c r="CJ34" s="355"/>
      <c r="CK34" s="355"/>
      <c r="CL34" s="355"/>
      <c r="CM34" s="355"/>
      <c r="CN34" s="175"/>
      <c r="CO34" s="354" t="str">
        <f>IF(CQ34="","",MAX(C34:D43,U34:V43,AM34:AN43,BE34:BF43,BW34:BX43)+1)</f>
        <v/>
      </c>
      <c r="CP34" s="354"/>
      <c r="CQ34" s="355" t="str">
        <f>IF('各会計、関係団体の財政状況及び健全化判断比率'!BS7="","",'各会計、関係団体の財政状況及び健全化判断比率'!BS7)</f>
        <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川崎町介護保険特別会計</v>
      </c>
      <c r="X35" s="355"/>
      <c r="Y35" s="355"/>
      <c r="Z35" s="355"/>
      <c r="AA35" s="355"/>
      <c r="AB35" s="355"/>
      <c r="AC35" s="355"/>
      <c r="AD35" s="355"/>
      <c r="AE35" s="355"/>
      <c r="AF35" s="355"/>
      <c r="AG35" s="355"/>
      <c r="AH35" s="355"/>
      <c r="AI35" s="355"/>
      <c r="AJ35" s="355"/>
      <c r="AK35" s="355"/>
      <c r="AL35" s="175"/>
      <c r="AM35" s="354">
        <f t="shared" ref="AM35:AM43" si="0">IF(AO35="","",AM34+1)</f>
        <v>6</v>
      </c>
      <c r="AN35" s="354"/>
      <c r="AO35" s="355" t="str">
        <f>IF('各会計、関係団体の財政状況及び健全化判断比率'!B32="","",'各会計、関係団体の財政状況及び健全化判断比率'!B32)</f>
        <v>川崎町病院事業会計</v>
      </c>
      <c r="AP35" s="355"/>
      <c r="AQ35" s="355"/>
      <c r="AR35" s="355"/>
      <c r="AS35" s="355"/>
      <c r="AT35" s="355"/>
      <c r="AU35" s="355"/>
      <c r="AV35" s="355"/>
      <c r="AW35" s="355"/>
      <c r="AX35" s="355"/>
      <c r="AY35" s="355"/>
      <c r="AZ35" s="355"/>
      <c r="BA35" s="355"/>
      <c r="BB35" s="355"/>
      <c r="BC35" s="355"/>
      <c r="BD35" s="175"/>
      <c r="BE35" s="354">
        <f t="shared" ref="BE35:BE43" si="1">IF(BG35="","",BE34+1)</f>
        <v>8</v>
      </c>
      <c r="BF35" s="354"/>
      <c r="BG35" s="355" t="str">
        <f>IF('各会計、関係団体の財政状況及び健全化判断比率'!B34="","",'各会計、関係団体の財政状況及び健全化判断比率'!B34)</f>
        <v>川崎町温泉事業特別会計</v>
      </c>
      <c r="BH35" s="355"/>
      <c r="BI35" s="355"/>
      <c r="BJ35" s="355"/>
      <c r="BK35" s="355"/>
      <c r="BL35" s="355"/>
      <c r="BM35" s="355"/>
      <c r="BN35" s="355"/>
      <c r="BO35" s="355"/>
      <c r="BP35" s="355"/>
      <c r="BQ35" s="355"/>
      <c r="BR35" s="355"/>
      <c r="BS35" s="355"/>
      <c r="BT35" s="355"/>
      <c r="BU35" s="355"/>
      <c r="BV35" s="175"/>
      <c r="BW35" s="354">
        <f t="shared" ref="BW35:BW43" si="2">IF(BY35="","",BW34+1)</f>
        <v>10</v>
      </c>
      <c r="BX35" s="354"/>
      <c r="BY35" s="355" t="str">
        <f>IF('各会計、関係団体の財政状況及び健全化判断比率'!B69="","",'各会計、関係団体の財政状況及び健全化判断比率'!B69)</f>
        <v>宮城県市町村非常勤消防団員補償報償組合</v>
      </c>
      <c r="BZ35" s="355"/>
      <c r="CA35" s="355"/>
      <c r="CB35" s="355"/>
      <c r="CC35" s="355"/>
      <c r="CD35" s="355"/>
      <c r="CE35" s="355"/>
      <c r="CF35" s="355"/>
      <c r="CG35" s="355"/>
      <c r="CH35" s="355"/>
      <c r="CI35" s="355"/>
      <c r="CJ35" s="355"/>
      <c r="CK35" s="355"/>
      <c r="CL35" s="355"/>
      <c r="CM35" s="355"/>
      <c r="CN35" s="175"/>
      <c r="CO35" s="354" t="str">
        <f t="shared" ref="CO35:CO43" si="3">IF(CQ35="","",CO34+1)</f>
        <v/>
      </c>
      <c r="CP35" s="354"/>
      <c r="CQ35" s="355" t="str">
        <f>IF('各会計、関係団体の財政状況及び健全化判断比率'!BS8="","",'各会計、関係団体の財政状況及び健全化判断比率'!BS8)</f>
        <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川崎町後期高齢者医療保険特別会計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11</v>
      </c>
      <c r="BX36" s="354"/>
      <c r="BY36" s="355" t="str">
        <f>IF('各会計、関係団体の財政状況及び健全化判断比率'!B70="","",'各会計、関係団体の財政状況及び健全化判断比率'!B70)</f>
        <v>仙南地域広域行政事務組合</v>
      </c>
      <c r="BZ36" s="355"/>
      <c r="CA36" s="355"/>
      <c r="CB36" s="355"/>
      <c r="CC36" s="355"/>
      <c r="CD36" s="355"/>
      <c r="CE36" s="355"/>
      <c r="CF36" s="355"/>
      <c r="CG36" s="355"/>
      <c r="CH36" s="355"/>
      <c r="CI36" s="355"/>
      <c r="CJ36" s="355"/>
      <c r="CK36" s="355"/>
      <c r="CL36" s="355"/>
      <c r="CM36" s="355"/>
      <c r="CN36" s="175"/>
      <c r="CO36" s="354" t="str">
        <f t="shared" si="3"/>
        <v/>
      </c>
      <c r="CP36" s="354"/>
      <c r="CQ36" s="355" t="str">
        <f>IF('各会計、関係団体の財政状況及び健全化判断比率'!BS9="","",'各会計、関係団体の財政状況及び健全化判断比率'!BS9)</f>
        <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t="str">
        <f t="shared" si="4"/>
        <v/>
      </c>
      <c r="V37" s="354"/>
      <c r="W37" s="355"/>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12</v>
      </c>
      <c r="BX37" s="354"/>
      <c r="BY37" s="355" t="str">
        <f>IF('各会計、関係団体の財政状況及び健全化判断比率'!B71="","",'各会計、関係団体の財政状況及び健全化判断比率'!B71)</f>
        <v>宮城県市町村自治振興センター</v>
      </c>
      <c r="BZ37" s="355"/>
      <c r="CA37" s="355"/>
      <c r="CB37" s="355"/>
      <c r="CC37" s="355"/>
      <c r="CD37" s="355"/>
      <c r="CE37" s="355"/>
      <c r="CF37" s="355"/>
      <c r="CG37" s="355"/>
      <c r="CH37" s="355"/>
      <c r="CI37" s="355"/>
      <c r="CJ37" s="355"/>
      <c r="CK37" s="355"/>
      <c r="CL37" s="355"/>
      <c r="CM37" s="355"/>
      <c r="CN37" s="175"/>
      <c r="CO37" s="354" t="str">
        <f t="shared" si="3"/>
        <v/>
      </c>
      <c r="CP37" s="354"/>
      <c r="CQ37" s="355" t="str">
        <f>IF('各会計、関係団体の財政状況及び健全化判断比率'!BS10="","",'各会計、関係団体の財政状況及び健全化判断比率'!BS10)</f>
        <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13</v>
      </c>
      <c r="BX38" s="354"/>
      <c r="BY38" s="355" t="str">
        <f>IF('各会計、関係団体の財政状況及び健全化判断比率'!B72="","",'各会計、関係団体の財政状況及び健全化判断比率'!B72)</f>
        <v>宮城県後期高齢者医療広域連合</v>
      </c>
      <c r="BZ38" s="355"/>
      <c r="CA38" s="355"/>
      <c r="CB38" s="355"/>
      <c r="CC38" s="355"/>
      <c r="CD38" s="355"/>
      <c r="CE38" s="355"/>
      <c r="CF38" s="355"/>
      <c r="CG38" s="355"/>
      <c r="CH38" s="355"/>
      <c r="CI38" s="355"/>
      <c r="CJ38" s="355"/>
      <c r="CK38" s="355"/>
      <c r="CL38" s="355"/>
      <c r="CM38" s="355"/>
      <c r="CN38" s="175"/>
      <c r="CO38" s="354" t="str">
        <f t="shared" si="3"/>
        <v/>
      </c>
      <c r="CP38" s="354"/>
      <c r="CQ38" s="355" t="str">
        <f>IF('各会計、関係団体の財政状況及び健全化判断比率'!BS11="","",'各会計、関係団体の財政状況及び健全化判断比率'!BS11)</f>
        <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14</v>
      </c>
      <c r="BX39" s="354"/>
      <c r="BY39" s="355" t="str">
        <f>IF('各会計、関係団体の財政状況及び健全化判断比率'!B73="","",'各会計、関係団体の財政状況及び健全化判断比率'!B73)</f>
        <v>宮城県後期高齢者医療事業会計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208</v>
      </c>
      <c r="E46" s="351" t="s">
        <v>209</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210</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211</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212</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213</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214</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215</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216</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TQ+u5LF+Qe96jqeP5Iohl6WiM49faQKLKqHYbHt4ueKn6pfGc+dur5uSDe9UsEmLFFL1U8ibvyOo9zA7VrlPaA==" saltValue="dd8c/ANFdVIZD4Aa6wrlG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136" t="s">
        <v>569</v>
      </c>
      <c r="D34" s="1136"/>
      <c r="E34" s="1137"/>
      <c r="F34" s="32">
        <v>2.73</v>
      </c>
      <c r="G34" s="33">
        <v>3.33</v>
      </c>
      <c r="H34" s="33">
        <v>4.97</v>
      </c>
      <c r="I34" s="33">
        <v>7.1</v>
      </c>
      <c r="J34" s="34">
        <v>9.27</v>
      </c>
      <c r="K34" s="22"/>
      <c r="L34" s="22"/>
      <c r="M34" s="22"/>
      <c r="N34" s="22"/>
      <c r="O34" s="22"/>
      <c r="P34" s="22"/>
    </row>
    <row r="35" spans="1:16" ht="39" customHeight="1" x14ac:dyDescent="0.15">
      <c r="A35" s="22"/>
      <c r="B35" s="35"/>
      <c r="C35" s="1132" t="s">
        <v>570</v>
      </c>
      <c r="D35" s="1132"/>
      <c r="E35" s="1133"/>
      <c r="F35" s="36">
        <v>11.81</v>
      </c>
      <c r="G35" s="37">
        <v>9.44</v>
      </c>
      <c r="H35" s="37">
        <v>8.35</v>
      </c>
      <c r="I35" s="37">
        <v>6.92</v>
      </c>
      <c r="J35" s="38">
        <v>6.54</v>
      </c>
      <c r="K35" s="22"/>
      <c r="L35" s="22"/>
      <c r="M35" s="22"/>
      <c r="N35" s="22"/>
      <c r="O35" s="22"/>
      <c r="P35" s="22"/>
    </row>
    <row r="36" spans="1:16" ht="39" customHeight="1" x14ac:dyDescent="0.15">
      <c r="A36" s="22"/>
      <c r="B36" s="35"/>
      <c r="C36" s="1132" t="s">
        <v>571</v>
      </c>
      <c r="D36" s="1132"/>
      <c r="E36" s="1133"/>
      <c r="F36" s="36">
        <v>1.46</v>
      </c>
      <c r="G36" s="37">
        <v>1.44</v>
      </c>
      <c r="H36" s="37">
        <v>1.5</v>
      </c>
      <c r="I36" s="37">
        <v>1.91</v>
      </c>
      <c r="J36" s="38">
        <v>2.46</v>
      </c>
      <c r="K36" s="22"/>
      <c r="L36" s="22"/>
      <c r="M36" s="22"/>
      <c r="N36" s="22"/>
      <c r="O36" s="22"/>
      <c r="P36" s="22"/>
    </row>
    <row r="37" spans="1:16" ht="39" customHeight="1" x14ac:dyDescent="0.15">
      <c r="A37" s="22"/>
      <c r="B37" s="35"/>
      <c r="C37" s="1132" t="s">
        <v>572</v>
      </c>
      <c r="D37" s="1132"/>
      <c r="E37" s="1133"/>
      <c r="F37" s="36">
        <v>1.68</v>
      </c>
      <c r="G37" s="37">
        <v>1.44</v>
      </c>
      <c r="H37" s="37">
        <v>0.98</v>
      </c>
      <c r="I37" s="37">
        <v>2.4700000000000002</v>
      </c>
      <c r="J37" s="38">
        <v>1.76</v>
      </c>
      <c r="K37" s="22"/>
      <c r="L37" s="22"/>
      <c r="M37" s="22"/>
      <c r="N37" s="22"/>
      <c r="O37" s="22"/>
      <c r="P37" s="22"/>
    </row>
    <row r="38" spans="1:16" ht="39" customHeight="1" x14ac:dyDescent="0.15">
      <c r="A38" s="22"/>
      <c r="B38" s="35"/>
      <c r="C38" s="1132" t="s">
        <v>573</v>
      </c>
      <c r="D38" s="1132"/>
      <c r="E38" s="1133"/>
      <c r="F38" s="36">
        <v>1.17</v>
      </c>
      <c r="G38" s="37">
        <v>0.7</v>
      </c>
      <c r="H38" s="37">
        <v>0.84</v>
      </c>
      <c r="I38" s="37">
        <v>1.19</v>
      </c>
      <c r="J38" s="38">
        <v>1.3</v>
      </c>
      <c r="K38" s="22"/>
      <c r="L38" s="22"/>
      <c r="M38" s="22"/>
      <c r="N38" s="22"/>
      <c r="O38" s="22"/>
      <c r="P38" s="22"/>
    </row>
    <row r="39" spans="1:16" ht="39" customHeight="1" x14ac:dyDescent="0.15">
      <c r="A39" s="22"/>
      <c r="B39" s="35"/>
      <c r="C39" s="1132" t="s">
        <v>574</v>
      </c>
      <c r="D39" s="1132"/>
      <c r="E39" s="1133"/>
      <c r="F39" s="36">
        <v>0</v>
      </c>
      <c r="G39" s="37">
        <v>0</v>
      </c>
      <c r="H39" s="37">
        <v>0.23</v>
      </c>
      <c r="I39" s="37">
        <v>0.44</v>
      </c>
      <c r="J39" s="38">
        <v>1.1299999999999999</v>
      </c>
      <c r="K39" s="22"/>
      <c r="L39" s="22"/>
      <c r="M39" s="22"/>
      <c r="N39" s="22"/>
      <c r="O39" s="22"/>
      <c r="P39" s="22"/>
    </row>
    <row r="40" spans="1:16" ht="39" customHeight="1" x14ac:dyDescent="0.15">
      <c r="A40" s="22"/>
      <c r="B40" s="35"/>
      <c r="C40" s="1132" t="s">
        <v>575</v>
      </c>
      <c r="D40" s="1132"/>
      <c r="E40" s="1133"/>
      <c r="F40" s="36">
        <v>0</v>
      </c>
      <c r="G40" s="37">
        <v>0.02</v>
      </c>
      <c r="H40" s="37">
        <v>0.02</v>
      </c>
      <c r="I40" s="37">
        <v>0.05</v>
      </c>
      <c r="J40" s="38">
        <v>0.03</v>
      </c>
      <c r="K40" s="22"/>
      <c r="L40" s="22"/>
      <c r="M40" s="22"/>
      <c r="N40" s="22"/>
      <c r="O40" s="22"/>
      <c r="P40" s="22"/>
    </row>
    <row r="41" spans="1:16" ht="39" customHeight="1" x14ac:dyDescent="0.15">
      <c r="A41" s="22"/>
      <c r="B41" s="35"/>
      <c r="C41" s="1132" t="s">
        <v>576</v>
      </c>
      <c r="D41" s="1132"/>
      <c r="E41" s="1133"/>
      <c r="F41" s="36">
        <v>0.05</v>
      </c>
      <c r="G41" s="37">
        <v>0.18</v>
      </c>
      <c r="H41" s="37">
        <v>0</v>
      </c>
      <c r="I41" s="37">
        <v>0</v>
      </c>
      <c r="J41" s="38">
        <v>0</v>
      </c>
      <c r="K41" s="22"/>
      <c r="L41" s="22"/>
      <c r="M41" s="22"/>
      <c r="N41" s="22"/>
      <c r="O41" s="22"/>
      <c r="P41" s="22"/>
    </row>
    <row r="42" spans="1:16" ht="39" customHeight="1" x14ac:dyDescent="0.15">
      <c r="A42" s="22"/>
      <c r="B42" s="39"/>
      <c r="C42" s="1132" t="s">
        <v>577</v>
      </c>
      <c r="D42" s="1132"/>
      <c r="E42" s="1133"/>
      <c r="F42" s="36" t="s">
        <v>521</v>
      </c>
      <c r="G42" s="37" t="s">
        <v>521</v>
      </c>
      <c r="H42" s="37" t="s">
        <v>521</v>
      </c>
      <c r="I42" s="37" t="s">
        <v>521</v>
      </c>
      <c r="J42" s="38" t="s">
        <v>521</v>
      </c>
      <c r="K42" s="22"/>
      <c r="L42" s="22"/>
      <c r="M42" s="22"/>
      <c r="N42" s="22"/>
      <c r="O42" s="22"/>
      <c r="P42" s="22"/>
    </row>
    <row r="43" spans="1:16" ht="39" customHeight="1" thickBot="1" x14ac:dyDescent="0.2">
      <c r="A43" s="22"/>
      <c r="B43" s="40"/>
      <c r="C43" s="1134" t="s">
        <v>578</v>
      </c>
      <c r="D43" s="1134"/>
      <c r="E43" s="1135"/>
      <c r="F43" s="41" t="s">
        <v>521</v>
      </c>
      <c r="G43" s="42" t="s">
        <v>521</v>
      </c>
      <c r="H43" s="42" t="s">
        <v>521</v>
      </c>
      <c r="I43" s="42" t="s">
        <v>521</v>
      </c>
      <c r="J43" s="43" t="s">
        <v>521</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N0FYV5PPy+RuVupNwptWFxxchQIZSCwufl9bOVs9Cr+PqxR+ul/tGPyWatWZOjtl9SrmUN9U3V4uyevMx+D1kg==" saltValue="1ULIvilmW/I20fEFxxPKZ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90" zoomScaleNormal="9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562</v>
      </c>
      <c r="L44" s="54" t="s">
        <v>563</v>
      </c>
      <c r="M44" s="54" t="s">
        <v>564</v>
      </c>
      <c r="N44" s="54" t="s">
        <v>565</v>
      </c>
      <c r="O44" s="55" t="s">
        <v>566</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260</v>
      </c>
      <c r="L45" s="58">
        <v>288</v>
      </c>
      <c r="M45" s="58">
        <v>276</v>
      </c>
      <c r="N45" s="58">
        <v>309</v>
      </c>
      <c r="O45" s="59">
        <v>311</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521</v>
      </c>
      <c r="L46" s="62" t="s">
        <v>521</v>
      </c>
      <c r="M46" s="62" t="s">
        <v>521</v>
      </c>
      <c r="N46" s="62" t="s">
        <v>521</v>
      </c>
      <c r="O46" s="63" t="s">
        <v>521</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521</v>
      </c>
      <c r="L47" s="62" t="s">
        <v>521</v>
      </c>
      <c r="M47" s="62" t="s">
        <v>521</v>
      </c>
      <c r="N47" s="62" t="s">
        <v>521</v>
      </c>
      <c r="O47" s="63" t="s">
        <v>521</v>
      </c>
      <c r="P47" s="46"/>
      <c r="Q47" s="46"/>
      <c r="R47" s="46"/>
      <c r="S47" s="46"/>
      <c r="T47" s="46"/>
      <c r="U47" s="46"/>
    </row>
    <row r="48" spans="1:21" ht="30.75" customHeight="1" x14ac:dyDescent="0.15">
      <c r="A48" s="46"/>
      <c r="B48" s="1163"/>
      <c r="C48" s="1164"/>
      <c r="D48" s="60"/>
      <c r="E48" s="1140" t="s">
        <v>15</v>
      </c>
      <c r="F48" s="1140"/>
      <c r="G48" s="1140"/>
      <c r="H48" s="1140"/>
      <c r="I48" s="1140"/>
      <c r="J48" s="1141"/>
      <c r="K48" s="61">
        <v>259</v>
      </c>
      <c r="L48" s="62">
        <v>295</v>
      </c>
      <c r="M48" s="62">
        <v>234</v>
      </c>
      <c r="N48" s="62">
        <v>218</v>
      </c>
      <c r="O48" s="63">
        <v>266</v>
      </c>
      <c r="P48" s="46"/>
      <c r="Q48" s="46"/>
      <c r="R48" s="46"/>
      <c r="S48" s="46"/>
      <c r="T48" s="46"/>
      <c r="U48" s="46"/>
    </row>
    <row r="49" spans="1:21" ht="30.75" customHeight="1" x14ac:dyDescent="0.15">
      <c r="A49" s="46"/>
      <c r="B49" s="1163"/>
      <c r="C49" s="1164"/>
      <c r="D49" s="60"/>
      <c r="E49" s="1140" t="s">
        <v>16</v>
      </c>
      <c r="F49" s="1140"/>
      <c r="G49" s="1140"/>
      <c r="H49" s="1140"/>
      <c r="I49" s="1140"/>
      <c r="J49" s="1141"/>
      <c r="K49" s="61">
        <v>10</v>
      </c>
      <c r="L49" s="62">
        <v>14</v>
      </c>
      <c r="M49" s="62">
        <v>19</v>
      </c>
      <c r="N49" s="62">
        <v>21</v>
      </c>
      <c r="O49" s="63">
        <v>21</v>
      </c>
      <c r="P49" s="46"/>
      <c r="Q49" s="46"/>
      <c r="R49" s="46"/>
      <c r="S49" s="46"/>
      <c r="T49" s="46"/>
      <c r="U49" s="46"/>
    </row>
    <row r="50" spans="1:21" ht="30.75" customHeight="1" x14ac:dyDescent="0.15">
      <c r="A50" s="46"/>
      <c r="B50" s="1163"/>
      <c r="C50" s="1164"/>
      <c r="D50" s="60"/>
      <c r="E50" s="1140" t="s">
        <v>17</v>
      </c>
      <c r="F50" s="1140"/>
      <c r="G50" s="1140"/>
      <c r="H50" s="1140"/>
      <c r="I50" s="1140"/>
      <c r="J50" s="1141"/>
      <c r="K50" s="61">
        <v>0</v>
      </c>
      <c r="L50" s="62">
        <v>0</v>
      </c>
      <c r="M50" s="62">
        <v>0</v>
      </c>
      <c r="N50" s="62">
        <v>0</v>
      </c>
      <c r="O50" s="63">
        <v>0</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521</v>
      </c>
      <c r="L51" s="62" t="s">
        <v>521</v>
      </c>
      <c r="M51" s="62" t="s">
        <v>521</v>
      </c>
      <c r="N51" s="62" t="s">
        <v>521</v>
      </c>
      <c r="O51" s="63" t="s">
        <v>521</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414</v>
      </c>
      <c r="L52" s="62">
        <v>403</v>
      </c>
      <c r="M52" s="62">
        <v>411</v>
      </c>
      <c r="N52" s="62">
        <v>410</v>
      </c>
      <c r="O52" s="63">
        <v>407</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115</v>
      </c>
      <c r="L53" s="67">
        <v>194</v>
      </c>
      <c r="M53" s="67">
        <v>118</v>
      </c>
      <c r="N53" s="67">
        <v>138</v>
      </c>
      <c r="O53" s="68">
        <v>191</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579</v>
      </c>
      <c r="P56" s="46"/>
      <c r="Q56" s="46"/>
      <c r="R56" s="46"/>
      <c r="S56" s="46"/>
      <c r="T56" s="46"/>
      <c r="U56" s="46"/>
    </row>
    <row r="57" spans="1:21" ht="31.5" customHeight="1" thickBot="1" x14ac:dyDescent="0.2">
      <c r="A57" s="46"/>
      <c r="B57" s="74"/>
      <c r="C57" s="75"/>
      <c r="D57" s="75"/>
      <c r="E57" s="76"/>
      <c r="F57" s="76"/>
      <c r="G57" s="76"/>
      <c r="H57" s="76"/>
      <c r="I57" s="76"/>
      <c r="J57" s="77" t="s">
        <v>2</v>
      </c>
      <c r="K57" s="78" t="s">
        <v>580</v>
      </c>
      <c r="L57" s="79" t="s">
        <v>581</v>
      </c>
      <c r="M57" s="79" t="s">
        <v>582</v>
      </c>
      <c r="N57" s="79" t="s">
        <v>583</v>
      </c>
      <c r="O57" s="80" t="s">
        <v>584</v>
      </c>
      <c r="P57" s="46"/>
      <c r="Q57" s="46"/>
      <c r="R57" s="46"/>
      <c r="S57" s="46"/>
      <c r="T57" s="46"/>
      <c r="U57" s="46"/>
    </row>
    <row r="58" spans="1:21" ht="31.5" customHeight="1" x14ac:dyDescent="0.15">
      <c r="B58" s="1146" t="s">
        <v>26</v>
      </c>
      <c r="C58" s="1147"/>
      <c r="D58" s="1152" t="s">
        <v>27</v>
      </c>
      <c r="E58" s="1153"/>
      <c r="F58" s="1153"/>
      <c r="G58" s="1153"/>
      <c r="H58" s="1153"/>
      <c r="I58" s="1153"/>
      <c r="J58" s="1154"/>
      <c r="K58" s="81" t="s">
        <v>521</v>
      </c>
      <c r="L58" s="82" t="s">
        <v>521</v>
      </c>
      <c r="M58" s="82" t="s">
        <v>521</v>
      </c>
      <c r="N58" s="82" t="s">
        <v>521</v>
      </c>
      <c r="O58" s="83" t="s">
        <v>521</v>
      </c>
    </row>
    <row r="59" spans="1:21" ht="31.5" customHeight="1" x14ac:dyDescent="0.15">
      <c r="B59" s="1148"/>
      <c r="C59" s="1149"/>
      <c r="D59" s="1155" t="s">
        <v>28</v>
      </c>
      <c r="E59" s="1156"/>
      <c r="F59" s="1156"/>
      <c r="G59" s="1156"/>
      <c r="H59" s="1156"/>
      <c r="I59" s="1156"/>
      <c r="J59" s="1157"/>
      <c r="K59" s="84" t="s">
        <v>521</v>
      </c>
      <c r="L59" s="85" t="s">
        <v>521</v>
      </c>
      <c r="M59" s="85" t="s">
        <v>521</v>
      </c>
      <c r="N59" s="85" t="s">
        <v>521</v>
      </c>
      <c r="O59" s="86" t="s">
        <v>521</v>
      </c>
    </row>
    <row r="60" spans="1:21" ht="31.5" customHeight="1" thickBot="1" x14ac:dyDescent="0.2">
      <c r="B60" s="1150"/>
      <c r="C60" s="1151"/>
      <c r="D60" s="1158" t="s">
        <v>29</v>
      </c>
      <c r="E60" s="1159"/>
      <c r="F60" s="1159"/>
      <c r="G60" s="1159"/>
      <c r="H60" s="1159"/>
      <c r="I60" s="1159"/>
      <c r="J60" s="1160"/>
      <c r="K60" s="87" t="s">
        <v>521</v>
      </c>
      <c r="L60" s="88" t="s">
        <v>521</v>
      </c>
      <c r="M60" s="88" t="s">
        <v>521</v>
      </c>
      <c r="N60" s="88" t="s">
        <v>521</v>
      </c>
      <c r="O60" s="89" t="s">
        <v>521</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LJCgjjTXrSeNN/xlfsXGAvghbRlGXzIrK5loBXAyGM+feqMrOGxp7YN8+VuFqatT0pzMZIpyEoY9bM+6Mrl5PQ==" saltValue="+SNFpJVMku1ByR0KOqrZr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562</v>
      </c>
      <c r="J40" s="101" t="s">
        <v>563</v>
      </c>
      <c r="K40" s="101" t="s">
        <v>564</v>
      </c>
      <c r="L40" s="101" t="s">
        <v>565</v>
      </c>
      <c r="M40" s="102" t="s">
        <v>566</v>
      </c>
    </row>
    <row r="41" spans="2:13" ht="27.75" customHeight="1" x14ac:dyDescent="0.15">
      <c r="B41" s="1181" t="s">
        <v>32</v>
      </c>
      <c r="C41" s="1182"/>
      <c r="D41" s="103"/>
      <c r="E41" s="1183" t="s">
        <v>33</v>
      </c>
      <c r="F41" s="1183"/>
      <c r="G41" s="1183"/>
      <c r="H41" s="1184"/>
      <c r="I41" s="342">
        <v>2329</v>
      </c>
      <c r="J41" s="343">
        <v>2399</v>
      </c>
      <c r="K41" s="343">
        <v>2476</v>
      </c>
      <c r="L41" s="343">
        <v>2555</v>
      </c>
      <c r="M41" s="344">
        <v>2611</v>
      </c>
    </row>
    <row r="42" spans="2:13" ht="27.75" customHeight="1" x14ac:dyDescent="0.15">
      <c r="B42" s="1171"/>
      <c r="C42" s="1172"/>
      <c r="D42" s="104"/>
      <c r="E42" s="1175" t="s">
        <v>34</v>
      </c>
      <c r="F42" s="1175"/>
      <c r="G42" s="1175"/>
      <c r="H42" s="1176"/>
      <c r="I42" s="345" t="s">
        <v>521</v>
      </c>
      <c r="J42" s="346" t="s">
        <v>521</v>
      </c>
      <c r="K42" s="346" t="s">
        <v>521</v>
      </c>
      <c r="L42" s="346" t="s">
        <v>521</v>
      </c>
      <c r="M42" s="347" t="s">
        <v>521</v>
      </c>
    </row>
    <row r="43" spans="2:13" ht="27.75" customHeight="1" x14ac:dyDescent="0.15">
      <c r="B43" s="1171"/>
      <c r="C43" s="1172"/>
      <c r="D43" s="104"/>
      <c r="E43" s="1175" t="s">
        <v>35</v>
      </c>
      <c r="F43" s="1175"/>
      <c r="G43" s="1175"/>
      <c r="H43" s="1176"/>
      <c r="I43" s="345">
        <v>1974</v>
      </c>
      <c r="J43" s="346">
        <v>1838</v>
      </c>
      <c r="K43" s="346">
        <v>1591</v>
      </c>
      <c r="L43" s="346">
        <v>1414</v>
      </c>
      <c r="M43" s="347">
        <v>1282</v>
      </c>
    </row>
    <row r="44" spans="2:13" ht="27.75" customHeight="1" x14ac:dyDescent="0.15">
      <c r="B44" s="1171"/>
      <c r="C44" s="1172"/>
      <c r="D44" s="104"/>
      <c r="E44" s="1175" t="s">
        <v>36</v>
      </c>
      <c r="F44" s="1175"/>
      <c r="G44" s="1175"/>
      <c r="H44" s="1176"/>
      <c r="I44" s="345">
        <v>185</v>
      </c>
      <c r="J44" s="346">
        <v>184</v>
      </c>
      <c r="K44" s="346">
        <v>174</v>
      </c>
      <c r="L44" s="346">
        <v>161</v>
      </c>
      <c r="M44" s="347">
        <v>149</v>
      </c>
    </row>
    <row r="45" spans="2:13" ht="27.75" customHeight="1" x14ac:dyDescent="0.15">
      <c r="B45" s="1171"/>
      <c r="C45" s="1172"/>
      <c r="D45" s="104"/>
      <c r="E45" s="1175" t="s">
        <v>37</v>
      </c>
      <c r="F45" s="1175"/>
      <c r="G45" s="1175"/>
      <c r="H45" s="1176"/>
      <c r="I45" s="345">
        <v>800</v>
      </c>
      <c r="J45" s="346">
        <v>886</v>
      </c>
      <c r="K45" s="346">
        <v>723</v>
      </c>
      <c r="L45" s="346">
        <v>506</v>
      </c>
      <c r="M45" s="347">
        <v>632</v>
      </c>
    </row>
    <row r="46" spans="2:13" ht="27.75" customHeight="1" x14ac:dyDescent="0.15">
      <c r="B46" s="1171"/>
      <c r="C46" s="1172"/>
      <c r="D46" s="105"/>
      <c r="E46" s="1175" t="s">
        <v>38</v>
      </c>
      <c r="F46" s="1175"/>
      <c r="G46" s="1175"/>
      <c r="H46" s="1176"/>
      <c r="I46" s="345">
        <v>2</v>
      </c>
      <c r="J46" s="346">
        <v>2</v>
      </c>
      <c r="K46" s="346">
        <v>3</v>
      </c>
      <c r="L46" s="346">
        <v>3</v>
      </c>
      <c r="M46" s="347">
        <v>3</v>
      </c>
    </row>
    <row r="47" spans="2:13" ht="27.75" customHeight="1" x14ac:dyDescent="0.15">
      <c r="B47" s="1171"/>
      <c r="C47" s="1172"/>
      <c r="D47" s="106"/>
      <c r="E47" s="1185" t="s">
        <v>39</v>
      </c>
      <c r="F47" s="1186"/>
      <c r="G47" s="1186"/>
      <c r="H47" s="1187"/>
      <c r="I47" s="345" t="s">
        <v>521</v>
      </c>
      <c r="J47" s="346" t="s">
        <v>521</v>
      </c>
      <c r="K47" s="346" t="s">
        <v>521</v>
      </c>
      <c r="L47" s="346" t="s">
        <v>521</v>
      </c>
      <c r="M47" s="347" t="s">
        <v>521</v>
      </c>
    </row>
    <row r="48" spans="2:13" ht="27.75" customHeight="1" x14ac:dyDescent="0.15">
      <c r="B48" s="1171"/>
      <c r="C48" s="1172"/>
      <c r="D48" s="104"/>
      <c r="E48" s="1175" t="s">
        <v>40</v>
      </c>
      <c r="F48" s="1175"/>
      <c r="G48" s="1175"/>
      <c r="H48" s="1176"/>
      <c r="I48" s="345" t="s">
        <v>521</v>
      </c>
      <c r="J48" s="346" t="s">
        <v>521</v>
      </c>
      <c r="K48" s="346" t="s">
        <v>521</v>
      </c>
      <c r="L48" s="346" t="s">
        <v>521</v>
      </c>
      <c r="M48" s="347" t="s">
        <v>521</v>
      </c>
    </row>
    <row r="49" spans="2:13" ht="27.75" customHeight="1" x14ac:dyDescent="0.15">
      <c r="B49" s="1173"/>
      <c r="C49" s="1174"/>
      <c r="D49" s="104"/>
      <c r="E49" s="1175" t="s">
        <v>41</v>
      </c>
      <c r="F49" s="1175"/>
      <c r="G49" s="1175"/>
      <c r="H49" s="1176"/>
      <c r="I49" s="345" t="s">
        <v>521</v>
      </c>
      <c r="J49" s="346" t="s">
        <v>521</v>
      </c>
      <c r="K49" s="346" t="s">
        <v>521</v>
      </c>
      <c r="L49" s="346" t="s">
        <v>521</v>
      </c>
      <c r="M49" s="347" t="s">
        <v>521</v>
      </c>
    </row>
    <row r="50" spans="2:13" ht="27.75" customHeight="1" x14ac:dyDescent="0.15">
      <c r="B50" s="1169" t="s">
        <v>42</v>
      </c>
      <c r="C50" s="1170"/>
      <c r="D50" s="107"/>
      <c r="E50" s="1175" t="s">
        <v>43</v>
      </c>
      <c r="F50" s="1175"/>
      <c r="G50" s="1175"/>
      <c r="H50" s="1176"/>
      <c r="I50" s="345">
        <v>2451</v>
      </c>
      <c r="J50" s="346">
        <v>2270</v>
      </c>
      <c r="K50" s="346">
        <v>2405</v>
      </c>
      <c r="L50" s="346">
        <v>3018</v>
      </c>
      <c r="M50" s="347">
        <v>3406</v>
      </c>
    </row>
    <row r="51" spans="2:13" ht="27.75" customHeight="1" x14ac:dyDescent="0.15">
      <c r="B51" s="1171"/>
      <c r="C51" s="1172"/>
      <c r="D51" s="104"/>
      <c r="E51" s="1175" t="s">
        <v>44</v>
      </c>
      <c r="F51" s="1175"/>
      <c r="G51" s="1175"/>
      <c r="H51" s="1176"/>
      <c r="I51" s="345">
        <v>5</v>
      </c>
      <c r="J51" s="346">
        <v>4</v>
      </c>
      <c r="K51" s="346" t="s">
        <v>521</v>
      </c>
      <c r="L51" s="346" t="s">
        <v>521</v>
      </c>
      <c r="M51" s="347" t="s">
        <v>521</v>
      </c>
    </row>
    <row r="52" spans="2:13" ht="27.75" customHeight="1" x14ac:dyDescent="0.15">
      <c r="B52" s="1173"/>
      <c r="C52" s="1174"/>
      <c r="D52" s="104"/>
      <c r="E52" s="1175" t="s">
        <v>45</v>
      </c>
      <c r="F52" s="1175"/>
      <c r="G52" s="1175"/>
      <c r="H52" s="1176"/>
      <c r="I52" s="345">
        <v>3950</v>
      </c>
      <c r="J52" s="346">
        <v>3816</v>
      </c>
      <c r="K52" s="346">
        <v>3761</v>
      </c>
      <c r="L52" s="346">
        <v>3627</v>
      </c>
      <c r="M52" s="347">
        <v>3561</v>
      </c>
    </row>
    <row r="53" spans="2:13" ht="27.75" customHeight="1" thickBot="1" x14ac:dyDescent="0.2">
      <c r="B53" s="1177" t="s">
        <v>46</v>
      </c>
      <c r="C53" s="1178"/>
      <c r="D53" s="108"/>
      <c r="E53" s="1179" t="s">
        <v>47</v>
      </c>
      <c r="F53" s="1179"/>
      <c r="G53" s="1179"/>
      <c r="H53" s="1180"/>
      <c r="I53" s="348">
        <v>-1116</v>
      </c>
      <c r="J53" s="349">
        <v>-781</v>
      </c>
      <c r="K53" s="349">
        <v>-1199</v>
      </c>
      <c r="L53" s="349">
        <v>-2007</v>
      </c>
      <c r="M53" s="350">
        <v>-2290</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V2RVUNXdYa4ZW9V41PoONq9fJPI7vIbFaMLNUYOtHNBtYcY046KchfgIBSWsqYxKGEcCgewV0cFoBFGW8WMSA==" saltValue="knDPCoO4Kv1yDYmq0nYjC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564</v>
      </c>
      <c r="G54" s="117" t="s">
        <v>565</v>
      </c>
      <c r="H54" s="118" t="s">
        <v>566</v>
      </c>
    </row>
    <row r="55" spans="2:8" ht="52.5" customHeight="1" x14ac:dyDescent="0.15">
      <c r="B55" s="119"/>
      <c r="C55" s="1196" t="s">
        <v>50</v>
      </c>
      <c r="D55" s="1196"/>
      <c r="E55" s="1197"/>
      <c r="F55" s="120">
        <v>851</v>
      </c>
      <c r="G55" s="120">
        <v>1388</v>
      </c>
      <c r="H55" s="121">
        <v>1589</v>
      </c>
    </row>
    <row r="56" spans="2:8" ht="52.5" customHeight="1" x14ac:dyDescent="0.15">
      <c r="B56" s="122"/>
      <c r="C56" s="1198" t="s">
        <v>51</v>
      </c>
      <c r="D56" s="1198"/>
      <c r="E56" s="1199"/>
      <c r="F56" s="123">
        <v>117</v>
      </c>
      <c r="G56" s="123">
        <v>159</v>
      </c>
      <c r="H56" s="124">
        <v>159</v>
      </c>
    </row>
    <row r="57" spans="2:8" ht="53.25" customHeight="1" x14ac:dyDescent="0.15">
      <c r="B57" s="122"/>
      <c r="C57" s="1200" t="s">
        <v>52</v>
      </c>
      <c r="D57" s="1200"/>
      <c r="E57" s="1201"/>
      <c r="F57" s="125">
        <v>890</v>
      </c>
      <c r="G57" s="125">
        <v>889</v>
      </c>
      <c r="H57" s="126">
        <v>1042</v>
      </c>
    </row>
    <row r="58" spans="2:8" ht="45.75" customHeight="1" x14ac:dyDescent="0.15">
      <c r="B58" s="127"/>
      <c r="C58" s="1188" t="s">
        <v>592</v>
      </c>
      <c r="D58" s="1189"/>
      <c r="E58" s="1190"/>
      <c r="F58" s="128">
        <v>143</v>
      </c>
      <c r="G58" s="128">
        <v>145</v>
      </c>
      <c r="H58" s="129">
        <v>290</v>
      </c>
    </row>
    <row r="59" spans="2:8" ht="45.75" customHeight="1" x14ac:dyDescent="0.15">
      <c r="B59" s="127"/>
      <c r="C59" s="1188" t="s">
        <v>593</v>
      </c>
      <c r="D59" s="1189"/>
      <c r="E59" s="1190"/>
      <c r="F59" s="128">
        <v>286</v>
      </c>
      <c r="G59" s="128">
        <v>272</v>
      </c>
      <c r="H59" s="129">
        <v>265</v>
      </c>
    </row>
    <row r="60" spans="2:8" ht="45.75" customHeight="1" x14ac:dyDescent="0.15">
      <c r="B60" s="127"/>
      <c r="C60" s="1188" t="s">
        <v>594</v>
      </c>
      <c r="D60" s="1189"/>
      <c r="E60" s="1190"/>
      <c r="F60" s="128">
        <v>217</v>
      </c>
      <c r="G60" s="128">
        <v>218</v>
      </c>
      <c r="H60" s="129">
        <v>212</v>
      </c>
    </row>
    <row r="61" spans="2:8" ht="45.75" customHeight="1" x14ac:dyDescent="0.15">
      <c r="B61" s="127"/>
      <c r="C61" s="1188" t="s">
        <v>595</v>
      </c>
      <c r="D61" s="1189"/>
      <c r="E61" s="1190"/>
      <c r="F61" s="128">
        <v>103</v>
      </c>
      <c r="G61" s="128">
        <v>103</v>
      </c>
      <c r="H61" s="129">
        <v>103</v>
      </c>
    </row>
    <row r="62" spans="2:8" ht="45.75" customHeight="1" thickBot="1" x14ac:dyDescent="0.2">
      <c r="B62" s="130"/>
      <c r="C62" s="1191" t="s">
        <v>596</v>
      </c>
      <c r="D62" s="1192"/>
      <c r="E62" s="1193"/>
      <c r="F62" s="131">
        <v>102</v>
      </c>
      <c r="G62" s="131">
        <v>102</v>
      </c>
      <c r="H62" s="132">
        <v>102</v>
      </c>
    </row>
    <row r="63" spans="2:8" ht="52.5" customHeight="1" thickBot="1" x14ac:dyDescent="0.2">
      <c r="B63" s="133"/>
      <c r="C63" s="1194" t="s">
        <v>53</v>
      </c>
      <c r="D63" s="1194"/>
      <c r="E63" s="1195"/>
      <c r="F63" s="134">
        <v>1858</v>
      </c>
      <c r="G63" s="134">
        <v>2437</v>
      </c>
      <c r="H63" s="135">
        <v>2790</v>
      </c>
    </row>
    <row r="64" spans="2:8" x14ac:dyDescent="0.15"/>
  </sheetData>
  <sheetProtection algorithmName="SHA-512" hashValue="B5AldNmTX6rAPe8AvllsIxRktLn5otoUTE5wKxzUCcKtcPu6mkdbdoVoIUf9b01y3JC45MfJ0mVqm2vGbMqfww==" saltValue="lj69+jDyBkB0XXkf0rPrS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559</v>
      </c>
      <c r="G2" s="149"/>
      <c r="H2" s="150"/>
    </row>
    <row r="3" spans="1:8" x14ac:dyDescent="0.15">
      <c r="A3" s="146" t="s">
        <v>552</v>
      </c>
      <c r="B3" s="151"/>
      <c r="C3" s="152"/>
      <c r="D3" s="153">
        <v>85734</v>
      </c>
      <c r="E3" s="154"/>
      <c r="F3" s="155">
        <v>114790</v>
      </c>
      <c r="G3" s="156"/>
      <c r="H3" s="157"/>
    </row>
    <row r="4" spans="1:8" x14ac:dyDescent="0.15">
      <c r="A4" s="158"/>
      <c r="B4" s="159"/>
      <c r="C4" s="160"/>
      <c r="D4" s="161">
        <v>60583</v>
      </c>
      <c r="E4" s="162"/>
      <c r="F4" s="163">
        <v>55601</v>
      </c>
      <c r="G4" s="164"/>
      <c r="H4" s="165"/>
    </row>
    <row r="5" spans="1:8" x14ac:dyDescent="0.15">
      <c r="A5" s="146" t="s">
        <v>554</v>
      </c>
      <c r="B5" s="151"/>
      <c r="C5" s="152"/>
      <c r="D5" s="153">
        <v>60145</v>
      </c>
      <c r="E5" s="154"/>
      <c r="F5" s="155">
        <v>126262</v>
      </c>
      <c r="G5" s="156"/>
      <c r="H5" s="157"/>
    </row>
    <row r="6" spans="1:8" x14ac:dyDescent="0.15">
      <c r="A6" s="158"/>
      <c r="B6" s="159"/>
      <c r="C6" s="160"/>
      <c r="D6" s="161">
        <v>31575</v>
      </c>
      <c r="E6" s="162"/>
      <c r="F6" s="163">
        <v>56769</v>
      </c>
      <c r="G6" s="164"/>
      <c r="H6" s="165"/>
    </row>
    <row r="7" spans="1:8" x14ac:dyDescent="0.15">
      <c r="A7" s="146" t="s">
        <v>555</v>
      </c>
      <c r="B7" s="151"/>
      <c r="C7" s="152"/>
      <c r="D7" s="153">
        <v>57720</v>
      </c>
      <c r="E7" s="154"/>
      <c r="F7" s="155">
        <v>126525</v>
      </c>
      <c r="G7" s="156"/>
      <c r="H7" s="157"/>
    </row>
    <row r="8" spans="1:8" x14ac:dyDescent="0.15">
      <c r="A8" s="158"/>
      <c r="B8" s="159"/>
      <c r="C8" s="160"/>
      <c r="D8" s="161">
        <v>40047</v>
      </c>
      <c r="E8" s="162"/>
      <c r="F8" s="163">
        <v>67052</v>
      </c>
      <c r="G8" s="164"/>
      <c r="H8" s="165"/>
    </row>
    <row r="9" spans="1:8" x14ac:dyDescent="0.15">
      <c r="A9" s="146" t="s">
        <v>556</v>
      </c>
      <c r="B9" s="151"/>
      <c r="C9" s="152"/>
      <c r="D9" s="153">
        <v>64439</v>
      </c>
      <c r="E9" s="154"/>
      <c r="F9" s="155">
        <v>122054</v>
      </c>
      <c r="G9" s="156"/>
      <c r="H9" s="157"/>
    </row>
    <row r="10" spans="1:8" x14ac:dyDescent="0.15">
      <c r="A10" s="158"/>
      <c r="B10" s="159"/>
      <c r="C10" s="160"/>
      <c r="D10" s="161">
        <v>45725</v>
      </c>
      <c r="E10" s="162"/>
      <c r="F10" s="163">
        <v>68298</v>
      </c>
      <c r="G10" s="164"/>
      <c r="H10" s="165"/>
    </row>
    <row r="11" spans="1:8" x14ac:dyDescent="0.15">
      <c r="A11" s="146" t="s">
        <v>557</v>
      </c>
      <c r="B11" s="151"/>
      <c r="C11" s="152"/>
      <c r="D11" s="153">
        <v>56750</v>
      </c>
      <c r="E11" s="154"/>
      <c r="F11" s="155">
        <v>111644</v>
      </c>
      <c r="G11" s="156"/>
      <c r="H11" s="157"/>
    </row>
    <row r="12" spans="1:8" x14ac:dyDescent="0.15">
      <c r="A12" s="158"/>
      <c r="B12" s="159"/>
      <c r="C12" s="166"/>
      <c r="D12" s="161">
        <v>31648</v>
      </c>
      <c r="E12" s="162"/>
      <c r="F12" s="163">
        <v>66606</v>
      </c>
      <c r="G12" s="164"/>
      <c r="H12" s="165"/>
    </row>
    <row r="13" spans="1:8" x14ac:dyDescent="0.15">
      <c r="A13" s="146"/>
      <c r="B13" s="151"/>
      <c r="C13" s="152"/>
      <c r="D13" s="153">
        <v>64958</v>
      </c>
      <c r="E13" s="154"/>
      <c r="F13" s="155">
        <v>120255</v>
      </c>
      <c r="G13" s="167"/>
      <c r="H13" s="157"/>
    </row>
    <row r="14" spans="1:8" x14ac:dyDescent="0.15">
      <c r="A14" s="158"/>
      <c r="B14" s="159"/>
      <c r="C14" s="160"/>
      <c r="D14" s="161">
        <v>41916</v>
      </c>
      <c r="E14" s="162"/>
      <c r="F14" s="163">
        <v>62865</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2.74</v>
      </c>
      <c r="C19" s="168">
        <f>ROUND(VALUE(SUBSTITUTE(実質収支比率等に係る経年分析!G$48,"▲","-")),2)</f>
        <v>3.34</v>
      </c>
      <c r="D19" s="168">
        <f>ROUND(VALUE(SUBSTITUTE(実質収支比率等に係る経年分析!H$48,"▲","-")),2)</f>
        <v>4.9800000000000004</v>
      </c>
      <c r="E19" s="168">
        <f>ROUND(VALUE(SUBSTITUTE(実質収支比率等に係る経年分析!I$48,"▲","-")),2)</f>
        <v>7.11</v>
      </c>
      <c r="F19" s="168">
        <f>ROUND(VALUE(SUBSTITUTE(実質収支比率等に係る経年分析!J$48,"▲","-")),2)</f>
        <v>9.27</v>
      </c>
    </row>
    <row r="20" spans="1:11" x14ac:dyDescent="0.15">
      <c r="A20" s="168" t="s">
        <v>57</v>
      </c>
      <c r="B20" s="168">
        <f>ROUND(VALUE(SUBSTITUTE(実質収支比率等に係る経年分析!F$47,"▲","-")),2)</f>
        <v>29.47</v>
      </c>
      <c r="C20" s="168">
        <f>ROUND(VALUE(SUBSTITUTE(実質収支比率等に係る経年分析!G$47,"▲","-")),2)</f>
        <v>23.22</v>
      </c>
      <c r="D20" s="168">
        <f>ROUND(VALUE(SUBSTITUTE(実質収支比率等に係る経年分析!H$47,"▲","-")),2)</f>
        <v>24.15</v>
      </c>
      <c r="E20" s="168">
        <f>ROUND(VALUE(SUBSTITUTE(実質収支比率等に係る経年分析!I$47,"▲","-")),2)</f>
        <v>36.36</v>
      </c>
      <c r="F20" s="168">
        <f>ROUND(VALUE(SUBSTITUTE(実質収支比率等に係る経年分析!J$47,"▲","-")),2)</f>
        <v>43.44</v>
      </c>
    </row>
    <row r="21" spans="1:11" x14ac:dyDescent="0.15">
      <c r="A21" s="168" t="s">
        <v>58</v>
      </c>
      <c r="B21" s="168">
        <f>IF(ISNUMBER(VALUE(SUBSTITUTE(実質収支比率等に係る経年分析!F$49,"▲","-"))),ROUND(VALUE(SUBSTITUTE(実質収支比率等に係る経年分析!F$49,"▲","-")),2),NA())</f>
        <v>-5.67</v>
      </c>
      <c r="C21" s="168">
        <f>IF(ISNUMBER(VALUE(SUBSTITUTE(実質収支比率等に係る経年分析!G$49,"▲","-"))),ROUND(VALUE(SUBSTITUTE(実質収支比率等に係る経年分析!G$49,"▲","-")),2),NA())</f>
        <v>-6.95</v>
      </c>
      <c r="D21" s="168">
        <f>IF(ISNUMBER(VALUE(SUBSTITUTE(実質収支比率等に係る経年分析!H$49,"▲","-"))),ROUND(VALUE(SUBSTITUTE(実質収支比率等に係る経年分析!H$49,"▲","-")),2),NA())</f>
        <v>1.81</v>
      </c>
      <c r="E21" s="168">
        <f>IF(ISNUMBER(VALUE(SUBSTITUTE(実質収支比率等に係る経年分析!I$49,"▲","-"))),ROUND(VALUE(SUBSTITUTE(実質収支比率等に係る経年分析!I$49,"▲","-")),2),NA())</f>
        <v>13.96</v>
      </c>
      <c r="F21" s="168">
        <f>IF(ISNUMBER(VALUE(SUBSTITUTE(実質収支比率等に係る経年分析!J$49,"▲","-"))),ROUND(VALUE(SUBSTITUTE(実質収支比率等に係る経年分析!J$49,"▲","-")),2),NA())</f>
        <v>1.87</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川崎町温泉事業特別会計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0.05</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0.18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川崎町後期高齢者医療保険特別会計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0.02</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0.02</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0.05</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0.03</v>
      </c>
    </row>
    <row r="31" spans="1:11" x14ac:dyDescent="0.15">
      <c r="A31" s="169" t="str">
        <f>IF(連結実質赤字比率に係る赤字・黒字の構成分析!C$39="",NA(),連結実質赤字比率に係る赤字・黒字の構成分析!C$39)</f>
        <v>川崎町公共下水道事業特別会計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0.23</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0.44</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1.1299999999999999</v>
      </c>
    </row>
    <row r="32" spans="1:11" x14ac:dyDescent="0.15">
      <c r="A32" s="169" t="str">
        <f>IF(連結実質赤字比率に係る赤字・黒字の構成分析!C$38="",NA(),連結実質赤字比率に係る赤字・黒字の構成分析!C$38)</f>
        <v>川崎町介護保険特別会計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1.17</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0.7</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0.84</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1.19</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1.3</v>
      </c>
    </row>
    <row r="33" spans="1:16" x14ac:dyDescent="0.15">
      <c r="A33" s="169" t="str">
        <f>IF(連結実質赤字比率に係る赤字・黒字の構成分析!C$37="",NA(),連結実質赤字比率に係る赤字・黒字の構成分析!C$37)</f>
        <v>川崎町病院事業会計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1.68</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1.44</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0.98</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2.4700000000000002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1.76</v>
      </c>
    </row>
    <row r="34" spans="1:16" x14ac:dyDescent="0.15">
      <c r="A34" s="169" t="str">
        <f>IF(連結実質赤字比率に係る赤字・黒字の構成分析!C$36="",NA(),連結実質赤字比率に係る赤字・黒字の構成分析!C$36)</f>
        <v>川崎町国民健康保険特別会計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1.46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1.44</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1.91</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2.46</v>
      </c>
    </row>
    <row r="35" spans="1:16" x14ac:dyDescent="0.15">
      <c r="A35" s="169" t="str">
        <f>IF(連結実質赤字比率に係る赤字・黒字の構成分析!C$35="",NA(),連結実質赤字比率に係る赤字・黒字の構成分析!C$35)</f>
        <v>川崎町水道事業会計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11.81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9.44</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8.35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6.92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6.54</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2.73</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3.33</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4.97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7.1</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9.27</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414</v>
      </c>
      <c r="E42" s="170"/>
      <c r="F42" s="170"/>
      <c r="G42" s="170">
        <f>'実質公債費比率（分子）の構造'!L$52</f>
        <v>403</v>
      </c>
      <c r="H42" s="170"/>
      <c r="I42" s="170"/>
      <c r="J42" s="170">
        <f>'実質公債費比率（分子）の構造'!M$52</f>
        <v>411</v>
      </c>
      <c r="K42" s="170"/>
      <c r="L42" s="170"/>
      <c r="M42" s="170">
        <f>'実質公債費比率（分子）の構造'!N$52</f>
        <v>410</v>
      </c>
      <c r="N42" s="170"/>
      <c r="O42" s="170"/>
      <c r="P42" s="170">
        <f>'実質公債費比率（分子）の構造'!O$52</f>
        <v>407</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0</v>
      </c>
      <c r="C44" s="170"/>
      <c r="D44" s="170"/>
      <c r="E44" s="170">
        <f>'実質公債費比率（分子）の構造'!L$50</f>
        <v>0</v>
      </c>
      <c r="F44" s="170"/>
      <c r="G44" s="170"/>
      <c r="H44" s="170">
        <f>'実質公債費比率（分子）の構造'!M$50</f>
        <v>0</v>
      </c>
      <c r="I44" s="170"/>
      <c r="J44" s="170"/>
      <c r="K44" s="170">
        <f>'実質公債費比率（分子）の構造'!N$50</f>
        <v>0</v>
      </c>
      <c r="L44" s="170"/>
      <c r="M44" s="170"/>
      <c r="N44" s="170">
        <f>'実質公債費比率（分子）の構造'!O$50</f>
        <v>0</v>
      </c>
      <c r="O44" s="170"/>
      <c r="P44" s="170"/>
    </row>
    <row r="45" spans="1:16" x14ac:dyDescent="0.15">
      <c r="A45" s="170" t="s">
        <v>68</v>
      </c>
      <c r="B45" s="170">
        <f>'実質公債費比率（分子）の構造'!K$49</f>
        <v>10</v>
      </c>
      <c r="C45" s="170"/>
      <c r="D45" s="170"/>
      <c r="E45" s="170">
        <f>'実質公債費比率（分子）の構造'!L$49</f>
        <v>14</v>
      </c>
      <c r="F45" s="170"/>
      <c r="G45" s="170"/>
      <c r="H45" s="170">
        <f>'実質公債費比率（分子）の構造'!M$49</f>
        <v>19</v>
      </c>
      <c r="I45" s="170"/>
      <c r="J45" s="170"/>
      <c r="K45" s="170">
        <f>'実質公債費比率（分子）の構造'!N$49</f>
        <v>21</v>
      </c>
      <c r="L45" s="170"/>
      <c r="M45" s="170"/>
      <c r="N45" s="170">
        <f>'実質公債費比率（分子）の構造'!O$49</f>
        <v>21</v>
      </c>
      <c r="O45" s="170"/>
      <c r="P45" s="170"/>
    </row>
    <row r="46" spans="1:16" x14ac:dyDescent="0.15">
      <c r="A46" s="170" t="s">
        <v>69</v>
      </c>
      <c r="B46" s="170">
        <f>'実質公債費比率（分子）の構造'!K$48</f>
        <v>259</v>
      </c>
      <c r="C46" s="170"/>
      <c r="D46" s="170"/>
      <c r="E46" s="170">
        <f>'実質公債費比率（分子）の構造'!L$48</f>
        <v>295</v>
      </c>
      <c r="F46" s="170"/>
      <c r="G46" s="170"/>
      <c r="H46" s="170">
        <f>'実質公債費比率（分子）の構造'!M$48</f>
        <v>234</v>
      </c>
      <c r="I46" s="170"/>
      <c r="J46" s="170"/>
      <c r="K46" s="170">
        <f>'実質公債費比率（分子）の構造'!N$48</f>
        <v>218</v>
      </c>
      <c r="L46" s="170"/>
      <c r="M46" s="170"/>
      <c r="N46" s="170">
        <f>'実質公債費比率（分子）の構造'!O$48</f>
        <v>266</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260</v>
      </c>
      <c r="C49" s="170"/>
      <c r="D49" s="170"/>
      <c r="E49" s="170">
        <f>'実質公債費比率（分子）の構造'!L$45</f>
        <v>288</v>
      </c>
      <c r="F49" s="170"/>
      <c r="G49" s="170"/>
      <c r="H49" s="170">
        <f>'実質公債費比率（分子）の構造'!M$45</f>
        <v>276</v>
      </c>
      <c r="I49" s="170"/>
      <c r="J49" s="170"/>
      <c r="K49" s="170">
        <f>'実質公債費比率（分子）の構造'!N$45</f>
        <v>309</v>
      </c>
      <c r="L49" s="170"/>
      <c r="M49" s="170"/>
      <c r="N49" s="170">
        <f>'実質公債費比率（分子）の構造'!O$45</f>
        <v>311</v>
      </c>
      <c r="O49" s="170"/>
      <c r="P49" s="170"/>
    </row>
    <row r="50" spans="1:16" x14ac:dyDescent="0.15">
      <c r="A50" s="170" t="s">
        <v>73</v>
      </c>
      <c r="B50" s="170" t="e">
        <f>NA()</f>
        <v>#N/A</v>
      </c>
      <c r="C50" s="170">
        <f>IF(ISNUMBER('実質公債費比率（分子）の構造'!K$53),'実質公債費比率（分子）の構造'!K$53,NA())</f>
        <v>115</v>
      </c>
      <c r="D50" s="170" t="e">
        <f>NA()</f>
        <v>#N/A</v>
      </c>
      <c r="E50" s="170" t="e">
        <f>NA()</f>
        <v>#N/A</v>
      </c>
      <c r="F50" s="170">
        <f>IF(ISNUMBER('実質公債費比率（分子）の構造'!L$53),'実質公債費比率（分子）の構造'!L$53,NA())</f>
        <v>194</v>
      </c>
      <c r="G50" s="170" t="e">
        <f>NA()</f>
        <v>#N/A</v>
      </c>
      <c r="H50" s="170" t="e">
        <f>NA()</f>
        <v>#N/A</v>
      </c>
      <c r="I50" s="170">
        <f>IF(ISNUMBER('実質公債費比率（分子）の構造'!M$53),'実質公債費比率（分子）の構造'!M$53,NA())</f>
        <v>118</v>
      </c>
      <c r="J50" s="170" t="e">
        <f>NA()</f>
        <v>#N/A</v>
      </c>
      <c r="K50" s="170" t="e">
        <f>NA()</f>
        <v>#N/A</v>
      </c>
      <c r="L50" s="170">
        <f>IF(ISNUMBER('実質公債費比率（分子）の構造'!N$53),'実質公債費比率（分子）の構造'!N$53,NA())</f>
        <v>138</v>
      </c>
      <c r="M50" s="170" t="e">
        <f>NA()</f>
        <v>#N/A</v>
      </c>
      <c r="N50" s="170" t="e">
        <f>NA()</f>
        <v>#N/A</v>
      </c>
      <c r="O50" s="170">
        <f>IF(ISNUMBER('実質公債費比率（分子）の構造'!O$53),'実質公債費比率（分子）の構造'!O$53,NA())</f>
        <v>191</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3950</v>
      </c>
      <c r="E56" s="169"/>
      <c r="F56" s="169"/>
      <c r="G56" s="169">
        <f>'将来負担比率（分子）の構造'!J$52</f>
        <v>3816</v>
      </c>
      <c r="H56" s="169"/>
      <c r="I56" s="169"/>
      <c r="J56" s="169">
        <f>'将来負担比率（分子）の構造'!K$52</f>
        <v>3761</v>
      </c>
      <c r="K56" s="169"/>
      <c r="L56" s="169"/>
      <c r="M56" s="169">
        <f>'将来負担比率（分子）の構造'!L$52</f>
        <v>3627</v>
      </c>
      <c r="N56" s="169"/>
      <c r="O56" s="169"/>
      <c r="P56" s="169">
        <f>'将来負担比率（分子）の構造'!M$52</f>
        <v>3561</v>
      </c>
    </row>
    <row r="57" spans="1:16" x14ac:dyDescent="0.15">
      <c r="A57" s="169" t="s">
        <v>44</v>
      </c>
      <c r="B57" s="169"/>
      <c r="C57" s="169"/>
      <c r="D57" s="169">
        <f>'将来負担比率（分子）の構造'!I$51</f>
        <v>5</v>
      </c>
      <c r="E57" s="169"/>
      <c r="F57" s="169"/>
      <c r="G57" s="169">
        <f>'将来負担比率（分子）の構造'!J$51</f>
        <v>4</v>
      </c>
      <c r="H57" s="169"/>
      <c r="I57" s="169"/>
      <c r="J57" s="169" t="str">
        <f>'将来負担比率（分子）の構造'!K$51</f>
        <v>-</v>
      </c>
      <c r="K57" s="169"/>
      <c r="L57" s="169"/>
      <c r="M57" s="169" t="str">
        <f>'将来負担比率（分子）の構造'!L$51</f>
        <v>-</v>
      </c>
      <c r="N57" s="169"/>
      <c r="O57" s="169"/>
      <c r="P57" s="169" t="str">
        <f>'将来負担比率（分子）の構造'!M$51</f>
        <v>-</v>
      </c>
    </row>
    <row r="58" spans="1:16" x14ac:dyDescent="0.15">
      <c r="A58" s="169" t="s">
        <v>43</v>
      </c>
      <c r="B58" s="169"/>
      <c r="C58" s="169"/>
      <c r="D58" s="169">
        <f>'将来負担比率（分子）の構造'!I$50</f>
        <v>2451</v>
      </c>
      <c r="E58" s="169"/>
      <c r="F58" s="169"/>
      <c r="G58" s="169">
        <f>'将来負担比率（分子）の構造'!J$50</f>
        <v>2270</v>
      </c>
      <c r="H58" s="169"/>
      <c r="I58" s="169"/>
      <c r="J58" s="169">
        <f>'将来負担比率（分子）の構造'!K$50</f>
        <v>2405</v>
      </c>
      <c r="K58" s="169"/>
      <c r="L58" s="169"/>
      <c r="M58" s="169">
        <f>'将来負担比率（分子）の構造'!L$50</f>
        <v>3018</v>
      </c>
      <c r="N58" s="169"/>
      <c r="O58" s="169"/>
      <c r="P58" s="169">
        <f>'将来負担比率（分子）の構造'!M$50</f>
        <v>3406</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2</v>
      </c>
      <c r="C61" s="169"/>
      <c r="D61" s="169"/>
      <c r="E61" s="169">
        <f>'将来負担比率（分子）の構造'!J$46</f>
        <v>2</v>
      </c>
      <c r="F61" s="169"/>
      <c r="G61" s="169"/>
      <c r="H61" s="169">
        <f>'将来負担比率（分子）の構造'!K$46</f>
        <v>3</v>
      </c>
      <c r="I61" s="169"/>
      <c r="J61" s="169"/>
      <c r="K61" s="169">
        <f>'将来負担比率（分子）の構造'!L$46</f>
        <v>3</v>
      </c>
      <c r="L61" s="169"/>
      <c r="M61" s="169"/>
      <c r="N61" s="169">
        <f>'将来負担比率（分子）の構造'!M$46</f>
        <v>3</v>
      </c>
      <c r="O61" s="169"/>
      <c r="P61" s="169"/>
    </row>
    <row r="62" spans="1:16" x14ac:dyDescent="0.15">
      <c r="A62" s="169" t="s">
        <v>37</v>
      </c>
      <c r="B62" s="169">
        <f>'将来負担比率（分子）の構造'!I$45</f>
        <v>800</v>
      </c>
      <c r="C62" s="169"/>
      <c r="D62" s="169"/>
      <c r="E62" s="169">
        <f>'将来負担比率（分子）の構造'!J$45</f>
        <v>886</v>
      </c>
      <c r="F62" s="169"/>
      <c r="G62" s="169"/>
      <c r="H62" s="169">
        <f>'将来負担比率（分子）の構造'!K$45</f>
        <v>723</v>
      </c>
      <c r="I62" s="169"/>
      <c r="J62" s="169"/>
      <c r="K62" s="169">
        <f>'将来負担比率（分子）の構造'!L$45</f>
        <v>506</v>
      </c>
      <c r="L62" s="169"/>
      <c r="M62" s="169"/>
      <c r="N62" s="169">
        <f>'将来負担比率（分子）の構造'!M$45</f>
        <v>632</v>
      </c>
      <c r="O62" s="169"/>
      <c r="P62" s="169"/>
    </row>
    <row r="63" spans="1:16" x14ac:dyDescent="0.15">
      <c r="A63" s="169" t="s">
        <v>36</v>
      </c>
      <c r="B63" s="169">
        <f>'将来負担比率（分子）の構造'!I$44</f>
        <v>185</v>
      </c>
      <c r="C63" s="169"/>
      <c r="D63" s="169"/>
      <c r="E63" s="169">
        <f>'将来負担比率（分子）の構造'!J$44</f>
        <v>184</v>
      </c>
      <c r="F63" s="169"/>
      <c r="G63" s="169"/>
      <c r="H63" s="169">
        <f>'将来負担比率（分子）の構造'!K$44</f>
        <v>174</v>
      </c>
      <c r="I63" s="169"/>
      <c r="J63" s="169"/>
      <c r="K63" s="169">
        <f>'将来負担比率（分子）の構造'!L$44</f>
        <v>161</v>
      </c>
      <c r="L63" s="169"/>
      <c r="M63" s="169"/>
      <c r="N63" s="169">
        <f>'将来負担比率（分子）の構造'!M$44</f>
        <v>149</v>
      </c>
      <c r="O63" s="169"/>
      <c r="P63" s="169"/>
    </row>
    <row r="64" spans="1:16" x14ac:dyDescent="0.15">
      <c r="A64" s="169" t="s">
        <v>35</v>
      </c>
      <c r="B64" s="169">
        <f>'将来負担比率（分子）の構造'!I$43</f>
        <v>1974</v>
      </c>
      <c r="C64" s="169"/>
      <c r="D64" s="169"/>
      <c r="E64" s="169">
        <f>'将来負担比率（分子）の構造'!J$43</f>
        <v>1838</v>
      </c>
      <c r="F64" s="169"/>
      <c r="G64" s="169"/>
      <c r="H64" s="169">
        <f>'将来負担比率（分子）の構造'!K$43</f>
        <v>1591</v>
      </c>
      <c r="I64" s="169"/>
      <c r="J64" s="169"/>
      <c r="K64" s="169">
        <f>'将来負担比率（分子）の構造'!L$43</f>
        <v>1414</v>
      </c>
      <c r="L64" s="169"/>
      <c r="M64" s="169"/>
      <c r="N64" s="169">
        <f>'将来負担比率（分子）の構造'!M$43</f>
        <v>1282</v>
      </c>
      <c r="O64" s="169"/>
      <c r="P64" s="169"/>
    </row>
    <row r="65" spans="1:16" x14ac:dyDescent="0.15">
      <c r="A65" s="169" t="s">
        <v>34</v>
      </c>
      <c r="B65" s="169" t="str">
        <f>'将来負担比率（分子）の構造'!I$42</f>
        <v>-</v>
      </c>
      <c r="C65" s="169"/>
      <c r="D65" s="169"/>
      <c r="E65" s="169" t="str">
        <f>'将来負担比率（分子）の構造'!J$42</f>
        <v>-</v>
      </c>
      <c r="F65" s="169"/>
      <c r="G65" s="169"/>
      <c r="H65" s="169" t="str">
        <f>'将来負担比率（分子）の構造'!K$42</f>
        <v>-</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2329</v>
      </c>
      <c r="C66" s="169"/>
      <c r="D66" s="169"/>
      <c r="E66" s="169">
        <f>'将来負担比率（分子）の構造'!J$41</f>
        <v>2399</v>
      </c>
      <c r="F66" s="169"/>
      <c r="G66" s="169"/>
      <c r="H66" s="169">
        <f>'将来負担比率（分子）の構造'!K$41</f>
        <v>2476</v>
      </c>
      <c r="I66" s="169"/>
      <c r="J66" s="169"/>
      <c r="K66" s="169">
        <f>'将来負担比率（分子）の構造'!L$41</f>
        <v>2555</v>
      </c>
      <c r="L66" s="169"/>
      <c r="M66" s="169"/>
      <c r="N66" s="169">
        <f>'将来負担比率（分子）の構造'!M$41</f>
        <v>2611</v>
      </c>
      <c r="O66" s="169"/>
      <c r="P66" s="169"/>
    </row>
    <row r="67" spans="1:16" x14ac:dyDescent="0.15">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851</v>
      </c>
      <c r="C72" s="173">
        <f>基金残高に係る経年分析!G55</f>
        <v>1388</v>
      </c>
      <c r="D72" s="173">
        <f>基金残高に係る経年分析!H55</f>
        <v>1589</v>
      </c>
    </row>
    <row r="73" spans="1:16" x14ac:dyDescent="0.15">
      <c r="A73" s="172" t="s">
        <v>80</v>
      </c>
      <c r="B73" s="173">
        <f>基金残高に係る経年分析!F56</f>
        <v>117</v>
      </c>
      <c r="C73" s="173">
        <f>基金残高に係る経年分析!G56</f>
        <v>159</v>
      </c>
      <c r="D73" s="173">
        <f>基金残高に係る経年分析!H56</f>
        <v>159</v>
      </c>
    </row>
    <row r="74" spans="1:16" x14ac:dyDescent="0.15">
      <c r="A74" s="172" t="s">
        <v>81</v>
      </c>
      <c r="B74" s="173">
        <f>基金残高に係る経年分析!F57</f>
        <v>890</v>
      </c>
      <c r="C74" s="173">
        <f>基金残高に係る経年分析!G57</f>
        <v>889</v>
      </c>
      <c r="D74" s="173">
        <f>基金残高に係る経年分析!H57</f>
        <v>1042</v>
      </c>
    </row>
  </sheetData>
  <sheetProtection algorithmName="SHA-512" hashValue="pZAEKpMKPaJkyP4OyfLc05DE7Jxt/CIEf44yfIZKvUBbDWbtJRMGU9Chf4AgGHTTgeQrHk2f9wV091q1m/cjiA==" saltValue="NFtVLWb6xtae4jMoMjxT/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217</v>
      </c>
      <c r="DI1" s="705"/>
      <c r="DJ1" s="705"/>
      <c r="DK1" s="705"/>
      <c r="DL1" s="705"/>
      <c r="DM1" s="705"/>
      <c r="DN1" s="706"/>
      <c r="DO1" s="208"/>
      <c r="DP1" s="704" t="s">
        <v>218</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219</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6" t="s">
        <v>220</v>
      </c>
      <c r="C3" s="667"/>
      <c r="D3" s="667"/>
      <c r="E3" s="667"/>
      <c r="F3" s="667"/>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7"/>
      <c r="AM3" s="667"/>
      <c r="AN3" s="667"/>
      <c r="AO3" s="667"/>
      <c r="AP3" s="666" t="s">
        <v>221</v>
      </c>
      <c r="AQ3" s="667"/>
      <c r="AR3" s="667"/>
      <c r="AS3" s="667"/>
      <c r="AT3" s="667"/>
      <c r="AU3" s="667"/>
      <c r="AV3" s="667"/>
      <c r="AW3" s="667"/>
      <c r="AX3" s="667"/>
      <c r="AY3" s="667"/>
      <c r="AZ3" s="667"/>
      <c r="BA3" s="667"/>
      <c r="BB3" s="667"/>
      <c r="BC3" s="667"/>
      <c r="BD3" s="667"/>
      <c r="BE3" s="667"/>
      <c r="BF3" s="667"/>
      <c r="BG3" s="667"/>
      <c r="BH3" s="667"/>
      <c r="BI3" s="667"/>
      <c r="BJ3" s="667"/>
      <c r="BK3" s="667"/>
      <c r="BL3" s="667"/>
      <c r="BM3" s="667"/>
      <c r="BN3" s="667"/>
      <c r="BO3" s="667"/>
      <c r="BP3" s="667"/>
      <c r="BQ3" s="667"/>
      <c r="BR3" s="667"/>
      <c r="BS3" s="667"/>
      <c r="BT3" s="667"/>
      <c r="BU3" s="667"/>
      <c r="BV3" s="667"/>
      <c r="BW3" s="667"/>
      <c r="BX3" s="667"/>
      <c r="BY3" s="667"/>
      <c r="BZ3" s="667"/>
      <c r="CA3" s="667"/>
      <c r="CB3" s="668"/>
      <c r="CD3" s="666" t="s">
        <v>222</v>
      </c>
      <c r="CE3" s="667"/>
      <c r="CF3" s="667"/>
      <c r="CG3" s="667"/>
      <c r="CH3" s="667"/>
      <c r="CI3" s="667"/>
      <c r="CJ3" s="667"/>
      <c r="CK3" s="667"/>
      <c r="CL3" s="667"/>
      <c r="CM3" s="667"/>
      <c r="CN3" s="667"/>
      <c r="CO3" s="667"/>
      <c r="CP3" s="667"/>
      <c r="CQ3" s="667"/>
      <c r="CR3" s="667"/>
      <c r="CS3" s="667"/>
      <c r="CT3" s="667"/>
      <c r="CU3" s="667"/>
      <c r="CV3" s="667"/>
      <c r="CW3" s="667"/>
      <c r="CX3" s="667"/>
      <c r="CY3" s="667"/>
      <c r="CZ3" s="667"/>
      <c r="DA3" s="667"/>
      <c r="DB3" s="667"/>
      <c r="DC3" s="667"/>
      <c r="DD3" s="667"/>
      <c r="DE3" s="667"/>
      <c r="DF3" s="667"/>
      <c r="DG3" s="667"/>
      <c r="DH3" s="667"/>
      <c r="DI3" s="667"/>
      <c r="DJ3" s="667"/>
      <c r="DK3" s="667"/>
      <c r="DL3" s="667"/>
      <c r="DM3" s="667"/>
      <c r="DN3" s="667"/>
      <c r="DO3" s="667"/>
      <c r="DP3" s="667"/>
      <c r="DQ3" s="667"/>
      <c r="DR3" s="667"/>
      <c r="DS3" s="667"/>
      <c r="DT3" s="667"/>
      <c r="DU3" s="667"/>
      <c r="DV3" s="667"/>
      <c r="DW3" s="667"/>
      <c r="DX3" s="667"/>
      <c r="DY3" s="667"/>
      <c r="DZ3" s="667"/>
      <c r="EA3" s="667"/>
      <c r="EB3" s="667"/>
      <c r="EC3" s="668"/>
    </row>
    <row r="4" spans="2:143" ht="11.25" customHeight="1" x14ac:dyDescent="0.15">
      <c r="B4" s="666" t="s">
        <v>1</v>
      </c>
      <c r="C4" s="667"/>
      <c r="D4" s="667"/>
      <c r="E4" s="667"/>
      <c r="F4" s="667"/>
      <c r="G4" s="667"/>
      <c r="H4" s="667"/>
      <c r="I4" s="667"/>
      <c r="J4" s="667"/>
      <c r="K4" s="667"/>
      <c r="L4" s="667"/>
      <c r="M4" s="667"/>
      <c r="N4" s="667"/>
      <c r="O4" s="667"/>
      <c r="P4" s="667"/>
      <c r="Q4" s="668"/>
      <c r="R4" s="666" t="s">
        <v>223</v>
      </c>
      <c r="S4" s="667"/>
      <c r="T4" s="667"/>
      <c r="U4" s="667"/>
      <c r="V4" s="667"/>
      <c r="W4" s="667"/>
      <c r="X4" s="667"/>
      <c r="Y4" s="668"/>
      <c r="Z4" s="666" t="s">
        <v>224</v>
      </c>
      <c r="AA4" s="667"/>
      <c r="AB4" s="667"/>
      <c r="AC4" s="668"/>
      <c r="AD4" s="666" t="s">
        <v>225</v>
      </c>
      <c r="AE4" s="667"/>
      <c r="AF4" s="667"/>
      <c r="AG4" s="667"/>
      <c r="AH4" s="667"/>
      <c r="AI4" s="667"/>
      <c r="AJ4" s="667"/>
      <c r="AK4" s="668"/>
      <c r="AL4" s="666" t="s">
        <v>224</v>
      </c>
      <c r="AM4" s="667"/>
      <c r="AN4" s="667"/>
      <c r="AO4" s="668"/>
      <c r="AP4" s="707" t="s">
        <v>226</v>
      </c>
      <c r="AQ4" s="707"/>
      <c r="AR4" s="707"/>
      <c r="AS4" s="707"/>
      <c r="AT4" s="707"/>
      <c r="AU4" s="707"/>
      <c r="AV4" s="707"/>
      <c r="AW4" s="707"/>
      <c r="AX4" s="707"/>
      <c r="AY4" s="707"/>
      <c r="AZ4" s="707"/>
      <c r="BA4" s="707"/>
      <c r="BB4" s="707"/>
      <c r="BC4" s="707"/>
      <c r="BD4" s="707"/>
      <c r="BE4" s="707"/>
      <c r="BF4" s="707"/>
      <c r="BG4" s="707" t="s">
        <v>227</v>
      </c>
      <c r="BH4" s="707"/>
      <c r="BI4" s="707"/>
      <c r="BJ4" s="707"/>
      <c r="BK4" s="707"/>
      <c r="BL4" s="707"/>
      <c r="BM4" s="707"/>
      <c r="BN4" s="707"/>
      <c r="BO4" s="707" t="s">
        <v>224</v>
      </c>
      <c r="BP4" s="707"/>
      <c r="BQ4" s="707"/>
      <c r="BR4" s="707"/>
      <c r="BS4" s="707" t="s">
        <v>228</v>
      </c>
      <c r="BT4" s="707"/>
      <c r="BU4" s="707"/>
      <c r="BV4" s="707"/>
      <c r="BW4" s="707"/>
      <c r="BX4" s="707"/>
      <c r="BY4" s="707"/>
      <c r="BZ4" s="707"/>
      <c r="CA4" s="707"/>
      <c r="CB4" s="707"/>
      <c r="CD4" s="666" t="s">
        <v>229</v>
      </c>
      <c r="CE4" s="667"/>
      <c r="CF4" s="667"/>
      <c r="CG4" s="667"/>
      <c r="CH4" s="667"/>
      <c r="CI4" s="667"/>
      <c r="CJ4" s="667"/>
      <c r="CK4" s="667"/>
      <c r="CL4" s="667"/>
      <c r="CM4" s="667"/>
      <c r="CN4" s="667"/>
      <c r="CO4" s="667"/>
      <c r="CP4" s="667"/>
      <c r="CQ4" s="667"/>
      <c r="CR4" s="667"/>
      <c r="CS4" s="667"/>
      <c r="CT4" s="667"/>
      <c r="CU4" s="667"/>
      <c r="CV4" s="667"/>
      <c r="CW4" s="667"/>
      <c r="CX4" s="667"/>
      <c r="CY4" s="667"/>
      <c r="CZ4" s="667"/>
      <c r="DA4" s="667"/>
      <c r="DB4" s="667"/>
      <c r="DC4" s="667"/>
      <c r="DD4" s="667"/>
      <c r="DE4" s="667"/>
      <c r="DF4" s="667"/>
      <c r="DG4" s="667"/>
      <c r="DH4" s="667"/>
      <c r="DI4" s="667"/>
      <c r="DJ4" s="667"/>
      <c r="DK4" s="667"/>
      <c r="DL4" s="667"/>
      <c r="DM4" s="667"/>
      <c r="DN4" s="667"/>
      <c r="DO4" s="667"/>
      <c r="DP4" s="667"/>
      <c r="DQ4" s="667"/>
      <c r="DR4" s="667"/>
      <c r="DS4" s="667"/>
      <c r="DT4" s="667"/>
      <c r="DU4" s="667"/>
      <c r="DV4" s="667"/>
      <c r="DW4" s="667"/>
      <c r="DX4" s="667"/>
      <c r="DY4" s="667"/>
      <c r="DZ4" s="667"/>
      <c r="EA4" s="667"/>
      <c r="EB4" s="667"/>
      <c r="EC4" s="668"/>
    </row>
    <row r="5" spans="2:143" ht="11.25" customHeight="1" x14ac:dyDescent="0.15">
      <c r="B5" s="663" t="s">
        <v>230</v>
      </c>
      <c r="C5" s="664"/>
      <c r="D5" s="664"/>
      <c r="E5" s="664"/>
      <c r="F5" s="664"/>
      <c r="G5" s="664"/>
      <c r="H5" s="664"/>
      <c r="I5" s="664"/>
      <c r="J5" s="664"/>
      <c r="K5" s="664"/>
      <c r="L5" s="664"/>
      <c r="M5" s="664"/>
      <c r="N5" s="664"/>
      <c r="O5" s="664"/>
      <c r="P5" s="664"/>
      <c r="Q5" s="665"/>
      <c r="R5" s="660">
        <v>936248</v>
      </c>
      <c r="S5" s="661"/>
      <c r="T5" s="661"/>
      <c r="U5" s="661"/>
      <c r="V5" s="661"/>
      <c r="W5" s="661"/>
      <c r="X5" s="661"/>
      <c r="Y5" s="689"/>
      <c r="Z5" s="702">
        <v>16.100000000000001</v>
      </c>
      <c r="AA5" s="702"/>
      <c r="AB5" s="702"/>
      <c r="AC5" s="702"/>
      <c r="AD5" s="703">
        <v>936248</v>
      </c>
      <c r="AE5" s="703"/>
      <c r="AF5" s="703"/>
      <c r="AG5" s="703"/>
      <c r="AH5" s="703"/>
      <c r="AI5" s="703"/>
      <c r="AJ5" s="703"/>
      <c r="AK5" s="703"/>
      <c r="AL5" s="690">
        <v>25.7</v>
      </c>
      <c r="AM5" s="672"/>
      <c r="AN5" s="672"/>
      <c r="AO5" s="691"/>
      <c r="AP5" s="663" t="s">
        <v>231</v>
      </c>
      <c r="AQ5" s="664"/>
      <c r="AR5" s="664"/>
      <c r="AS5" s="664"/>
      <c r="AT5" s="664"/>
      <c r="AU5" s="664"/>
      <c r="AV5" s="664"/>
      <c r="AW5" s="664"/>
      <c r="AX5" s="664"/>
      <c r="AY5" s="664"/>
      <c r="AZ5" s="664"/>
      <c r="BA5" s="664"/>
      <c r="BB5" s="664"/>
      <c r="BC5" s="664"/>
      <c r="BD5" s="664"/>
      <c r="BE5" s="664"/>
      <c r="BF5" s="665"/>
      <c r="BG5" s="608">
        <v>933519</v>
      </c>
      <c r="BH5" s="609"/>
      <c r="BI5" s="609"/>
      <c r="BJ5" s="609"/>
      <c r="BK5" s="609"/>
      <c r="BL5" s="609"/>
      <c r="BM5" s="609"/>
      <c r="BN5" s="610"/>
      <c r="BO5" s="646">
        <v>99.7</v>
      </c>
      <c r="BP5" s="646"/>
      <c r="BQ5" s="646"/>
      <c r="BR5" s="646"/>
      <c r="BS5" s="647" t="s">
        <v>183</v>
      </c>
      <c r="BT5" s="647"/>
      <c r="BU5" s="647"/>
      <c r="BV5" s="647"/>
      <c r="BW5" s="647"/>
      <c r="BX5" s="647"/>
      <c r="BY5" s="647"/>
      <c r="BZ5" s="647"/>
      <c r="CA5" s="647"/>
      <c r="CB5" s="682"/>
      <c r="CD5" s="666" t="s">
        <v>226</v>
      </c>
      <c r="CE5" s="667"/>
      <c r="CF5" s="667"/>
      <c r="CG5" s="667"/>
      <c r="CH5" s="667"/>
      <c r="CI5" s="667"/>
      <c r="CJ5" s="667"/>
      <c r="CK5" s="667"/>
      <c r="CL5" s="667"/>
      <c r="CM5" s="667"/>
      <c r="CN5" s="667"/>
      <c r="CO5" s="667"/>
      <c r="CP5" s="667"/>
      <c r="CQ5" s="668"/>
      <c r="CR5" s="666" t="s">
        <v>232</v>
      </c>
      <c r="CS5" s="667"/>
      <c r="CT5" s="667"/>
      <c r="CU5" s="667"/>
      <c r="CV5" s="667"/>
      <c r="CW5" s="667"/>
      <c r="CX5" s="667"/>
      <c r="CY5" s="668"/>
      <c r="CZ5" s="666" t="s">
        <v>224</v>
      </c>
      <c r="DA5" s="667"/>
      <c r="DB5" s="667"/>
      <c r="DC5" s="668"/>
      <c r="DD5" s="666" t="s">
        <v>233</v>
      </c>
      <c r="DE5" s="667"/>
      <c r="DF5" s="667"/>
      <c r="DG5" s="667"/>
      <c r="DH5" s="667"/>
      <c r="DI5" s="667"/>
      <c r="DJ5" s="667"/>
      <c r="DK5" s="667"/>
      <c r="DL5" s="667"/>
      <c r="DM5" s="667"/>
      <c r="DN5" s="667"/>
      <c r="DO5" s="667"/>
      <c r="DP5" s="668"/>
      <c r="DQ5" s="666" t="s">
        <v>234</v>
      </c>
      <c r="DR5" s="667"/>
      <c r="DS5" s="667"/>
      <c r="DT5" s="667"/>
      <c r="DU5" s="667"/>
      <c r="DV5" s="667"/>
      <c r="DW5" s="667"/>
      <c r="DX5" s="667"/>
      <c r="DY5" s="667"/>
      <c r="DZ5" s="667"/>
      <c r="EA5" s="667"/>
      <c r="EB5" s="667"/>
      <c r="EC5" s="668"/>
    </row>
    <row r="6" spans="2:143" ht="11.25" customHeight="1" x14ac:dyDescent="0.15">
      <c r="B6" s="605" t="s">
        <v>235</v>
      </c>
      <c r="C6" s="606"/>
      <c r="D6" s="606"/>
      <c r="E6" s="606"/>
      <c r="F6" s="606"/>
      <c r="G6" s="606"/>
      <c r="H6" s="606"/>
      <c r="I6" s="606"/>
      <c r="J6" s="606"/>
      <c r="K6" s="606"/>
      <c r="L6" s="606"/>
      <c r="M6" s="606"/>
      <c r="N6" s="606"/>
      <c r="O6" s="606"/>
      <c r="P6" s="606"/>
      <c r="Q6" s="607"/>
      <c r="R6" s="608">
        <v>77294</v>
      </c>
      <c r="S6" s="609"/>
      <c r="T6" s="609"/>
      <c r="U6" s="609"/>
      <c r="V6" s="609"/>
      <c r="W6" s="609"/>
      <c r="X6" s="609"/>
      <c r="Y6" s="610"/>
      <c r="Z6" s="646">
        <v>1.3</v>
      </c>
      <c r="AA6" s="646"/>
      <c r="AB6" s="646"/>
      <c r="AC6" s="646"/>
      <c r="AD6" s="647">
        <v>77294</v>
      </c>
      <c r="AE6" s="647"/>
      <c r="AF6" s="647"/>
      <c r="AG6" s="647"/>
      <c r="AH6" s="647"/>
      <c r="AI6" s="647"/>
      <c r="AJ6" s="647"/>
      <c r="AK6" s="647"/>
      <c r="AL6" s="611">
        <v>2.1</v>
      </c>
      <c r="AM6" s="612"/>
      <c r="AN6" s="612"/>
      <c r="AO6" s="648"/>
      <c r="AP6" s="605" t="s">
        <v>236</v>
      </c>
      <c r="AQ6" s="606"/>
      <c r="AR6" s="606"/>
      <c r="AS6" s="606"/>
      <c r="AT6" s="606"/>
      <c r="AU6" s="606"/>
      <c r="AV6" s="606"/>
      <c r="AW6" s="606"/>
      <c r="AX6" s="606"/>
      <c r="AY6" s="606"/>
      <c r="AZ6" s="606"/>
      <c r="BA6" s="606"/>
      <c r="BB6" s="606"/>
      <c r="BC6" s="606"/>
      <c r="BD6" s="606"/>
      <c r="BE6" s="606"/>
      <c r="BF6" s="607"/>
      <c r="BG6" s="608">
        <v>933519</v>
      </c>
      <c r="BH6" s="609"/>
      <c r="BI6" s="609"/>
      <c r="BJ6" s="609"/>
      <c r="BK6" s="609"/>
      <c r="BL6" s="609"/>
      <c r="BM6" s="609"/>
      <c r="BN6" s="610"/>
      <c r="BO6" s="646">
        <v>99.7</v>
      </c>
      <c r="BP6" s="646"/>
      <c r="BQ6" s="646"/>
      <c r="BR6" s="646"/>
      <c r="BS6" s="647" t="s">
        <v>237</v>
      </c>
      <c r="BT6" s="647"/>
      <c r="BU6" s="647"/>
      <c r="BV6" s="647"/>
      <c r="BW6" s="647"/>
      <c r="BX6" s="647"/>
      <c r="BY6" s="647"/>
      <c r="BZ6" s="647"/>
      <c r="CA6" s="647"/>
      <c r="CB6" s="682"/>
      <c r="CD6" s="663" t="s">
        <v>238</v>
      </c>
      <c r="CE6" s="664"/>
      <c r="CF6" s="664"/>
      <c r="CG6" s="664"/>
      <c r="CH6" s="664"/>
      <c r="CI6" s="664"/>
      <c r="CJ6" s="664"/>
      <c r="CK6" s="664"/>
      <c r="CL6" s="664"/>
      <c r="CM6" s="664"/>
      <c r="CN6" s="664"/>
      <c r="CO6" s="664"/>
      <c r="CP6" s="664"/>
      <c r="CQ6" s="665"/>
      <c r="CR6" s="608">
        <v>100547</v>
      </c>
      <c r="CS6" s="609"/>
      <c r="CT6" s="609"/>
      <c r="CU6" s="609"/>
      <c r="CV6" s="609"/>
      <c r="CW6" s="609"/>
      <c r="CX6" s="609"/>
      <c r="CY6" s="610"/>
      <c r="CZ6" s="690">
        <v>1.9</v>
      </c>
      <c r="DA6" s="672"/>
      <c r="DB6" s="672"/>
      <c r="DC6" s="692"/>
      <c r="DD6" s="614" t="s">
        <v>237</v>
      </c>
      <c r="DE6" s="609"/>
      <c r="DF6" s="609"/>
      <c r="DG6" s="609"/>
      <c r="DH6" s="609"/>
      <c r="DI6" s="609"/>
      <c r="DJ6" s="609"/>
      <c r="DK6" s="609"/>
      <c r="DL6" s="609"/>
      <c r="DM6" s="609"/>
      <c r="DN6" s="609"/>
      <c r="DO6" s="609"/>
      <c r="DP6" s="610"/>
      <c r="DQ6" s="614">
        <v>100547</v>
      </c>
      <c r="DR6" s="609"/>
      <c r="DS6" s="609"/>
      <c r="DT6" s="609"/>
      <c r="DU6" s="609"/>
      <c r="DV6" s="609"/>
      <c r="DW6" s="609"/>
      <c r="DX6" s="609"/>
      <c r="DY6" s="609"/>
      <c r="DZ6" s="609"/>
      <c r="EA6" s="609"/>
      <c r="EB6" s="609"/>
      <c r="EC6" s="645"/>
    </row>
    <row r="7" spans="2:143" ht="11.25" customHeight="1" x14ac:dyDescent="0.15">
      <c r="B7" s="605" t="s">
        <v>239</v>
      </c>
      <c r="C7" s="606"/>
      <c r="D7" s="606"/>
      <c r="E7" s="606"/>
      <c r="F7" s="606"/>
      <c r="G7" s="606"/>
      <c r="H7" s="606"/>
      <c r="I7" s="606"/>
      <c r="J7" s="606"/>
      <c r="K7" s="606"/>
      <c r="L7" s="606"/>
      <c r="M7" s="606"/>
      <c r="N7" s="606"/>
      <c r="O7" s="606"/>
      <c r="P7" s="606"/>
      <c r="Q7" s="607"/>
      <c r="R7" s="608">
        <v>190</v>
      </c>
      <c r="S7" s="609"/>
      <c r="T7" s="609"/>
      <c r="U7" s="609"/>
      <c r="V7" s="609"/>
      <c r="W7" s="609"/>
      <c r="X7" s="609"/>
      <c r="Y7" s="610"/>
      <c r="Z7" s="646">
        <v>0</v>
      </c>
      <c r="AA7" s="646"/>
      <c r="AB7" s="646"/>
      <c r="AC7" s="646"/>
      <c r="AD7" s="647">
        <v>190</v>
      </c>
      <c r="AE7" s="647"/>
      <c r="AF7" s="647"/>
      <c r="AG7" s="647"/>
      <c r="AH7" s="647"/>
      <c r="AI7" s="647"/>
      <c r="AJ7" s="647"/>
      <c r="AK7" s="647"/>
      <c r="AL7" s="611">
        <v>0</v>
      </c>
      <c r="AM7" s="612"/>
      <c r="AN7" s="612"/>
      <c r="AO7" s="648"/>
      <c r="AP7" s="605" t="s">
        <v>240</v>
      </c>
      <c r="AQ7" s="606"/>
      <c r="AR7" s="606"/>
      <c r="AS7" s="606"/>
      <c r="AT7" s="606"/>
      <c r="AU7" s="606"/>
      <c r="AV7" s="606"/>
      <c r="AW7" s="606"/>
      <c r="AX7" s="606"/>
      <c r="AY7" s="606"/>
      <c r="AZ7" s="606"/>
      <c r="BA7" s="606"/>
      <c r="BB7" s="606"/>
      <c r="BC7" s="606"/>
      <c r="BD7" s="606"/>
      <c r="BE7" s="606"/>
      <c r="BF7" s="607"/>
      <c r="BG7" s="608">
        <v>319242</v>
      </c>
      <c r="BH7" s="609"/>
      <c r="BI7" s="609"/>
      <c r="BJ7" s="609"/>
      <c r="BK7" s="609"/>
      <c r="BL7" s="609"/>
      <c r="BM7" s="609"/>
      <c r="BN7" s="610"/>
      <c r="BO7" s="646">
        <v>34.1</v>
      </c>
      <c r="BP7" s="646"/>
      <c r="BQ7" s="646"/>
      <c r="BR7" s="646"/>
      <c r="BS7" s="647" t="s">
        <v>183</v>
      </c>
      <c r="BT7" s="647"/>
      <c r="BU7" s="647"/>
      <c r="BV7" s="647"/>
      <c r="BW7" s="647"/>
      <c r="BX7" s="647"/>
      <c r="BY7" s="647"/>
      <c r="BZ7" s="647"/>
      <c r="CA7" s="647"/>
      <c r="CB7" s="682"/>
      <c r="CD7" s="605" t="s">
        <v>241</v>
      </c>
      <c r="CE7" s="606"/>
      <c r="CF7" s="606"/>
      <c r="CG7" s="606"/>
      <c r="CH7" s="606"/>
      <c r="CI7" s="606"/>
      <c r="CJ7" s="606"/>
      <c r="CK7" s="606"/>
      <c r="CL7" s="606"/>
      <c r="CM7" s="606"/>
      <c r="CN7" s="606"/>
      <c r="CO7" s="606"/>
      <c r="CP7" s="606"/>
      <c r="CQ7" s="607"/>
      <c r="CR7" s="608">
        <v>895760</v>
      </c>
      <c r="CS7" s="609"/>
      <c r="CT7" s="609"/>
      <c r="CU7" s="609"/>
      <c r="CV7" s="609"/>
      <c r="CW7" s="609"/>
      <c r="CX7" s="609"/>
      <c r="CY7" s="610"/>
      <c r="CZ7" s="646">
        <v>16.5</v>
      </c>
      <c r="DA7" s="646"/>
      <c r="DB7" s="646"/>
      <c r="DC7" s="646"/>
      <c r="DD7" s="614">
        <v>15281</v>
      </c>
      <c r="DE7" s="609"/>
      <c r="DF7" s="609"/>
      <c r="DG7" s="609"/>
      <c r="DH7" s="609"/>
      <c r="DI7" s="609"/>
      <c r="DJ7" s="609"/>
      <c r="DK7" s="609"/>
      <c r="DL7" s="609"/>
      <c r="DM7" s="609"/>
      <c r="DN7" s="609"/>
      <c r="DO7" s="609"/>
      <c r="DP7" s="610"/>
      <c r="DQ7" s="614">
        <v>782931</v>
      </c>
      <c r="DR7" s="609"/>
      <c r="DS7" s="609"/>
      <c r="DT7" s="609"/>
      <c r="DU7" s="609"/>
      <c r="DV7" s="609"/>
      <c r="DW7" s="609"/>
      <c r="DX7" s="609"/>
      <c r="DY7" s="609"/>
      <c r="DZ7" s="609"/>
      <c r="EA7" s="609"/>
      <c r="EB7" s="609"/>
      <c r="EC7" s="645"/>
    </row>
    <row r="8" spans="2:143" ht="11.25" customHeight="1" x14ac:dyDescent="0.15">
      <c r="B8" s="605" t="s">
        <v>242</v>
      </c>
      <c r="C8" s="606"/>
      <c r="D8" s="606"/>
      <c r="E8" s="606"/>
      <c r="F8" s="606"/>
      <c r="G8" s="606"/>
      <c r="H8" s="606"/>
      <c r="I8" s="606"/>
      <c r="J8" s="606"/>
      <c r="K8" s="606"/>
      <c r="L8" s="606"/>
      <c r="M8" s="606"/>
      <c r="N8" s="606"/>
      <c r="O8" s="606"/>
      <c r="P8" s="606"/>
      <c r="Q8" s="607"/>
      <c r="R8" s="608">
        <v>2318</v>
      </c>
      <c r="S8" s="609"/>
      <c r="T8" s="609"/>
      <c r="U8" s="609"/>
      <c r="V8" s="609"/>
      <c r="W8" s="609"/>
      <c r="X8" s="609"/>
      <c r="Y8" s="610"/>
      <c r="Z8" s="646">
        <v>0</v>
      </c>
      <c r="AA8" s="646"/>
      <c r="AB8" s="646"/>
      <c r="AC8" s="646"/>
      <c r="AD8" s="647">
        <v>2318</v>
      </c>
      <c r="AE8" s="647"/>
      <c r="AF8" s="647"/>
      <c r="AG8" s="647"/>
      <c r="AH8" s="647"/>
      <c r="AI8" s="647"/>
      <c r="AJ8" s="647"/>
      <c r="AK8" s="647"/>
      <c r="AL8" s="611">
        <v>0.1</v>
      </c>
      <c r="AM8" s="612"/>
      <c r="AN8" s="612"/>
      <c r="AO8" s="648"/>
      <c r="AP8" s="605" t="s">
        <v>243</v>
      </c>
      <c r="AQ8" s="606"/>
      <c r="AR8" s="606"/>
      <c r="AS8" s="606"/>
      <c r="AT8" s="606"/>
      <c r="AU8" s="606"/>
      <c r="AV8" s="606"/>
      <c r="AW8" s="606"/>
      <c r="AX8" s="606"/>
      <c r="AY8" s="606"/>
      <c r="AZ8" s="606"/>
      <c r="BA8" s="606"/>
      <c r="BB8" s="606"/>
      <c r="BC8" s="606"/>
      <c r="BD8" s="606"/>
      <c r="BE8" s="606"/>
      <c r="BF8" s="607"/>
      <c r="BG8" s="608">
        <v>15022</v>
      </c>
      <c r="BH8" s="609"/>
      <c r="BI8" s="609"/>
      <c r="BJ8" s="609"/>
      <c r="BK8" s="609"/>
      <c r="BL8" s="609"/>
      <c r="BM8" s="609"/>
      <c r="BN8" s="610"/>
      <c r="BO8" s="646">
        <v>1.6</v>
      </c>
      <c r="BP8" s="646"/>
      <c r="BQ8" s="646"/>
      <c r="BR8" s="646"/>
      <c r="BS8" s="647" t="s">
        <v>183</v>
      </c>
      <c r="BT8" s="647"/>
      <c r="BU8" s="647"/>
      <c r="BV8" s="647"/>
      <c r="BW8" s="647"/>
      <c r="BX8" s="647"/>
      <c r="BY8" s="647"/>
      <c r="BZ8" s="647"/>
      <c r="CA8" s="647"/>
      <c r="CB8" s="682"/>
      <c r="CD8" s="605" t="s">
        <v>244</v>
      </c>
      <c r="CE8" s="606"/>
      <c r="CF8" s="606"/>
      <c r="CG8" s="606"/>
      <c r="CH8" s="606"/>
      <c r="CI8" s="606"/>
      <c r="CJ8" s="606"/>
      <c r="CK8" s="606"/>
      <c r="CL8" s="606"/>
      <c r="CM8" s="606"/>
      <c r="CN8" s="606"/>
      <c r="CO8" s="606"/>
      <c r="CP8" s="606"/>
      <c r="CQ8" s="607"/>
      <c r="CR8" s="608">
        <v>1314937</v>
      </c>
      <c r="CS8" s="609"/>
      <c r="CT8" s="609"/>
      <c r="CU8" s="609"/>
      <c r="CV8" s="609"/>
      <c r="CW8" s="609"/>
      <c r="CX8" s="609"/>
      <c r="CY8" s="610"/>
      <c r="CZ8" s="646">
        <v>24.2</v>
      </c>
      <c r="DA8" s="646"/>
      <c r="DB8" s="646"/>
      <c r="DC8" s="646"/>
      <c r="DD8" s="614">
        <v>7986</v>
      </c>
      <c r="DE8" s="609"/>
      <c r="DF8" s="609"/>
      <c r="DG8" s="609"/>
      <c r="DH8" s="609"/>
      <c r="DI8" s="609"/>
      <c r="DJ8" s="609"/>
      <c r="DK8" s="609"/>
      <c r="DL8" s="609"/>
      <c r="DM8" s="609"/>
      <c r="DN8" s="609"/>
      <c r="DO8" s="609"/>
      <c r="DP8" s="610"/>
      <c r="DQ8" s="614">
        <v>839892</v>
      </c>
      <c r="DR8" s="609"/>
      <c r="DS8" s="609"/>
      <c r="DT8" s="609"/>
      <c r="DU8" s="609"/>
      <c r="DV8" s="609"/>
      <c r="DW8" s="609"/>
      <c r="DX8" s="609"/>
      <c r="DY8" s="609"/>
      <c r="DZ8" s="609"/>
      <c r="EA8" s="609"/>
      <c r="EB8" s="609"/>
      <c r="EC8" s="645"/>
    </row>
    <row r="9" spans="2:143" ht="11.25" customHeight="1" x14ac:dyDescent="0.15">
      <c r="B9" s="605" t="s">
        <v>245</v>
      </c>
      <c r="C9" s="606"/>
      <c r="D9" s="606"/>
      <c r="E9" s="606"/>
      <c r="F9" s="606"/>
      <c r="G9" s="606"/>
      <c r="H9" s="606"/>
      <c r="I9" s="606"/>
      <c r="J9" s="606"/>
      <c r="K9" s="606"/>
      <c r="L9" s="606"/>
      <c r="M9" s="606"/>
      <c r="N9" s="606"/>
      <c r="O9" s="606"/>
      <c r="P9" s="606"/>
      <c r="Q9" s="607"/>
      <c r="R9" s="608">
        <v>1819</v>
      </c>
      <c r="S9" s="609"/>
      <c r="T9" s="609"/>
      <c r="U9" s="609"/>
      <c r="V9" s="609"/>
      <c r="W9" s="609"/>
      <c r="X9" s="609"/>
      <c r="Y9" s="610"/>
      <c r="Z9" s="646">
        <v>0</v>
      </c>
      <c r="AA9" s="646"/>
      <c r="AB9" s="646"/>
      <c r="AC9" s="646"/>
      <c r="AD9" s="647">
        <v>1819</v>
      </c>
      <c r="AE9" s="647"/>
      <c r="AF9" s="647"/>
      <c r="AG9" s="647"/>
      <c r="AH9" s="647"/>
      <c r="AI9" s="647"/>
      <c r="AJ9" s="647"/>
      <c r="AK9" s="647"/>
      <c r="AL9" s="611">
        <v>0</v>
      </c>
      <c r="AM9" s="612"/>
      <c r="AN9" s="612"/>
      <c r="AO9" s="648"/>
      <c r="AP9" s="605" t="s">
        <v>246</v>
      </c>
      <c r="AQ9" s="606"/>
      <c r="AR9" s="606"/>
      <c r="AS9" s="606"/>
      <c r="AT9" s="606"/>
      <c r="AU9" s="606"/>
      <c r="AV9" s="606"/>
      <c r="AW9" s="606"/>
      <c r="AX9" s="606"/>
      <c r="AY9" s="606"/>
      <c r="AZ9" s="606"/>
      <c r="BA9" s="606"/>
      <c r="BB9" s="606"/>
      <c r="BC9" s="606"/>
      <c r="BD9" s="606"/>
      <c r="BE9" s="606"/>
      <c r="BF9" s="607"/>
      <c r="BG9" s="608">
        <v>259566</v>
      </c>
      <c r="BH9" s="609"/>
      <c r="BI9" s="609"/>
      <c r="BJ9" s="609"/>
      <c r="BK9" s="609"/>
      <c r="BL9" s="609"/>
      <c r="BM9" s="609"/>
      <c r="BN9" s="610"/>
      <c r="BO9" s="646">
        <v>27.7</v>
      </c>
      <c r="BP9" s="646"/>
      <c r="BQ9" s="646"/>
      <c r="BR9" s="646"/>
      <c r="BS9" s="647" t="s">
        <v>237</v>
      </c>
      <c r="BT9" s="647"/>
      <c r="BU9" s="647"/>
      <c r="BV9" s="647"/>
      <c r="BW9" s="647"/>
      <c r="BX9" s="647"/>
      <c r="BY9" s="647"/>
      <c r="BZ9" s="647"/>
      <c r="CA9" s="647"/>
      <c r="CB9" s="682"/>
      <c r="CD9" s="605" t="s">
        <v>247</v>
      </c>
      <c r="CE9" s="606"/>
      <c r="CF9" s="606"/>
      <c r="CG9" s="606"/>
      <c r="CH9" s="606"/>
      <c r="CI9" s="606"/>
      <c r="CJ9" s="606"/>
      <c r="CK9" s="606"/>
      <c r="CL9" s="606"/>
      <c r="CM9" s="606"/>
      <c r="CN9" s="606"/>
      <c r="CO9" s="606"/>
      <c r="CP9" s="606"/>
      <c r="CQ9" s="607"/>
      <c r="CR9" s="608">
        <v>658726</v>
      </c>
      <c r="CS9" s="609"/>
      <c r="CT9" s="609"/>
      <c r="CU9" s="609"/>
      <c r="CV9" s="609"/>
      <c r="CW9" s="609"/>
      <c r="CX9" s="609"/>
      <c r="CY9" s="610"/>
      <c r="CZ9" s="646">
        <v>12.1</v>
      </c>
      <c r="DA9" s="646"/>
      <c r="DB9" s="646"/>
      <c r="DC9" s="646"/>
      <c r="DD9" s="614">
        <v>1606</v>
      </c>
      <c r="DE9" s="609"/>
      <c r="DF9" s="609"/>
      <c r="DG9" s="609"/>
      <c r="DH9" s="609"/>
      <c r="DI9" s="609"/>
      <c r="DJ9" s="609"/>
      <c r="DK9" s="609"/>
      <c r="DL9" s="609"/>
      <c r="DM9" s="609"/>
      <c r="DN9" s="609"/>
      <c r="DO9" s="609"/>
      <c r="DP9" s="610"/>
      <c r="DQ9" s="614">
        <v>593789</v>
      </c>
      <c r="DR9" s="609"/>
      <c r="DS9" s="609"/>
      <c r="DT9" s="609"/>
      <c r="DU9" s="609"/>
      <c r="DV9" s="609"/>
      <c r="DW9" s="609"/>
      <c r="DX9" s="609"/>
      <c r="DY9" s="609"/>
      <c r="DZ9" s="609"/>
      <c r="EA9" s="609"/>
      <c r="EB9" s="609"/>
      <c r="EC9" s="645"/>
    </row>
    <row r="10" spans="2:143" ht="11.25" customHeight="1" x14ac:dyDescent="0.15">
      <c r="B10" s="605" t="s">
        <v>248</v>
      </c>
      <c r="C10" s="606"/>
      <c r="D10" s="606"/>
      <c r="E10" s="606"/>
      <c r="F10" s="606"/>
      <c r="G10" s="606"/>
      <c r="H10" s="606"/>
      <c r="I10" s="606"/>
      <c r="J10" s="606"/>
      <c r="K10" s="606"/>
      <c r="L10" s="606"/>
      <c r="M10" s="606"/>
      <c r="N10" s="606"/>
      <c r="O10" s="606"/>
      <c r="P10" s="606"/>
      <c r="Q10" s="607"/>
      <c r="R10" s="608" t="s">
        <v>237</v>
      </c>
      <c r="S10" s="609"/>
      <c r="T10" s="609"/>
      <c r="U10" s="609"/>
      <c r="V10" s="609"/>
      <c r="W10" s="609"/>
      <c r="X10" s="609"/>
      <c r="Y10" s="610"/>
      <c r="Z10" s="646" t="s">
        <v>183</v>
      </c>
      <c r="AA10" s="646"/>
      <c r="AB10" s="646"/>
      <c r="AC10" s="646"/>
      <c r="AD10" s="647" t="s">
        <v>183</v>
      </c>
      <c r="AE10" s="647"/>
      <c r="AF10" s="647"/>
      <c r="AG10" s="647"/>
      <c r="AH10" s="647"/>
      <c r="AI10" s="647"/>
      <c r="AJ10" s="647"/>
      <c r="AK10" s="647"/>
      <c r="AL10" s="611" t="s">
        <v>237</v>
      </c>
      <c r="AM10" s="612"/>
      <c r="AN10" s="612"/>
      <c r="AO10" s="648"/>
      <c r="AP10" s="605" t="s">
        <v>249</v>
      </c>
      <c r="AQ10" s="606"/>
      <c r="AR10" s="606"/>
      <c r="AS10" s="606"/>
      <c r="AT10" s="606"/>
      <c r="AU10" s="606"/>
      <c r="AV10" s="606"/>
      <c r="AW10" s="606"/>
      <c r="AX10" s="606"/>
      <c r="AY10" s="606"/>
      <c r="AZ10" s="606"/>
      <c r="BA10" s="606"/>
      <c r="BB10" s="606"/>
      <c r="BC10" s="606"/>
      <c r="BD10" s="606"/>
      <c r="BE10" s="606"/>
      <c r="BF10" s="607"/>
      <c r="BG10" s="608">
        <v>24430</v>
      </c>
      <c r="BH10" s="609"/>
      <c r="BI10" s="609"/>
      <c r="BJ10" s="609"/>
      <c r="BK10" s="609"/>
      <c r="BL10" s="609"/>
      <c r="BM10" s="609"/>
      <c r="BN10" s="610"/>
      <c r="BO10" s="646">
        <v>2.6</v>
      </c>
      <c r="BP10" s="646"/>
      <c r="BQ10" s="646"/>
      <c r="BR10" s="646"/>
      <c r="BS10" s="647" t="s">
        <v>139</v>
      </c>
      <c r="BT10" s="647"/>
      <c r="BU10" s="647"/>
      <c r="BV10" s="647"/>
      <c r="BW10" s="647"/>
      <c r="BX10" s="647"/>
      <c r="BY10" s="647"/>
      <c r="BZ10" s="647"/>
      <c r="CA10" s="647"/>
      <c r="CB10" s="682"/>
      <c r="CD10" s="605" t="s">
        <v>250</v>
      </c>
      <c r="CE10" s="606"/>
      <c r="CF10" s="606"/>
      <c r="CG10" s="606"/>
      <c r="CH10" s="606"/>
      <c r="CI10" s="606"/>
      <c r="CJ10" s="606"/>
      <c r="CK10" s="606"/>
      <c r="CL10" s="606"/>
      <c r="CM10" s="606"/>
      <c r="CN10" s="606"/>
      <c r="CO10" s="606"/>
      <c r="CP10" s="606"/>
      <c r="CQ10" s="607"/>
      <c r="CR10" s="608" t="s">
        <v>237</v>
      </c>
      <c r="CS10" s="609"/>
      <c r="CT10" s="609"/>
      <c r="CU10" s="609"/>
      <c r="CV10" s="609"/>
      <c r="CW10" s="609"/>
      <c r="CX10" s="609"/>
      <c r="CY10" s="610"/>
      <c r="CZ10" s="646" t="s">
        <v>237</v>
      </c>
      <c r="DA10" s="646"/>
      <c r="DB10" s="646"/>
      <c r="DC10" s="646"/>
      <c r="DD10" s="614" t="s">
        <v>237</v>
      </c>
      <c r="DE10" s="609"/>
      <c r="DF10" s="609"/>
      <c r="DG10" s="609"/>
      <c r="DH10" s="609"/>
      <c r="DI10" s="609"/>
      <c r="DJ10" s="609"/>
      <c r="DK10" s="609"/>
      <c r="DL10" s="609"/>
      <c r="DM10" s="609"/>
      <c r="DN10" s="609"/>
      <c r="DO10" s="609"/>
      <c r="DP10" s="610"/>
      <c r="DQ10" s="614" t="s">
        <v>183</v>
      </c>
      <c r="DR10" s="609"/>
      <c r="DS10" s="609"/>
      <c r="DT10" s="609"/>
      <c r="DU10" s="609"/>
      <c r="DV10" s="609"/>
      <c r="DW10" s="609"/>
      <c r="DX10" s="609"/>
      <c r="DY10" s="609"/>
      <c r="DZ10" s="609"/>
      <c r="EA10" s="609"/>
      <c r="EB10" s="609"/>
      <c r="EC10" s="645"/>
    </row>
    <row r="11" spans="2:143" ht="11.25" customHeight="1" x14ac:dyDescent="0.15">
      <c r="B11" s="605" t="s">
        <v>251</v>
      </c>
      <c r="C11" s="606"/>
      <c r="D11" s="606"/>
      <c r="E11" s="606"/>
      <c r="F11" s="606"/>
      <c r="G11" s="606"/>
      <c r="H11" s="606"/>
      <c r="I11" s="606"/>
      <c r="J11" s="606"/>
      <c r="K11" s="606"/>
      <c r="L11" s="606"/>
      <c r="M11" s="606"/>
      <c r="N11" s="606"/>
      <c r="O11" s="606"/>
      <c r="P11" s="606"/>
      <c r="Q11" s="607"/>
      <c r="R11" s="608">
        <v>209927</v>
      </c>
      <c r="S11" s="609"/>
      <c r="T11" s="609"/>
      <c r="U11" s="609"/>
      <c r="V11" s="609"/>
      <c r="W11" s="609"/>
      <c r="X11" s="609"/>
      <c r="Y11" s="610"/>
      <c r="Z11" s="611">
        <v>3.6</v>
      </c>
      <c r="AA11" s="612"/>
      <c r="AB11" s="612"/>
      <c r="AC11" s="613"/>
      <c r="AD11" s="614">
        <v>209927</v>
      </c>
      <c r="AE11" s="609"/>
      <c r="AF11" s="609"/>
      <c r="AG11" s="609"/>
      <c r="AH11" s="609"/>
      <c r="AI11" s="609"/>
      <c r="AJ11" s="609"/>
      <c r="AK11" s="610"/>
      <c r="AL11" s="611">
        <v>5.8</v>
      </c>
      <c r="AM11" s="612"/>
      <c r="AN11" s="612"/>
      <c r="AO11" s="648"/>
      <c r="AP11" s="605" t="s">
        <v>252</v>
      </c>
      <c r="AQ11" s="606"/>
      <c r="AR11" s="606"/>
      <c r="AS11" s="606"/>
      <c r="AT11" s="606"/>
      <c r="AU11" s="606"/>
      <c r="AV11" s="606"/>
      <c r="AW11" s="606"/>
      <c r="AX11" s="606"/>
      <c r="AY11" s="606"/>
      <c r="AZ11" s="606"/>
      <c r="BA11" s="606"/>
      <c r="BB11" s="606"/>
      <c r="BC11" s="606"/>
      <c r="BD11" s="606"/>
      <c r="BE11" s="606"/>
      <c r="BF11" s="607"/>
      <c r="BG11" s="608">
        <v>20224</v>
      </c>
      <c r="BH11" s="609"/>
      <c r="BI11" s="609"/>
      <c r="BJ11" s="609"/>
      <c r="BK11" s="609"/>
      <c r="BL11" s="609"/>
      <c r="BM11" s="609"/>
      <c r="BN11" s="610"/>
      <c r="BO11" s="646">
        <v>2.2000000000000002</v>
      </c>
      <c r="BP11" s="646"/>
      <c r="BQ11" s="646"/>
      <c r="BR11" s="646"/>
      <c r="BS11" s="647" t="s">
        <v>237</v>
      </c>
      <c r="BT11" s="647"/>
      <c r="BU11" s="647"/>
      <c r="BV11" s="647"/>
      <c r="BW11" s="647"/>
      <c r="BX11" s="647"/>
      <c r="BY11" s="647"/>
      <c r="BZ11" s="647"/>
      <c r="CA11" s="647"/>
      <c r="CB11" s="682"/>
      <c r="CD11" s="605" t="s">
        <v>253</v>
      </c>
      <c r="CE11" s="606"/>
      <c r="CF11" s="606"/>
      <c r="CG11" s="606"/>
      <c r="CH11" s="606"/>
      <c r="CI11" s="606"/>
      <c r="CJ11" s="606"/>
      <c r="CK11" s="606"/>
      <c r="CL11" s="606"/>
      <c r="CM11" s="606"/>
      <c r="CN11" s="606"/>
      <c r="CO11" s="606"/>
      <c r="CP11" s="606"/>
      <c r="CQ11" s="607"/>
      <c r="CR11" s="608">
        <v>320527</v>
      </c>
      <c r="CS11" s="609"/>
      <c r="CT11" s="609"/>
      <c r="CU11" s="609"/>
      <c r="CV11" s="609"/>
      <c r="CW11" s="609"/>
      <c r="CX11" s="609"/>
      <c r="CY11" s="610"/>
      <c r="CZ11" s="646">
        <v>5.9</v>
      </c>
      <c r="DA11" s="646"/>
      <c r="DB11" s="646"/>
      <c r="DC11" s="646"/>
      <c r="DD11" s="614">
        <v>62877</v>
      </c>
      <c r="DE11" s="609"/>
      <c r="DF11" s="609"/>
      <c r="DG11" s="609"/>
      <c r="DH11" s="609"/>
      <c r="DI11" s="609"/>
      <c r="DJ11" s="609"/>
      <c r="DK11" s="609"/>
      <c r="DL11" s="609"/>
      <c r="DM11" s="609"/>
      <c r="DN11" s="609"/>
      <c r="DO11" s="609"/>
      <c r="DP11" s="610"/>
      <c r="DQ11" s="614">
        <v>225596</v>
      </c>
      <c r="DR11" s="609"/>
      <c r="DS11" s="609"/>
      <c r="DT11" s="609"/>
      <c r="DU11" s="609"/>
      <c r="DV11" s="609"/>
      <c r="DW11" s="609"/>
      <c r="DX11" s="609"/>
      <c r="DY11" s="609"/>
      <c r="DZ11" s="609"/>
      <c r="EA11" s="609"/>
      <c r="EB11" s="609"/>
      <c r="EC11" s="645"/>
    </row>
    <row r="12" spans="2:143" ht="11.25" customHeight="1" x14ac:dyDescent="0.15">
      <c r="B12" s="605" t="s">
        <v>254</v>
      </c>
      <c r="C12" s="606"/>
      <c r="D12" s="606"/>
      <c r="E12" s="606"/>
      <c r="F12" s="606"/>
      <c r="G12" s="606"/>
      <c r="H12" s="606"/>
      <c r="I12" s="606"/>
      <c r="J12" s="606"/>
      <c r="K12" s="606"/>
      <c r="L12" s="606"/>
      <c r="M12" s="606"/>
      <c r="N12" s="606"/>
      <c r="O12" s="606"/>
      <c r="P12" s="606"/>
      <c r="Q12" s="607"/>
      <c r="R12" s="608">
        <v>29431</v>
      </c>
      <c r="S12" s="609"/>
      <c r="T12" s="609"/>
      <c r="U12" s="609"/>
      <c r="V12" s="609"/>
      <c r="W12" s="609"/>
      <c r="X12" s="609"/>
      <c r="Y12" s="610"/>
      <c r="Z12" s="646">
        <v>0.5</v>
      </c>
      <c r="AA12" s="646"/>
      <c r="AB12" s="646"/>
      <c r="AC12" s="646"/>
      <c r="AD12" s="647">
        <v>29431</v>
      </c>
      <c r="AE12" s="647"/>
      <c r="AF12" s="647"/>
      <c r="AG12" s="647"/>
      <c r="AH12" s="647"/>
      <c r="AI12" s="647"/>
      <c r="AJ12" s="647"/>
      <c r="AK12" s="647"/>
      <c r="AL12" s="611">
        <v>0.8</v>
      </c>
      <c r="AM12" s="612"/>
      <c r="AN12" s="612"/>
      <c r="AO12" s="648"/>
      <c r="AP12" s="605" t="s">
        <v>255</v>
      </c>
      <c r="AQ12" s="606"/>
      <c r="AR12" s="606"/>
      <c r="AS12" s="606"/>
      <c r="AT12" s="606"/>
      <c r="AU12" s="606"/>
      <c r="AV12" s="606"/>
      <c r="AW12" s="606"/>
      <c r="AX12" s="606"/>
      <c r="AY12" s="606"/>
      <c r="AZ12" s="606"/>
      <c r="BA12" s="606"/>
      <c r="BB12" s="606"/>
      <c r="BC12" s="606"/>
      <c r="BD12" s="606"/>
      <c r="BE12" s="606"/>
      <c r="BF12" s="607"/>
      <c r="BG12" s="608">
        <v>503661</v>
      </c>
      <c r="BH12" s="609"/>
      <c r="BI12" s="609"/>
      <c r="BJ12" s="609"/>
      <c r="BK12" s="609"/>
      <c r="BL12" s="609"/>
      <c r="BM12" s="609"/>
      <c r="BN12" s="610"/>
      <c r="BO12" s="646">
        <v>53.8</v>
      </c>
      <c r="BP12" s="646"/>
      <c r="BQ12" s="646"/>
      <c r="BR12" s="646"/>
      <c r="BS12" s="647" t="s">
        <v>183</v>
      </c>
      <c r="BT12" s="647"/>
      <c r="BU12" s="647"/>
      <c r="BV12" s="647"/>
      <c r="BW12" s="647"/>
      <c r="BX12" s="647"/>
      <c r="BY12" s="647"/>
      <c r="BZ12" s="647"/>
      <c r="CA12" s="647"/>
      <c r="CB12" s="682"/>
      <c r="CD12" s="605" t="s">
        <v>256</v>
      </c>
      <c r="CE12" s="606"/>
      <c r="CF12" s="606"/>
      <c r="CG12" s="606"/>
      <c r="CH12" s="606"/>
      <c r="CI12" s="606"/>
      <c r="CJ12" s="606"/>
      <c r="CK12" s="606"/>
      <c r="CL12" s="606"/>
      <c r="CM12" s="606"/>
      <c r="CN12" s="606"/>
      <c r="CO12" s="606"/>
      <c r="CP12" s="606"/>
      <c r="CQ12" s="607"/>
      <c r="CR12" s="608">
        <v>400090</v>
      </c>
      <c r="CS12" s="609"/>
      <c r="CT12" s="609"/>
      <c r="CU12" s="609"/>
      <c r="CV12" s="609"/>
      <c r="CW12" s="609"/>
      <c r="CX12" s="609"/>
      <c r="CY12" s="610"/>
      <c r="CZ12" s="646">
        <v>7.4</v>
      </c>
      <c r="DA12" s="646"/>
      <c r="DB12" s="646"/>
      <c r="DC12" s="646"/>
      <c r="DD12" s="614">
        <v>90951</v>
      </c>
      <c r="DE12" s="609"/>
      <c r="DF12" s="609"/>
      <c r="DG12" s="609"/>
      <c r="DH12" s="609"/>
      <c r="DI12" s="609"/>
      <c r="DJ12" s="609"/>
      <c r="DK12" s="609"/>
      <c r="DL12" s="609"/>
      <c r="DM12" s="609"/>
      <c r="DN12" s="609"/>
      <c r="DO12" s="609"/>
      <c r="DP12" s="610"/>
      <c r="DQ12" s="614">
        <v>260946</v>
      </c>
      <c r="DR12" s="609"/>
      <c r="DS12" s="609"/>
      <c r="DT12" s="609"/>
      <c r="DU12" s="609"/>
      <c r="DV12" s="609"/>
      <c r="DW12" s="609"/>
      <c r="DX12" s="609"/>
      <c r="DY12" s="609"/>
      <c r="DZ12" s="609"/>
      <c r="EA12" s="609"/>
      <c r="EB12" s="609"/>
      <c r="EC12" s="645"/>
    </row>
    <row r="13" spans="2:143" ht="11.25" customHeight="1" x14ac:dyDescent="0.15">
      <c r="B13" s="605" t="s">
        <v>257</v>
      </c>
      <c r="C13" s="606"/>
      <c r="D13" s="606"/>
      <c r="E13" s="606"/>
      <c r="F13" s="606"/>
      <c r="G13" s="606"/>
      <c r="H13" s="606"/>
      <c r="I13" s="606"/>
      <c r="J13" s="606"/>
      <c r="K13" s="606"/>
      <c r="L13" s="606"/>
      <c r="M13" s="606"/>
      <c r="N13" s="606"/>
      <c r="O13" s="606"/>
      <c r="P13" s="606"/>
      <c r="Q13" s="607"/>
      <c r="R13" s="608" t="s">
        <v>237</v>
      </c>
      <c r="S13" s="609"/>
      <c r="T13" s="609"/>
      <c r="U13" s="609"/>
      <c r="V13" s="609"/>
      <c r="W13" s="609"/>
      <c r="X13" s="609"/>
      <c r="Y13" s="610"/>
      <c r="Z13" s="646" t="s">
        <v>183</v>
      </c>
      <c r="AA13" s="646"/>
      <c r="AB13" s="646"/>
      <c r="AC13" s="646"/>
      <c r="AD13" s="647" t="s">
        <v>183</v>
      </c>
      <c r="AE13" s="647"/>
      <c r="AF13" s="647"/>
      <c r="AG13" s="647"/>
      <c r="AH13" s="647"/>
      <c r="AI13" s="647"/>
      <c r="AJ13" s="647"/>
      <c r="AK13" s="647"/>
      <c r="AL13" s="611" t="s">
        <v>237</v>
      </c>
      <c r="AM13" s="612"/>
      <c r="AN13" s="612"/>
      <c r="AO13" s="648"/>
      <c r="AP13" s="605" t="s">
        <v>258</v>
      </c>
      <c r="AQ13" s="606"/>
      <c r="AR13" s="606"/>
      <c r="AS13" s="606"/>
      <c r="AT13" s="606"/>
      <c r="AU13" s="606"/>
      <c r="AV13" s="606"/>
      <c r="AW13" s="606"/>
      <c r="AX13" s="606"/>
      <c r="AY13" s="606"/>
      <c r="AZ13" s="606"/>
      <c r="BA13" s="606"/>
      <c r="BB13" s="606"/>
      <c r="BC13" s="606"/>
      <c r="BD13" s="606"/>
      <c r="BE13" s="606"/>
      <c r="BF13" s="607"/>
      <c r="BG13" s="608">
        <v>490528</v>
      </c>
      <c r="BH13" s="609"/>
      <c r="BI13" s="609"/>
      <c r="BJ13" s="609"/>
      <c r="BK13" s="609"/>
      <c r="BL13" s="609"/>
      <c r="BM13" s="609"/>
      <c r="BN13" s="610"/>
      <c r="BO13" s="646">
        <v>52.4</v>
      </c>
      <c r="BP13" s="646"/>
      <c r="BQ13" s="646"/>
      <c r="BR13" s="646"/>
      <c r="BS13" s="647" t="s">
        <v>183</v>
      </c>
      <c r="BT13" s="647"/>
      <c r="BU13" s="647"/>
      <c r="BV13" s="647"/>
      <c r="BW13" s="647"/>
      <c r="BX13" s="647"/>
      <c r="BY13" s="647"/>
      <c r="BZ13" s="647"/>
      <c r="CA13" s="647"/>
      <c r="CB13" s="682"/>
      <c r="CD13" s="605" t="s">
        <v>259</v>
      </c>
      <c r="CE13" s="606"/>
      <c r="CF13" s="606"/>
      <c r="CG13" s="606"/>
      <c r="CH13" s="606"/>
      <c r="CI13" s="606"/>
      <c r="CJ13" s="606"/>
      <c r="CK13" s="606"/>
      <c r="CL13" s="606"/>
      <c r="CM13" s="606"/>
      <c r="CN13" s="606"/>
      <c r="CO13" s="606"/>
      <c r="CP13" s="606"/>
      <c r="CQ13" s="607"/>
      <c r="CR13" s="608">
        <v>584702</v>
      </c>
      <c r="CS13" s="609"/>
      <c r="CT13" s="609"/>
      <c r="CU13" s="609"/>
      <c r="CV13" s="609"/>
      <c r="CW13" s="609"/>
      <c r="CX13" s="609"/>
      <c r="CY13" s="610"/>
      <c r="CZ13" s="646">
        <v>10.8</v>
      </c>
      <c r="DA13" s="646"/>
      <c r="DB13" s="646"/>
      <c r="DC13" s="646"/>
      <c r="DD13" s="614">
        <v>237307</v>
      </c>
      <c r="DE13" s="609"/>
      <c r="DF13" s="609"/>
      <c r="DG13" s="609"/>
      <c r="DH13" s="609"/>
      <c r="DI13" s="609"/>
      <c r="DJ13" s="609"/>
      <c r="DK13" s="609"/>
      <c r="DL13" s="609"/>
      <c r="DM13" s="609"/>
      <c r="DN13" s="609"/>
      <c r="DO13" s="609"/>
      <c r="DP13" s="610"/>
      <c r="DQ13" s="614">
        <v>363588</v>
      </c>
      <c r="DR13" s="609"/>
      <c r="DS13" s="609"/>
      <c r="DT13" s="609"/>
      <c r="DU13" s="609"/>
      <c r="DV13" s="609"/>
      <c r="DW13" s="609"/>
      <c r="DX13" s="609"/>
      <c r="DY13" s="609"/>
      <c r="DZ13" s="609"/>
      <c r="EA13" s="609"/>
      <c r="EB13" s="609"/>
      <c r="EC13" s="645"/>
    </row>
    <row r="14" spans="2:143" ht="11.25" customHeight="1" x14ac:dyDescent="0.15">
      <c r="B14" s="605" t="s">
        <v>260</v>
      </c>
      <c r="C14" s="606"/>
      <c r="D14" s="606"/>
      <c r="E14" s="606"/>
      <c r="F14" s="606"/>
      <c r="G14" s="606"/>
      <c r="H14" s="606"/>
      <c r="I14" s="606"/>
      <c r="J14" s="606"/>
      <c r="K14" s="606"/>
      <c r="L14" s="606"/>
      <c r="M14" s="606"/>
      <c r="N14" s="606"/>
      <c r="O14" s="606"/>
      <c r="P14" s="606"/>
      <c r="Q14" s="607"/>
      <c r="R14" s="608" t="s">
        <v>237</v>
      </c>
      <c r="S14" s="609"/>
      <c r="T14" s="609"/>
      <c r="U14" s="609"/>
      <c r="V14" s="609"/>
      <c r="W14" s="609"/>
      <c r="X14" s="609"/>
      <c r="Y14" s="610"/>
      <c r="Z14" s="646" t="s">
        <v>237</v>
      </c>
      <c r="AA14" s="646"/>
      <c r="AB14" s="646"/>
      <c r="AC14" s="646"/>
      <c r="AD14" s="647" t="s">
        <v>237</v>
      </c>
      <c r="AE14" s="647"/>
      <c r="AF14" s="647"/>
      <c r="AG14" s="647"/>
      <c r="AH14" s="647"/>
      <c r="AI14" s="647"/>
      <c r="AJ14" s="647"/>
      <c r="AK14" s="647"/>
      <c r="AL14" s="611" t="s">
        <v>183</v>
      </c>
      <c r="AM14" s="612"/>
      <c r="AN14" s="612"/>
      <c r="AO14" s="648"/>
      <c r="AP14" s="605" t="s">
        <v>261</v>
      </c>
      <c r="AQ14" s="606"/>
      <c r="AR14" s="606"/>
      <c r="AS14" s="606"/>
      <c r="AT14" s="606"/>
      <c r="AU14" s="606"/>
      <c r="AV14" s="606"/>
      <c r="AW14" s="606"/>
      <c r="AX14" s="606"/>
      <c r="AY14" s="606"/>
      <c r="AZ14" s="606"/>
      <c r="BA14" s="606"/>
      <c r="BB14" s="606"/>
      <c r="BC14" s="606"/>
      <c r="BD14" s="606"/>
      <c r="BE14" s="606"/>
      <c r="BF14" s="607"/>
      <c r="BG14" s="608">
        <v>35517</v>
      </c>
      <c r="BH14" s="609"/>
      <c r="BI14" s="609"/>
      <c r="BJ14" s="609"/>
      <c r="BK14" s="609"/>
      <c r="BL14" s="609"/>
      <c r="BM14" s="609"/>
      <c r="BN14" s="610"/>
      <c r="BO14" s="646">
        <v>3.8</v>
      </c>
      <c r="BP14" s="646"/>
      <c r="BQ14" s="646"/>
      <c r="BR14" s="646"/>
      <c r="BS14" s="647" t="s">
        <v>237</v>
      </c>
      <c r="BT14" s="647"/>
      <c r="BU14" s="647"/>
      <c r="BV14" s="647"/>
      <c r="BW14" s="647"/>
      <c r="BX14" s="647"/>
      <c r="BY14" s="647"/>
      <c r="BZ14" s="647"/>
      <c r="CA14" s="647"/>
      <c r="CB14" s="682"/>
      <c r="CD14" s="605" t="s">
        <v>262</v>
      </c>
      <c r="CE14" s="606"/>
      <c r="CF14" s="606"/>
      <c r="CG14" s="606"/>
      <c r="CH14" s="606"/>
      <c r="CI14" s="606"/>
      <c r="CJ14" s="606"/>
      <c r="CK14" s="606"/>
      <c r="CL14" s="606"/>
      <c r="CM14" s="606"/>
      <c r="CN14" s="606"/>
      <c r="CO14" s="606"/>
      <c r="CP14" s="606"/>
      <c r="CQ14" s="607"/>
      <c r="CR14" s="608">
        <v>232318</v>
      </c>
      <c r="CS14" s="609"/>
      <c r="CT14" s="609"/>
      <c r="CU14" s="609"/>
      <c r="CV14" s="609"/>
      <c r="CW14" s="609"/>
      <c r="CX14" s="609"/>
      <c r="CY14" s="610"/>
      <c r="CZ14" s="646">
        <v>4.3</v>
      </c>
      <c r="DA14" s="646"/>
      <c r="DB14" s="646"/>
      <c r="DC14" s="646"/>
      <c r="DD14" s="614">
        <v>30024</v>
      </c>
      <c r="DE14" s="609"/>
      <c r="DF14" s="609"/>
      <c r="DG14" s="609"/>
      <c r="DH14" s="609"/>
      <c r="DI14" s="609"/>
      <c r="DJ14" s="609"/>
      <c r="DK14" s="609"/>
      <c r="DL14" s="609"/>
      <c r="DM14" s="609"/>
      <c r="DN14" s="609"/>
      <c r="DO14" s="609"/>
      <c r="DP14" s="610"/>
      <c r="DQ14" s="614">
        <v>209195</v>
      </c>
      <c r="DR14" s="609"/>
      <c r="DS14" s="609"/>
      <c r="DT14" s="609"/>
      <c r="DU14" s="609"/>
      <c r="DV14" s="609"/>
      <c r="DW14" s="609"/>
      <c r="DX14" s="609"/>
      <c r="DY14" s="609"/>
      <c r="DZ14" s="609"/>
      <c r="EA14" s="609"/>
      <c r="EB14" s="609"/>
      <c r="EC14" s="645"/>
    </row>
    <row r="15" spans="2:143" ht="11.25" customHeight="1" x14ac:dyDescent="0.15">
      <c r="B15" s="605" t="s">
        <v>263</v>
      </c>
      <c r="C15" s="606"/>
      <c r="D15" s="606"/>
      <c r="E15" s="606"/>
      <c r="F15" s="606"/>
      <c r="G15" s="606"/>
      <c r="H15" s="606"/>
      <c r="I15" s="606"/>
      <c r="J15" s="606"/>
      <c r="K15" s="606"/>
      <c r="L15" s="606"/>
      <c r="M15" s="606"/>
      <c r="N15" s="606"/>
      <c r="O15" s="606"/>
      <c r="P15" s="606"/>
      <c r="Q15" s="607"/>
      <c r="R15" s="608" t="s">
        <v>183</v>
      </c>
      <c r="S15" s="609"/>
      <c r="T15" s="609"/>
      <c r="U15" s="609"/>
      <c r="V15" s="609"/>
      <c r="W15" s="609"/>
      <c r="X15" s="609"/>
      <c r="Y15" s="610"/>
      <c r="Z15" s="646" t="s">
        <v>237</v>
      </c>
      <c r="AA15" s="646"/>
      <c r="AB15" s="646"/>
      <c r="AC15" s="646"/>
      <c r="AD15" s="647" t="s">
        <v>183</v>
      </c>
      <c r="AE15" s="647"/>
      <c r="AF15" s="647"/>
      <c r="AG15" s="647"/>
      <c r="AH15" s="647"/>
      <c r="AI15" s="647"/>
      <c r="AJ15" s="647"/>
      <c r="AK15" s="647"/>
      <c r="AL15" s="611" t="s">
        <v>183</v>
      </c>
      <c r="AM15" s="612"/>
      <c r="AN15" s="612"/>
      <c r="AO15" s="648"/>
      <c r="AP15" s="605" t="s">
        <v>264</v>
      </c>
      <c r="AQ15" s="606"/>
      <c r="AR15" s="606"/>
      <c r="AS15" s="606"/>
      <c r="AT15" s="606"/>
      <c r="AU15" s="606"/>
      <c r="AV15" s="606"/>
      <c r="AW15" s="606"/>
      <c r="AX15" s="606"/>
      <c r="AY15" s="606"/>
      <c r="AZ15" s="606"/>
      <c r="BA15" s="606"/>
      <c r="BB15" s="606"/>
      <c r="BC15" s="606"/>
      <c r="BD15" s="606"/>
      <c r="BE15" s="606"/>
      <c r="BF15" s="607"/>
      <c r="BG15" s="608">
        <v>75099</v>
      </c>
      <c r="BH15" s="609"/>
      <c r="BI15" s="609"/>
      <c r="BJ15" s="609"/>
      <c r="BK15" s="609"/>
      <c r="BL15" s="609"/>
      <c r="BM15" s="609"/>
      <c r="BN15" s="610"/>
      <c r="BO15" s="646">
        <v>8</v>
      </c>
      <c r="BP15" s="646"/>
      <c r="BQ15" s="646"/>
      <c r="BR15" s="646"/>
      <c r="BS15" s="647" t="s">
        <v>237</v>
      </c>
      <c r="BT15" s="647"/>
      <c r="BU15" s="647"/>
      <c r="BV15" s="647"/>
      <c r="BW15" s="647"/>
      <c r="BX15" s="647"/>
      <c r="BY15" s="647"/>
      <c r="BZ15" s="647"/>
      <c r="CA15" s="647"/>
      <c r="CB15" s="682"/>
      <c r="CD15" s="605" t="s">
        <v>265</v>
      </c>
      <c r="CE15" s="606"/>
      <c r="CF15" s="606"/>
      <c r="CG15" s="606"/>
      <c r="CH15" s="606"/>
      <c r="CI15" s="606"/>
      <c r="CJ15" s="606"/>
      <c r="CK15" s="606"/>
      <c r="CL15" s="606"/>
      <c r="CM15" s="606"/>
      <c r="CN15" s="606"/>
      <c r="CO15" s="606"/>
      <c r="CP15" s="606"/>
      <c r="CQ15" s="607"/>
      <c r="CR15" s="608">
        <v>529223</v>
      </c>
      <c r="CS15" s="609"/>
      <c r="CT15" s="609"/>
      <c r="CU15" s="609"/>
      <c r="CV15" s="609"/>
      <c r="CW15" s="609"/>
      <c r="CX15" s="609"/>
      <c r="CY15" s="610"/>
      <c r="CZ15" s="646">
        <v>9.6999999999999993</v>
      </c>
      <c r="DA15" s="646"/>
      <c r="DB15" s="646"/>
      <c r="DC15" s="646"/>
      <c r="DD15" s="614">
        <v>24201</v>
      </c>
      <c r="DE15" s="609"/>
      <c r="DF15" s="609"/>
      <c r="DG15" s="609"/>
      <c r="DH15" s="609"/>
      <c r="DI15" s="609"/>
      <c r="DJ15" s="609"/>
      <c r="DK15" s="609"/>
      <c r="DL15" s="609"/>
      <c r="DM15" s="609"/>
      <c r="DN15" s="609"/>
      <c r="DO15" s="609"/>
      <c r="DP15" s="610"/>
      <c r="DQ15" s="614">
        <v>453547</v>
      </c>
      <c r="DR15" s="609"/>
      <c r="DS15" s="609"/>
      <c r="DT15" s="609"/>
      <c r="DU15" s="609"/>
      <c r="DV15" s="609"/>
      <c r="DW15" s="609"/>
      <c r="DX15" s="609"/>
      <c r="DY15" s="609"/>
      <c r="DZ15" s="609"/>
      <c r="EA15" s="609"/>
      <c r="EB15" s="609"/>
      <c r="EC15" s="645"/>
    </row>
    <row r="16" spans="2:143" ht="11.25" customHeight="1" x14ac:dyDescent="0.15">
      <c r="B16" s="605" t="s">
        <v>266</v>
      </c>
      <c r="C16" s="606"/>
      <c r="D16" s="606"/>
      <c r="E16" s="606"/>
      <c r="F16" s="606"/>
      <c r="G16" s="606"/>
      <c r="H16" s="606"/>
      <c r="I16" s="606"/>
      <c r="J16" s="606"/>
      <c r="K16" s="606"/>
      <c r="L16" s="606"/>
      <c r="M16" s="606"/>
      <c r="N16" s="606"/>
      <c r="O16" s="606"/>
      <c r="P16" s="606"/>
      <c r="Q16" s="607"/>
      <c r="R16" s="608">
        <v>5503</v>
      </c>
      <c r="S16" s="609"/>
      <c r="T16" s="609"/>
      <c r="U16" s="609"/>
      <c r="V16" s="609"/>
      <c r="W16" s="609"/>
      <c r="X16" s="609"/>
      <c r="Y16" s="610"/>
      <c r="Z16" s="646">
        <v>0.1</v>
      </c>
      <c r="AA16" s="646"/>
      <c r="AB16" s="646"/>
      <c r="AC16" s="646"/>
      <c r="AD16" s="647">
        <v>5503</v>
      </c>
      <c r="AE16" s="647"/>
      <c r="AF16" s="647"/>
      <c r="AG16" s="647"/>
      <c r="AH16" s="647"/>
      <c r="AI16" s="647"/>
      <c r="AJ16" s="647"/>
      <c r="AK16" s="647"/>
      <c r="AL16" s="611">
        <v>0.2</v>
      </c>
      <c r="AM16" s="612"/>
      <c r="AN16" s="612"/>
      <c r="AO16" s="648"/>
      <c r="AP16" s="605" t="s">
        <v>267</v>
      </c>
      <c r="AQ16" s="606"/>
      <c r="AR16" s="606"/>
      <c r="AS16" s="606"/>
      <c r="AT16" s="606"/>
      <c r="AU16" s="606"/>
      <c r="AV16" s="606"/>
      <c r="AW16" s="606"/>
      <c r="AX16" s="606"/>
      <c r="AY16" s="606"/>
      <c r="AZ16" s="606"/>
      <c r="BA16" s="606"/>
      <c r="BB16" s="606"/>
      <c r="BC16" s="606"/>
      <c r="BD16" s="606"/>
      <c r="BE16" s="606"/>
      <c r="BF16" s="607"/>
      <c r="BG16" s="608" t="s">
        <v>237</v>
      </c>
      <c r="BH16" s="609"/>
      <c r="BI16" s="609"/>
      <c r="BJ16" s="609"/>
      <c r="BK16" s="609"/>
      <c r="BL16" s="609"/>
      <c r="BM16" s="609"/>
      <c r="BN16" s="610"/>
      <c r="BO16" s="646" t="s">
        <v>183</v>
      </c>
      <c r="BP16" s="646"/>
      <c r="BQ16" s="646"/>
      <c r="BR16" s="646"/>
      <c r="BS16" s="647" t="s">
        <v>237</v>
      </c>
      <c r="BT16" s="647"/>
      <c r="BU16" s="647"/>
      <c r="BV16" s="647"/>
      <c r="BW16" s="647"/>
      <c r="BX16" s="647"/>
      <c r="BY16" s="647"/>
      <c r="BZ16" s="647"/>
      <c r="CA16" s="647"/>
      <c r="CB16" s="682"/>
      <c r="CD16" s="605" t="s">
        <v>268</v>
      </c>
      <c r="CE16" s="606"/>
      <c r="CF16" s="606"/>
      <c r="CG16" s="606"/>
      <c r="CH16" s="606"/>
      <c r="CI16" s="606"/>
      <c r="CJ16" s="606"/>
      <c r="CK16" s="606"/>
      <c r="CL16" s="606"/>
      <c r="CM16" s="606"/>
      <c r="CN16" s="606"/>
      <c r="CO16" s="606"/>
      <c r="CP16" s="606"/>
      <c r="CQ16" s="607"/>
      <c r="CR16" s="608">
        <v>84851</v>
      </c>
      <c r="CS16" s="609"/>
      <c r="CT16" s="609"/>
      <c r="CU16" s="609"/>
      <c r="CV16" s="609"/>
      <c r="CW16" s="609"/>
      <c r="CX16" s="609"/>
      <c r="CY16" s="610"/>
      <c r="CZ16" s="646">
        <v>1.6</v>
      </c>
      <c r="DA16" s="646"/>
      <c r="DB16" s="646"/>
      <c r="DC16" s="646"/>
      <c r="DD16" s="614" t="s">
        <v>237</v>
      </c>
      <c r="DE16" s="609"/>
      <c r="DF16" s="609"/>
      <c r="DG16" s="609"/>
      <c r="DH16" s="609"/>
      <c r="DI16" s="609"/>
      <c r="DJ16" s="609"/>
      <c r="DK16" s="609"/>
      <c r="DL16" s="609"/>
      <c r="DM16" s="609"/>
      <c r="DN16" s="609"/>
      <c r="DO16" s="609"/>
      <c r="DP16" s="610"/>
      <c r="DQ16" s="614">
        <v>24989</v>
      </c>
      <c r="DR16" s="609"/>
      <c r="DS16" s="609"/>
      <c r="DT16" s="609"/>
      <c r="DU16" s="609"/>
      <c r="DV16" s="609"/>
      <c r="DW16" s="609"/>
      <c r="DX16" s="609"/>
      <c r="DY16" s="609"/>
      <c r="DZ16" s="609"/>
      <c r="EA16" s="609"/>
      <c r="EB16" s="609"/>
      <c r="EC16" s="645"/>
    </row>
    <row r="17" spans="2:133" ht="11.25" customHeight="1" x14ac:dyDescent="0.15">
      <c r="B17" s="605" t="s">
        <v>269</v>
      </c>
      <c r="C17" s="606"/>
      <c r="D17" s="606"/>
      <c r="E17" s="606"/>
      <c r="F17" s="606"/>
      <c r="G17" s="606"/>
      <c r="H17" s="606"/>
      <c r="I17" s="606"/>
      <c r="J17" s="606"/>
      <c r="K17" s="606"/>
      <c r="L17" s="606"/>
      <c r="M17" s="606"/>
      <c r="N17" s="606"/>
      <c r="O17" s="606"/>
      <c r="P17" s="606"/>
      <c r="Q17" s="607"/>
      <c r="R17" s="608">
        <v>16675</v>
      </c>
      <c r="S17" s="609"/>
      <c r="T17" s="609"/>
      <c r="U17" s="609"/>
      <c r="V17" s="609"/>
      <c r="W17" s="609"/>
      <c r="X17" s="609"/>
      <c r="Y17" s="610"/>
      <c r="Z17" s="646">
        <v>0.3</v>
      </c>
      <c r="AA17" s="646"/>
      <c r="AB17" s="646"/>
      <c r="AC17" s="646"/>
      <c r="AD17" s="647">
        <v>16675</v>
      </c>
      <c r="AE17" s="647"/>
      <c r="AF17" s="647"/>
      <c r="AG17" s="647"/>
      <c r="AH17" s="647"/>
      <c r="AI17" s="647"/>
      <c r="AJ17" s="647"/>
      <c r="AK17" s="647"/>
      <c r="AL17" s="611">
        <v>0.5</v>
      </c>
      <c r="AM17" s="612"/>
      <c r="AN17" s="612"/>
      <c r="AO17" s="648"/>
      <c r="AP17" s="605" t="s">
        <v>270</v>
      </c>
      <c r="AQ17" s="606"/>
      <c r="AR17" s="606"/>
      <c r="AS17" s="606"/>
      <c r="AT17" s="606"/>
      <c r="AU17" s="606"/>
      <c r="AV17" s="606"/>
      <c r="AW17" s="606"/>
      <c r="AX17" s="606"/>
      <c r="AY17" s="606"/>
      <c r="AZ17" s="606"/>
      <c r="BA17" s="606"/>
      <c r="BB17" s="606"/>
      <c r="BC17" s="606"/>
      <c r="BD17" s="606"/>
      <c r="BE17" s="606"/>
      <c r="BF17" s="607"/>
      <c r="BG17" s="608" t="s">
        <v>183</v>
      </c>
      <c r="BH17" s="609"/>
      <c r="BI17" s="609"/>
      <c r="BJ17" s="609"/>
      <c r="BK17" s="609"/>
      <c r="BL17" s="609"/>
      <c r="BM17" s="609"/>
      <c r="BN17" s="610"/>
      <c r="BO17" s="646" t="s">
        <v>237</v>
      </c>
      <c r="BP17" s="646"/>
      <c r="BQ17" s="646"/>
      <c r="BR17" s="646"/>
      <c r="BS17" s="647" t="s">
        <v>183</v>
      </c>
      <c r="BT17" s="647"/>
      <c r="BU17" s="647"/>
      <c r="BV17" s="647"/>
      <c r="BW17" s="647"/>
      <c r="BX17" s="647"/>
      <c r="BY17" s="647"/>
      <c r="BZ17" s="647"/>
      <c r="CA17" s="647"/>
      <c r="CB17" s="682"/>
      <c r="CD17" s="605" t="s">
        <v>271</v>
      </c>
      <c r="CE17" s="606"/>
      <c r="CF17" s="606"/>
      <c r="CG17" s="606"/>
      <c r="CH17" s="606"/>
      <c r="CI17" s="606"/>
      <c r="CJ17" s="606"/>
      <c r="CK17" s="606"/>
      <c r="CL17" s="606"/>
      <c r="CM17" s="606"/>
      <c r="CN17" s="606"/>
      <c r="CO17" s="606"/>
      <c r="CP17" s="606"/>
      <c r="CQ17" s="607"/>
      <c r="CR17" s="608">
        <v>311224</v>
      </c>
      <c r="CS17" s="609"/>
      <c r="CT17" s="609"/>
      <c r="CU17" s="609"/>
      <c r="CV17" s="609"/>
      <c r="CW17" s="609"/>
      <c r="CX17" s="609"/>
      <c r="CY17" s="610"/>
      <c r="CZ17" s="646">
        <v>5.7</v>
      </c>
      <c r="DA17" s="646"/>
      <c r="DB17" s="646"/>
      <c r="DC17" s="646"/>
      <c r="DD17" s="614" t="s">
        <v>237</v>
      </c>
      <c r="DE17" s="609"/>
      <c r="DF17" s="609"/>
      <c r="DG17" s="609"/>
      <c r="DH17" s="609"/>
      <c r="DI17" s="609"/>
      <c r="DJ17" s="609"/>
      <c r="DK17" s="609"/>
      <c r="DL17" s="609"/>
      <c r="DM17" s="609"/>
      <c r="DN17" s="609"/>
      <c r="DO17" s="609"/>
      <c r="DP17" s="610"/>
      <c r="DQ17" s="614">
        <v>311224</v>
      </c>
      <c r="DR17" s="609"/>
      <c r="DS17" s="609"/>
      <c r="DT17" s="609"/>
      <c r="DU17" s="609"/>
      <c r="DV17" s="609"/>
      <c r="DW17" s="609"/>
      <c r="DX17" s="609"/>
      <c r="DY17" s="609"/>
      <c r="DZ17" s="609"/>
      <c r="EA17" s="609"/>
      <c r="EB17" s="609"/>
      <c r="EC17" s="645"/>
    </row>
    <row r="18" spans="2:133" ht="11.25" customHeight="1" x14ac:dyDescent="0.15">
      <c r="B18" s="605" t="s">
        <v>272</v>
      </c>
      <c r="C18" s="606"/>
      <c r="D18" s="606"/>
      <c r="E18" s="606"/>
      <c r="F18" s="606"/>
      <c r="G18" s="606"/>
      <c r="H18" s="606"/>
      <c r="I18" s="606"/>
      <c r="J18" s="606"/>
      <c r="K18" s="606"/>
      <c r="L18" s="606"/>
      <c r="M18" s="606"/>
      <c r="N18" s="606"/>
      <c r="O18" s="606"/>
      <c r="P18" s="606"/>
      <c r="Q18" s="607"/>
      <c r="R18" s="608">
        <v>4854</v>
      </c>
      <c r="S18" s="609"/>
      <c r="T18" s="609"/>
      <c r="U18" s="609"/>
      <c r="V18" s="609"/>
      <c r="W18" s="609"/>
      <c r="X18" s="609"/>
      <c r="Y18" s="610"/>
      <c r="Z18" s="646">
        <v>0.1</v>
      </c>
      <c r="AA18" s="646"/>
      <c r="AB18" s="646"/>
      <c r="AC18" s="646"/>
      <c r="AD18" s="647">
        <v>4854</v>
      </c>
      <c r="AE18" s="647"/>
      <c r="AF18" s="647"/>
      <c r="AG18" s="647"/>
      <c r="AH18" s="647"/>
      <c r="AI18" s="647"/>
      <c r="AJ18" s="647"/>
      <c r="AK18" s="647"/>
      <c r="AL18" s="611">
        <v>0.1</v>
      </c>
      <c r="AM18" s="612"/>
      <c r="AN18" s="612"/>
      <c r="AO18" s="648"/>
      <c r="AP18" s="605" t="s">
        <v>273</v>
      </c>
      <c r="AQ18" s="606"/>
      <c r="AR18" s="606"/>
      <c r="AS18" s="606"/>
      <c r="AT18" s="606"/>
      <c r="AU18" s="606"/>
      <c r="AV18" s="606"/>
      <c r="AW18" s="606"/>
      <c r="AX18" s="606"/>
      <c r="AY18" s="606"/>
      <c r="AZ18" s="606"/>
      <c r="BA18" s="606"/>
      <c r="BB18" s="606"/>
      <c r="BC18" s="606"/>
      <c r="BD18" s="606"/>
      <c r="BE18" s="606"/>
      <c r="BF18" s="607"/>
      <c r="BG18" s="608" t="s">
        <v>237</v>
      </c>
      <c r="BH18" s="609"/>
      <c r="BI18" s="609"/>
      <c r="BJ18" s="609"/>
      <c r="BK18" s="609"/>
      <c r="BL18" s="609"/>
      <c r="BM18" s="609"/>
      <c r="BN18" s="610"/>
      <c r="BO18" s="646" t="s">
        <v>183</v>
      </c>
      <c r="BP18" s="646"/>
      <c r="BQ18" s="646"/>
      <c r="BR18" s="646"/>
      <c r="BS18" s="647" t="s">
        <v>183</v>
      </c>
      <c r="BT18" s="647"/>
      <c r="BU18" s="647"/>
      <c r="BV18" s="647"/>
      <c r="BW18" s="647"/>
      <c r="BX18" s="647"/>
      <c r="BY18" s="647"/>
      <c r="BZ18" s="647"/>
      <c r="CA18" s="647"/>
      <c r="CB18" s="682"/>
      <c r="CD18" s="605" t="s">
        <v>274</v>
      </c>
      <c r="CE18" s="606"/>
      <c r="CF18" s="606"/>
      <c r="CG18" s="606"/>
      <c r="CH18" s="606"/>
      <c r="CI18" s="606"/>
      <c r="CJ18" s="606"/>
      <c r="CK18" s="606"/>
      <c r="CL18" s="606"/>
      <c r="CM18" s="606"/>
      <c r="CN18" s="606"/>
      <c r="CO18" s="606"/>
      <c r="CP18" s="606"/>
      <c r="CQ18" s="607"/>
      <c r="CR18" s="608" t="s">
        <v>183</v>
      </c>
      <c r="CS18" s="609"/>
      <c r="CT18" s="609"/>
      <c r="CU18" s="609"/>
      <c r="CV18" s="609"/>
      <c r="CW18" s="609"/>
      <c r="CX18" s="609"/>
      <c r="CY18" s="610"/>
      <c r="CZ18" s="646" t="s">
        <v>237</v>
      </c>
      <c r="DA18" s="646"/>
      <c r="DB18" s="646"/>
      <c r="DC18" s="646"/>
      <c r="DD18" s="614" t="s">
        <v>237</v>
      </c>
      <c r="DE18" s="609"/>
      <c r="DF18" s="609"/>
      <c r="DG18" s="609"/>
      <c r="DH18" s="609"/>
      <c r="DI18" s="609"/>
      <c r="DJ18" s="609"/>
      <c r="DK18" s="609"/>
      <c r="DL18" s="609"/>
      <c r="DM18" s="609"/>
      <c r="DN18" s="609"/>
      <c r="DO18" s="609"/>
      <c r="DP18" s="610"/>
      <c r="DQ18" s="614" t="s">
        <v>237</v>
      </c>
      <c r="DR18" s="609"/>
      <c r="DS18" s="609"/>
      <c r="DT18" s="609"/>
      <c r="DU18" s="609"/>
      <c r="DV18" s="609"/>
      <c r="DW18" s="609"/>
      <c r="DX18" s="609"/>
      <c r="DY18" s="609"/>
      <c r="DZ18" s="609"/>
      <c r="EA18" s="609"/>
      <c r="EB18" s="609"/>
      <c r="EC18" s="645"/>
    </row>
    <row r="19" spans="2:133" ht="11.25" customHeight="1" x14ac:dyDescent="0.15">
      <c r="B19" s="605" t="s">
        <v>275</v>
      </c>
      <c r="C19" s="606"/>
      <c r="D19" s="606"/>
      <c r="E19" s="606"/>
      <c r="F19" s="606"/>
      <c r="G19" s="606"/>
      <c r="H19" s="606"/>
      <c r="I19" s="606"/>
      <c r="J19" s="606"/>
      <c r="K19" s="606"/>
      <c r="L19" s="606"/>
      <c r="M19" s="606"/>
      <c r="N19" s="606"/>
      <c r="O19" s="606"/>
      <c r="P19" s="606"/>
      <c r="Q19" s="607"/>
      <c r="R19" s="608">
        <v>4854</v>
      </c>
      <c r="S19" s="609"/>
      <c r="T19" s="609"/>
      <c r="U19" s="609"/>
      <c r="V19" s="609"/>
      <c r="W19" s="609"/>
      <c r="X19" s="609"/>
      <c r="Y19" s="610"/>
      <c r="Z19" s="646">
        <v>0.1</v>
      </c>
      <c r="AA19" s="646"/>
      <c r="AB19" s="646"/>
      <c r="AC19" s="646"/>
      <c r="AD19" s="647">
        <v>4854</v>
      </c>
      <c r="AE19" s="647"/>
      <c r="AF19" s="647"/>
      <c r="AG19" s="647"/>
      <c r="AH19" s="647"/>
      <c r="AI19" s="647"/>
      <c r="AJ19" s="647"/>
      <c r="AK19" s="647"/>
      <c r="AL19" s="611">
        <v>0.1</v>
      </c>
      <c r="AM19" s="612"/>
      <c r="AN19" s="612"/>
      <c r="AO19" s="648"/>
      <c r="AP19" s="605" t="s">
        <v>276</v>
      </c>
      <c r="AQ19" s="606"/>
      <c r="AR19" s="606"/>
      <c r="AS19" s="606"/>
      <c r="AT19" s="606"/>
      <c r="AU19" s="606"/>
      <c r="AV19" s="606"/>
      <c r="AW19" s="606"/>
      <c r="AX19" s="606"/>
      <c r="AY19" s="606"/>
      <c r="AZ19" s="606"/>
      <c r="BA19" s="606"/>
      <c r="BB19" s="606"/>
      <c r="BC19" s="606"/>
      <c r="BD19" s="606"/>
      <c r="BE19" s="606"/>
      <c r="BF19" s="607"/>
      <c r="BG19" s="608">
        <v>2729</v>
      </c>
      <c r="BH19" s="609"/>
      <c r="BI19" s="609"/>
      <c r="BJ19" s="609"/>
      <c r="BK19" s="609"/>
      <c r="BL19" s="609"/>
      <c r="BM19" s="609"/>
      <c r="BN19" s="610"/>
      <c r="BO19" s="646">
        <v>0.3</v>
      </c>
      <c r="BP19" s="646"/>
      <c r="BQ19" s="646"/>
      <c r="BR19" s="646"/>
      <c r="BS19" s="647" t="s">
        <v>237</v>
      </c>
      <c r="BT19" s="647"/>
      <c r="BU19" s="647"/>
      <c r="BV19" s="647"/>
      <c r="BW19" s="647"/>
      <c r="BX19" s="647"/>
      <c r="BY19" s="647"/>
      <c r="BZ19" s="647"/>
      <c r="CA19" s="647"/>
      <c r="CB19" s="682"/>
      <c r="CD19" s="605" t="s">
        <v>277</v>
      </c>
      <c r="CE19" s="606"/>
      <c r="CF19" s="606"/>
      <c r="CG19" s="606"/>
      <c r="CH19" s="606"/>
      <c r="CI19" s="606"/>
      <c r="CJ19" s="606"/>
      <c r="CK19" s="606"/>
      <c r="CL19" s="606"/>
      <c r="CM19" s="606"/>
      <c r="CN19" s="606"/>
      <c r="CO19" s="606"/>
      <c r="CP19" s="606"/>
      <c r="CQ19" s="607"/>
      <c r="CR19" s="608" t="s">
        <v>237</v>
      </c>
      <c r="CS19" s="609"/>
      <c r="CT19" s="609"/>
      <c r="CU19" s="609"/>
      <c r="CV19" s="609"/>
      <c r="CW19" s="609"/>
      <c r="CX19" s="609"/>
      <c r="CY19" s="610"/>
      <c r="CZ19" s="646" t="s">
        <v>237</v>
      </c>
      <c r="DA19" s="646"/>
      <c r="DB19" s="646"/>
      <c r="DC19" s="646"/>
      <c r="DD19" s="614" t="s">
        <v>237</v>
      </c>
      <c r="DE19" s="609"/>
      <c r="DF19" s="609"/>
      <c r="DG19" s="609"/>
      <c r="DH19" s="609"/>
      <c r="DI19" s="609"/>
      <c r="DJ19" s="609"/>
      <c r="DK19" s="609"/>
      <c r="DL19" s="609"/>
      <c r="DM19" s="609"/>
      <c r="DN19" s="609"/>
      <c r="DO19" s="609"/>
      <c r="DP19" s="610"/>
      <c r="DQ19" s="614" t="s">
        <v>183</v>
      </c>
      <c r="DR19" s="609"/>
      <c r="DS19" s="609"/>
      <c r="DT19" s="609"/>
      <c r="DU19" s="609"/>
      <c r="DV19" s="609"/>
      <c r="DW19" s="609"/>
      <c r="DX19" s="609"/>
      <c r="DY19" s="609"/>
      <c r="DZ19" s="609"/>
      <c r="EA19" s="609"/>
      <c r="EB19" s="609"/>
      <c r="EC19" s="645"/>
    </row>
    <row r="20" spans="2:133" ht="11.25" customHeight="1" x14ac:dyDescent="0.15">
      <c r="B20" s="683" t="s">
        <v>278</v>
      </c>
      <c r="C20" s="684"/>
      <c r="D20" s="684"/>
      <c r="E20" s="684"/>
      <c r="F20" s="684"/>
      <c r="G20" s="684"/>
      <c r="H20" s="684"/>
      <c r="I20" s="684"/>
      <c r="J20" s="684"/>
      <c r="K20" s="684"/>
      <c r="L20" s="684"/>
      <c r="M20" s="684"/>
      <c r="N20" s="684"/>
      <c r="O20" s="684"/>
      <c r="P20" s="684"/>
      <c r="Q20" s="685"/>
      <c r="R20" s="608" t="s">
        <v>183</v>
      </c>
      <c r="S20" s="609"/>
      <c r="T20" s="609"/>
      <c r="U20" s="609"/>
      <c r="V20" s="609"/>
      <c r="W20" s="609"/>
      <c r="X20" s="609"/>
      <c r="Y20" s="610"/>
      <c r="Z20" s="646" t="s">
        <v>237</v>
      </c>
      <c r="AA20" s="646"/>
      <c r="AB20" s="646"/>
      <c r="AC20" s="646"/>
      <c r="AD20" s="647" t="s">
        <v>237</v>
      </c>
      <c r="AE20" s="647"/>
      <c r="AF20" s="647"/>
      <c r="AG20" s="647"/>
      <c r="AH20" s="647"/>
      <c r="AI20" s="647"/>
      <c r="AJ20" s="647"/>
      <c r="AK20" s="647"/>
      <c r="AL20" s="611" t="s">
        <v>183</v>
      </c>
      <c r="AM20" s="612"/>
      <c r="AN20" s="612"/>
      <c r="AO20" s="648"/>
      <c r="AP20" s="605" t="s">
        <v>279</v>
      </c>
      <c r="AQ20" s="606"/>
      <c r="AR20" s="606"/>
      <c r="AS20" s="606"/>
      <c r="AT20" s="606"/>
      <c r="AU20" s="606"/>
      <c r="AV20" s="606"/>
      <c r="AW20" s="606"/>
      <c r="AX20" s="606"/>
      <c r="AY20" s="606"/>
      <c r="AZ20" s="606"/>
      <c r="BA20" s="606"/>
      <c r="BB20" s="606"/>
      <c r="BC20" s="606"/>
      <c r="BD20" s="606"/>
      <c r="BE20" s="606"/>
      <c r="BF20" s="607"/>
      <c r="BG20" s="608">
        <v>2729</v>
      </c>
      <c r="BH20" s="609"/>
      <c r="BI20" s="609"/>
      <c r="BJ20" s="609"/>
      <c r="BK20" s="609"/>
      <c r="BL20" s="609"/>
      <c r="BM20" s="609"/>
      <c r="BN20" s="610"/>
      <c r="BO20" s="646">
        <v>0.3</v>
      </c>
      <c r="BP20" s="646"/>
      <c r="BQ20" s="646"/>
      <c r="BR20" s="646"/>
      <c r="BS20" s="647" t="s">
        <v>237</v>
      </c>
      <c r="BT20" s="647"/>
      <c r="BU20" s="647"/>
      <c r="BV20" s="647"/>
      <c r="BW20" s="647"/>
      <c r="BX20" s="647"/>
      <c r="BY20" s="647"/>
      <c r="BZ20" s="647"/>
      <c r="CA20" s="647"/>
      <c r="CB20" s="682"/>
      <c r="CD20" s="605" t="s">
        <v>280</v>
      </c>
      <c r="CE20" s="606"/>
      <c r="CF20" s="606"/>
      <c r="CG20" s="606"/>
      <c r="CH20" s="606"/>
      <c r="CI20" s="606"/>
      <c r="CJ20" s="606"/>
      <c r="CK20" s="606"/>
      <c r="CL20" s="606"/>
      <c r="CM20" s="606"/>
      <c r="CN20" s="606"/>
      <c r="CO20" s="606"/>
      <c r="CP20" s="606"/>
      <c r="CQ20" s="607"/>
      <c r="CR20" s="608">
        <v>5432905</v>
      </c>
      <c r="CS20" s="609"/>
      <c r="CT20" s="609"/>
      <c r="CU20" s="609"/>
      <c r="CV20" s="609"/>
      <c r="CW20" s="609"/>
      <c r="CX20" s="609"/>
      <c r="CY20" s="610"/>
      <c r="CZ20" s="646">
        <v>100</v>
      </c>
      <c r="DA20" s="646"/>
      <c r="DB20" s="646"/>
      <c r="DC20" s="646"/>
      <c r="DD20" s="614">
        <v>470233</v>
      </c>
      <c r="DE20" s="609"/>
      <c r="DF20" s="609"/>
      <c r="DG20" s="609"/>
      <c r="DH20" s="609"/>
      <c r="DI20" s="609"/>
      <c r="DJ20" s="609"/>
      <c r="DK20" s="609"/>
      <c r="DL20" s="609"/>
      <c r="DM20" s="609"/>
      <c r="DN20" s="609"/>
      <c r="DO20" s="609"/>
      <c r="DP20" s="610"/>
      <c r="DQ20" s="614">
        <v>4166244</v>
      </c>
      <c r="DR20" s="609"/>
      <c r="DS20" s="609"/>
      <c r="DT20" s="609"/>
      <c r="DU20" s="609"/>
      <c r="DV20" s="609"/>
      <c r="DW20" s="609"/>
      <c r="DX20" s="609"/>
      <c r="DY20" s="609"/>
      <c r="DZ20" s="609"/>
      <c r="EA20" s="609"/>
      <c r="EB20" s="609"/>
      <c r="EC20" s="645"/>
    </row>
    <row r="21" spans="2:133" ht="11.25" customHeight="1" x14ac:dyDescent="0.15">
      <c r="B21" s="605" t="s">
        <v>281</v>
      </c>
      <c r="C21" s="606"/>
      <c r="D21" s="606"/>
      <c r="E21" s="606"/>
      <c r="F21" s="606"/>
      <c r="G21" s="606"/>
      <c r="H21" s="606"/>
      <c r="I21" s="606"/>
      <c r="J21" s="606"/>
      <c r="K21" s="606"/>
      <c r="L21" s="606"/>
      <c r="M21" s="606"/>
      <c r="N21" s="606"/>
      <c r="O21" s="606"/>
      <c r="P21" s="606"/>
      <c r="Q21" s="607"/>
      <c r="R21" s="608">
        <v>2732240</v>
      </c>
      <c r="S21" s="609"/>
      <c r="T21" s="609"/>
      <c r="U21" s="609"/>
      <c r="V21" s="609"/>
      <c r="W21" s="609"/>
      <c r="X21" s="609"/>
      <c r="Y21" s="610"/>
      <c r="Z21" s="646">
        <v>47</v>
      </c>
      <c r="AA21" s="646"/>
      <c r="AB21" s="646"/>
      <c r="AC21" s="646"/>
      <c r="AD21" s="647">
        <v>2357314</v>
      </c>
      <c r="AE21" s="647"/>
      <c r="AF21" s="647"/>
      <c r="AG21" s="647"/>
      <c r="AH21" s="647"/>
      <c r="AI21" s="647"/>
      <c r="AJ21" s="647"/>
      <c r="AK21" s="647"/>
      <c r="AL21" s="611">
        <v>64.7</v>
      </c>
      <c r="AM21" s="612"/>
      <c r="AN21" s="612"/>
      <c r="AO21" s="648"/>
      <c r="AP21" s="605" t="s">
        <v>282</v>
      </c>
      <c r="AQ21" s="686"/>
      <c r="AR21" s="686"/>
      <c r="AS21" s="686"/>
      <c r="AT21" s="686"/>
      <c r="AU21" s="686"/>
      <c r="AV21" s="686"/>
      <c r="AW21" s="686"/>
      <c r="AX21" s="686"/>
      <c r="AY21" s="686"/>
      <c r="AZ21" s="686"/>
      <c r="BA21" s="686"/>
      <c r="BB21" s="686"/>
      <c r="BC21" s="686"/>
      <c r="BD21" s="686"/>
      <c r="BE21" s="686"/>
      <c r="BF21" s="687"/>
      <c r="BG21" s="608">
        <v>2729</v>
      </c>
      <c r="BH21" s="609"/>
      <c r="BI21" s="609"/>
      <c r="BJ21" s="609"/>
      <c r="BK21" s="609"/>
      <c r="BL21" s="609"/>
      <c r="BM21" s="609"/>
      <c r="BN21" s="610"/>
      <c r="BO21" s="646">
        <v>0.3</v>
      </c>
      <c r="BP21" s="646"/>
      <c r="BQ21" s="646"/>
      <c r="BR21" s="646"/>
      <c r="BS21" s="647" t="s">
        <v>183</v>
      </c>
      <c r="BT21" s="647"/>
      <c r="BU21" s="647"/>
      <c r="BV21" s="647"/>
      <c r="BW21" s="647"/>
      <c r="BX21" s="647"/>
      <c r="BY21" s="647"/>
      <c r="BZ21" s="647"/>
      <c r="CA21" s="647"/>
      <c r="CB21" s="682"/>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283</v>
      </c>
      <c r="C22" s="606"/>
      <c r="D22" s="606"/>
      <c r="E22" s="606"/>
      <c r="F22" s="606"/>
      <c r="G22" s="606"/>
      <c r="H22" s="606"/>
      <c r="I22" s="606"/>
      <c r="J22" s="606"/>
      <c r="K22" s="606"/>
      <c r="L22" s="606"/>
      <c r="M22" s="606"/>
      <c r="N22" s="606"/>
      <c r="O22" s="606"/>
      <c r="P22" s="606"/>
      <c r="Q22" s="607"/>
      <c r="R22" s="608">
        <v>2357314</v>
      </c>
      <c r="S22" s="609"/>
      <c r="T22" s="609"/>
      <c r="U22" s="609"/>
      <c r="V22" s="609"/>
      <c r="W22" s="609"/>
      <c r="X22" s="609"/>
      <c r="Y22" s="610"/>
      <c r="Z22" s="646">
        <v>40.5</v>
      </c>
      <c r="AA22" s="646"/>
      <c r="AB22" s="646"/>
      <c r="AC22" s="646"/>
      <c r="AD22" s="647">
        <v>2357314</v>
      </c>
      <c r="AE22" s="647"/>
      <c r="AF22" s="647"/>
      <c r="AG22" s="647"/>
      <c r="AH22" s="647"/>
      <c r="AI22" s="647"/>
      <c r="AJ22" s="647"/>
      <c r="AK22" s="647"/>
      <c r="AL22" s="611">
        <v>64.7</v>
      </c>
      <c r="AM22" s="612"/>
      <c r="AN22" s="612"/>
      <c r="AO22" s="648"/>
      <c r="AP22" s="605" t="s">
        <v>284</v>
      </c>
      <c r="AQ22" s="686"/>
      <c r="AR22" s="686"/>
      <c r="AS22" s="686"/>
      <c r="AT22" s="686"/>
      <c r="AU22" s="686"/>
      <c r="AV22" s="686"/>
      <c r="AW22" s="686"/>
      <c r="AX22" s="686"/>
      <c r="AY22" s="686"/>
      <c r="AZ22" s="686"/>
      <c r="BA22" s="686"/>
      <c r="BB22" s="686"/>
      <c r="BC22" s="686"/>
      <c r="BD22" s="686"/>
      <c r="BE22" s="686"/>
      <c r="BF22" s="687"/>
      <c r="BG22" s="608" t="s">
        <v>237</v>
      </c>
      <c r="BH22" s="609"/>
      <c r="BI22" s="609"/>
      <c r="BJ22" s="609"/>
      <c r="BK22" s="609"/>
      <c r="BL22" s="609"/>
      <c r="BM22" s="609"/>
      <c r="BN22" s="610"/>
      <c r="BO22" s="646" t="s">
        <v>183</v>
      </c>
      <c r="BP22" s="646"/>
      <c r="BQ22" s="646"/>
      <c r="BR22" s="646"/>
      <c r="BS22" s="647" t="s">
        <v>237</v>
      </c>
      <c r="BT22" s="647"/>
      <c r="BU22" s="647"/>
      <c r="BV22" s="647"/>
      <c r="BW22" s="647"/>
      <c r="BX22" s="647"/>
      <c r="BY22" s="647"/>
      <c r="BZ22" s="647"/>
      <c r="CA22" s="647"/>
      <c r="CB22" s="682"/>
      <c r="CD22" s="666" t="s">
        <v>285</v>
      </c>
      <c r="CE22" s="667"/>
      <c r="CF22" s="667"/>
      <c r="CG22" s="667"/>
      <c r="CH22" s="667"/>
      <c r="CI22" s="667"/>
      <c r="CJ22" s="667"/>
      <c r="CK22" s="667"/>
      <c r="CL22" s="667"/>
      <c r="CM22" s="667"/>
      <c r="CN22" s="667"/>
      <c r="CO22" s="667"/>
      <c r="CP22" s="667"/>
      <c r="CQ22" s="667"/>
      <c r="CR22" s="667"/>
      <c r="CS22" s="667"/>
      <c r="CT22" s="667"/>
      <c r="CU22" s="667"/>
      <c r="CV22" s="667"/>
      <c r="CW22" s="667"/>
      <c r="CX22" s="667"/>
      <c r="CY22" s="667"/>
      <c r="CZ22" s="667"/>
      <c r="DA22" s="667"/>
      <c r="DB22" s="667"/>
      <c r="DC22" s="667"/>
      <c r="DD22" s="667"/>
      <c r="DE22" s="667"/>
      <c r="DF22" s="667"/>
      <c r="DG22" s="667"/>
      <c r="DH22" s="667"/>
      <c r="DI22" s="667"/>
      <c r="DJ22" s="667"/>
      <c r="DK22" s="667"/>
      <c r="DL22" s="667"/>
      <c r="DM22" s="667"/>
      <c r="DN22" s="667"/>
      <c r="DO22" s="667"/>
      <c r="DP22" s="667"/>
      <c r="DQ22" s="667"/>
      <c r="DR22" s="667"/>
      <c r="DS22" s="667"/>
      <c r="DT22" s="667"/>
      <c r="DU22" s="667"/>
      <c r="DV22" s="667"/>
      <c r="DW22" s="667"/>
      <c r="DX22" s="667"/>
      <c r="DY22" s="667"/>
      <c r="DZ22" s="667"/>
      <c r="EA22" s="667"/>
      <c r="EB22" s="667"/>
      <c r="EC22" s="668"/>
    </row>
    <row r="23" spans="2:133" ht="11.25" customHeight="1" x14ac:dyDescent="0.15">
      <c r="B23" s="605" t="s">
        <v>286</v>
      </c>
      <c r="C23" s="606"/>
      <c r="D23" s="606"/>
      <c r="E23" s="606"/>
      <c r="F23" s="606"/>
      <c r="G23" s="606"/>
      <c r="H23" s="606"/>
      <c r="I23" s="606"/>
      <c r="J23" s="606"/>
      <c r="K23" s="606"/>
      <c r="L23" s="606"/>
      <c r="M23" s="606"/>
      <c r="N23" s="606"/>
      <c r="O23" s="606"/>
      <c r="P23" s="606"/>
      <c r="Q23" s="607"/>
      <c r="R23" s="608">
        <v>365374</v>
      </c>
      <c r="S23" s="609"/>
      <c r="T23" s="609"/>
      <c r="U23" s="609"/>
      <c r="V23" s="609"/>
      <c r="W23" s="609"/>
      <c r="X23" s="609"/>
      <c r="Y23" s="610"/>
      <c r="Z23" s="646">
        <v>6.3</v>
      </c>
      <c r="AA23" s="646"/>
      <c r="AB23" s="646"/>
      <c r="AC23" s="646"/>
      <c r="AD23" s="647" t="s">
        <v>237</v>
      </c>
      <c r="AE23" s="647"/>
      <c r="AF23" s="647"/>
      <c r="AG23" s="647"/>
      <c r="AH23" s="647"/>
      <c r="AI23" s="647"/>
      <c r="AJ23" s="647"/>
      <c r="AK23" s="647"/>
      <c r="AL23" s="611" t="s">
        <v>237</v>
      </c>
      <c r="AM23" s="612"/>
      <c r="AN23" s="612"/>
      <c r="AO23" s="648"/>
      <c r="AP23" s="605" t="s">
        <v>287</v>
      </c>
      <c r="AQ23" s="686"/>
      <c r="AR23" s="686"/>
      <c r="AS23" s="686"/>
      <c r="AT23" s="686"/>
      <c r="AU23" s="686"/>
      <c r="AV23" s="686"/>
      <c r="AW23" s="686"/>
      <c r="AX23" s="686"/>
      <c r="AY23" s="686"/>
      <c r="AZ23" s="686"/>
      <c r="BA23" s="686"/>
      <c r="BB23" s="686"/>
      <c r="BC23" s="686"/>
      <c r="BD23" s="686"/>
      <c r="BE23" s="686"/>
      <c r="BF23" s="687"/>
      <c r="BG23" s="608" t="s">
        <v>237</v>
      </c>
      <c r="BH23" s="609"/>
      <c r="BI23" s="609"/>
      <c r="BJ23" s="609"/>
      <c r="BK23" s="609"/>
      <c r="BL23" s="609"/>
      <c r="BM23" s="609"/>
      <c r="BN23" s="610"/>
      <c r="BO23" s="646" t="s">
        <v>237</v>
      </c>
      <c r="BP23" s="646"/>
      <c r="BQ23" s="646"/>
      <c r="BR23" s="646"/>
      <c r="BS23" s="647" t="s">
        <v>237</v>
      </c>
      <c r="BT23" s="647"/>
      <c r="BU23" s="647"/>
      <c r="BV23" s="647"/>
      <c r="BW23" s="647"/>
      <c r="BX23" s="647"/>
      <c r="BY23" s="647"/>
      <c r="BZ23" s="647"/>
      <c r="CA23" s="647"/>
      <c r="CB23" s="682"/>
      <c r="CD23" s="666" t="s">
        <v>226</v>
      </c>
      <c r="CE23" s="667"/>
      <c r="CF23" s="667"/>
      <c r="CG23" s="667"/>
      <c r="CH23" s="667"/>
      <c r="CI23" s="667"/>
      <c r="CJ23" s="667"/>
      <c r="CK23" s="667"/>
      <c r="CL23" s="667"/>
      <c r="CM23" s="667"/>
      <c r="CN23" s="667"/>
      <c r="CO23" s="667"/>
      <c r="CP23" s="667"/>
      <c r="CQ23" s="668"/>
      <c r="CR23" s="666" t="s">
        <v>288</v>
      </c>
      <c r="CS23" s="667"/>
      <c r="CT23" s="667"/>
      <c r="CU23" s="667"/>
      <c r="CV23" s="667"/>
      <c r="CW23" s="667"/>
      <c r="CX23" s="667"/>
      <c r="CY23" s="668"/>
      <c r="CZ23" s="666" t="s">
        <v>289</v>
      </c>
      <c r="DA23" s="667"/>
      <c r="DB23" s="667"/>
      <c r="DC23" s="668"/>
      <c r="DD23" s="666" t="s">
        <v>290</v>
      </c>
      <c r="DE23" s="667"/>
      <c r="DF23" s="667"/>
      <c r="DG23" s="667"/>
      <c r="DH23" s="667"/>
      <c r="DI23" s="667"/>
      <c r="DJ23" s="667"/>
      <c r="DK23" s="668"/>
      <c r="DL23" s="698" t="s">
        <v>291</v>
      </c>
      <c r="DM23" s="699"/>
      <c r="DN23" s="699"/>
      <c r="DO23" s="699"/>
      <c r="DP23" s="699"/>
      <c r="DQ23" s="699"/>
      <c r="DR23" s="699"/>
      <c r="DS23" s="699"/>
      <c r="DT23" s="699"/>
      <c r="DU23" s="699"/>
      <c r="DV23" s="700"/>
      <c r="DW23" s="666" t="s">
        <v>292</v>
      </c>
      <c r="DX23" s="667"/>
      <c r="DY23" s="667"/>
      <c r="DZ23" s="667"/>
      <c r="EA23" s="667"/>
      <c r="EB23" s="667"/>
      <c r="EC23" s="668"/>
    </row>
    <row r="24" spans="2:133" ht="11.25" customHeight="1" x14ac:dyDescent="0.15">
      <c r="B24" s="605" t="s">
        <v>293</v>
      </c>
      <c r="C24" s="606"/>
      <c r="D24" s="606"/>
      <c r="E24" s="606"/>
      <c r="F24" s="606"/>
      <c r="G24" s="606"/>
      <c r="H24" s="606"/>
      <c r="I24" s="606"/>
      <c r="J24" s="606"/>
      <c r="K24" s="606"/>
      <c r="L24" s="606"/>
      <c r="M24" s="606"/>
      <c r="N24" s="606"/>
      <c r="O24" s="606"/>
      <c r="P24" s="606"/>
      <c r="Q24" s="607"/>
      <c r="R24" s="608">
        <v>9552</v>
      </c>
      <c r="S24" s="609"/>
      <c r="T24" s="609"/>
      <c r="U24" s="609"/>
      <c r="V24" s="609"/>
      <c r="W24" s="609"/>
      <c r="X24" s="609"/>
      <c r="Y24" s="610"/>
      <c r="Z24" s="646">
        <v>0.2</v>
      </c>
      <c r="AA24" s="646"/>
      <c r="AB24" s="646"/>
      <c r="AC24" s="646"/>
      <c r="AD24" s="647" t="s">
        <v>183</v>
      </c>
      <c r="AE24" s="647"/>
      <c r="AF24" s="647"/>
      <c r="AG24" s="647"/>
      <c r="AH24" s="647"/>
      <c r="AI24" s="647"/>
      <c r="AJ24" s="647"/>
      <c r="AK24" s="647"/>
      <c r="AL24" s="611" t="s">
        <v>139</v>
      </c>
      <c r="AM24" s="612"/>
      <c r="AN24" s="612"/>
      <c r="AO24" s="648"/>
      <c r="AP24" s="605" t="s">
        <v>294</v>
      </c>
      <c r="AQ24" s="686"/>
      <c r="AR24" s="686"/>
      <c r="AS24" s="686"/>
      <c r="AT24" s="686"/>
      <c r="AU24" s="686"/>
      <c r="AV24" s="686"/>
      <c r="AW24" s="686"/>
      <c r="AX24" s="686"/>
      <c r="AY24" s="686"/>
      <c r="AZ24" s="686"/>
      <c r="BA24" s="686"/>
      <c r="BB24" s="686"/>
      <c r="BC24" s="686"/>
      <c r="BD24" s="686"/>
      <c r="BE24" s="686"/>
      <c r="BF24" s="687"/>
      <c r="BG24" s="608" t="s">
        <v>183</v>
      </c>
      <c r="BH24" s="609"/>
      <c r="BI24" s="609"/>
      <c r="BJ24" s="609"/>
      <c r="BK24" s="609"/>
      <c r="BL24" s="609"/>
      <c r="BM24" s="609"/>
      <c r="BN24" s="610"/>
      <c r="BO24" s="646" t="s">
        <v>237</v>
      </c>
      <c r="BP24" s="646"/>
      <c r="BQ24" s="646"/>
      <c r="BR24" s="646"/>
      <c r="BS24" s="647" t="s">
        <v>183</v>
      </c>
      <c r="BT24" s="647"/>
      <c r="BU24" s="647"/>
      <c r="BV24" s="647"/>
      <c r="BW24" s="647"/>
      <c r="BX24" s="647"/>
      <c r="BY24" s="647"/>
      <c r="BZ24" s="647"/>
      <c r="CA24" s="647"/>
      <c r="CB24" s="682"/>
      <c r="CD24" s="663" t="s">
        <v>295</v>
      </c>
      <c r="CE24" s="664"/>
      <c r="CF24" s="664"/>
      <c r="CG24" s="664"/>
      <c r="CH24" s="664"/>
      <c r="CI24" s="664"/>
      <c r="CJ24" s="664"/>
      <c r="CK24" s="664"/>
      <c r="CL24" s="664"/>
      <c r="CM24" s="664"/>
      <c r="CN24" s="664"/>
      <c r="CO24" s="664"/>
      <c r="CP24" s="664"/>
      <c r="CQ24" s="665"/>
      <c r="CR24" s="660">
        <v>1852191</v>
      </c>
      <c r="CS24" s="661"/>
      <c r="CT24" s="661"/>
      <c r="CU24" s="661"/>
      <c r="CV24" s="661"/>
      <c r="CW24" s="661"/>
      <c r="CX24" s="661"/>
      <c r="CY24" s="689"/>
      <c r="CZ24" s="690">
        <v>34.1</v>
      </c>
      <c r="DA24" s="672"/>
      <c r="DB24" s="672"/>
      <c r="DC24" s="692"/>
      <c r="DD24" s="688">
        <v>1441322</v>
      </c>
      <c r="DE24" s="661"/>
      <c r="DF24" s="661"/>
      <c r="DG24" s="661"/>
      <c r="DH24" s="661"/>
      <c r="DI24" s="661"/>
      <c r="DJ24" s="661"/>
      <c r="DK24" s="689"/>
      <c r="DL24" s="688">
        <v>1353226</v>
      </c>
      <c r="DM24" s="661"/>
      <c r="DN24" s="661"/>
      <c r="DO24" s="661"/>
      <c r="DP24" s="661"/>
      <c r="DQ24" s="661"/>
      <c r="DR24" s="661"/>
      <c r="DS24" s="661"/>
      <c r="DT24" s="661"/>
      <c r="DU24" s="661"/>
      <c r="DV24" s="689"/>
      <c r="DW24" s="690">
        <v>36.700000000000003</v>
      </c>
      <c r="DX24" s="672"/>
      <c r="DY24" s="672"/>
      <c r="DZ24" s="672"/>
      <c r="EA24" s="672"/>
      <c r="EB24" s="672"/>
      <c r="EC24" s="691"/>
    </row>
    <row r="25" spans="2:133" ht="11.25" customHeight="1" x14ac:dyDescent="0.15">
      <c r="B25" s="605" t="s">
        <v>296</v>
      </c>
      <c r="C25" s="606"/>
      <c r="D25" s="606"/>
      <c r="E25" s="606"/>
      <c r="F25" s="606"/>
      <c r="G25" s="606"/>
      <c r="H25" s="606"/>
      <c r="I25" s="606"/>
      <c r="J25" s="606"/>
      <c r="K25" s="606"/>
      <c r="L25" s="606"/>
      <c r="M25" s="606"/>
      <c r="N25" s="606"/>
      <c r="O25" s="606"/>
      <c r="P25" s="606"/>
      <c r="Q25" s="607"/>
      <c r="R25" s="608">
        <v>4016499</v>
      </c>
      <c r="S25" s="609"/>
      <c r="T25" s="609"/>
      <c r="U25" s="609"/>
      <c r="V25" s="609"/>
      <c r="W25" s="609"/>
      <c r="X25" s="609"/>
      <c r="Y25" s="610"/>
      <c r="Z25" s="646">
        <v>69.099999999999994</v>
      </c>
      <c r="AA25" s="646"/>
      <c r="AB25" s="646"/>
      <c r="AC25" s="646"/>
      <c r="AD25" s="647">
        <v>3641573</v>
      </c>
      <c r="AE25" s="647"/>
      <c r="AF25" s="647"/>
      <c r="AG25" s="647"/>
      <c r="AH25" s="647"/>
      <c r="AI25" s="647"/>
      <c r="AJ25" s="647"/>
      <c r="AK25" s="647"/>
      <c r="AL25" s="611">
        <v>99.9</v>
      </c>
      <c r="AM25" s="612"/>
      <c r="AN25" s="612"/>
      <c r="AO25" s="648"/>
      <c r="AP25" s="605" t="s">
        <v>297</v>
      </c>
      <c r="AQ25" s="686"/>
      <c r="AR25" s="686"/>
      <c r="AS25" s="686"/>
      <c r="AT25" s="686"/>
      <c r="AU25" s="686"/>
      <c r="AV25" s="686"/>
      <c r="AW25" s="686"/>
      <c r="AX25" s="686"/>
      <c r="AY25" s="686"/>
      <c r="AZ25" s="686"/>
      <c r="BA25" s="686"/>
      <c r="BB25" s="686"/>
      <c r="BC25" s="686"/>
      <c r="BD25" s="686"/>
      <c r="BE25" s="686"/>
      <c r="BF25" s="687"/>
      <c r="BG25" s="608" t="s">
        <v>183</v>
      </c>
      <c r="BH25" s="609"/>
      <c r="BI25" s="609"/>
      <c r="BJ25" s="609"/>
      <c r="BK25" s="609"/>
      <c r="BL25" s="609"/>
      <c r="BM25" s="609"/>
      <c r="BN25" s="610"/>
      <c r="BO25" s="646" t="s">
        <v>237</v>
      </c>
      <c r="BP25" s="646"/>
      <c r="BQ25" s="646"/>
      <c r="BR25" s="646"/>
      <c r="BS25" s="647" t="s">
        <v>237</v>
      </c>
      <c r="BT25" s="647"/>
      <c r="BU25" s="647"/>
      <c r="BV25" s="647"/>
      <c r="BW25" s="647"/>
      <c r="BX25" s="647"/>
      <c r="BY25" s="647"/>
      <c r="BZ25" s="647"/>
      <c r="CA25" s="647"/>
      <c r="CB25" s="682"/>
      <c r="CD25" s="605" t="s">
        <v>298</v>
      </c>
      <c r="CE25" s="606"/>
      <c r="CF25" s="606"/>
      <c r="CG25" s="606"/>
      <c r="CH25" s="606"/>
      <c r="CI25" s="606"/>
      <c r="CJ25" s="606"/>
      <c r="CK25" s="606"/>
      <c r="CL25" s="606"/>
      <c r="CM25" s="606"/>
      <c r="CN25" s="606"/>
      <c r="CO25" s="606"/>
      <c r="CP25" s="606"/>
      <c r="CQ25" s="607"/>
      <c r="CR25" s="608">
        <v>1072270</v>
      </c>
      <c r="CS25" s="621"/>
      <c r="CT25" s="621"/>
      <c r="CU25" s="621"/>
      <c r="CV25" s="621"/>
      <c r="CW25" s="621"/>
      <c r="CX25" s="621"/>
      <c r="CY25" s="622"/>
      <c r="CZ25" s="611">
        <v>19.7</v>
      </c>
      <c r="DA25" s="623"/>
      <c r="DB25" s="623"/>
      <c r="DC25" s="624"/>
      <c r="DD25" s="614">
        <v>998563</v>
      </c>
      <c r="DE25" s="621"/>
      <c r="DF25" s="621"/>
      <c r="DG25" s="621"/>
      <c r="DH25" s="621"/>
      <c r="DI25" s="621"/>
      <c r="DJ25" s="621"/>
      <c r="DK25" s="622"/>
      <c r="DL25" s="614">
        <v>919150</v>
      </c>
      <c r="DM25" s="621"/>
      <c r="DN25" s="621"/>
      <c r="DO25" s="621"/>
      <c r="DP25" s="621"/>
      <c r="DQ25" s="621"/>
      <c r="DR25" s="621"/>
      <c r="DS25" s="621"/>
      <c r="DT25" s="621"/>
      <c r="DU25" s="621"/>
      <c r="DV25" s="622"/>
      <c r="DW25" s="611">
        <v>24.9</v>
      </c>
      <c r="DX25" s="623"/>
      <c r="DY25" s="623"/>
      <c r="DZ25" s="623"/>
      <c r="EA25" s="623"/>
      <c r="EB25" s="623"/>
      <c r="EC25" s="635"/>
    </row>
    <row r="26" spans="2:133" ht="11.25" customHeight="1" x14ac:dyDescent="0.15">
      <c r="B26" s="605" t="s">
        <v>299</v>
      </c>
      <c r="C26" s="606"/>
      <c r="D26" s="606"/>
      <c r="E26" s="606"/>
      <c r="F26" s="606"/>
      <c r="G26" s="606"/>
      <c r="H26" s="606"/>
      <c r="I26" s="606"/>
      <c r="J26" s="606"/>
      <c r="K26" s="606"/>
      <c r="L26" s="606"/>
      <c r="M26" s="606"/>
      <c r="N26" s="606"/>
      <c r="O26" s="606"/>
      <c r="P26" s="606"/>
      <c r="Q26" s="607"/>
      <c r="R26" s="608">
        <v>893</v>
      </c>
      <c r="S26" s="609"/>
      <c r="T26" s="609"/>
      <c r="U26" s="609"/>
      <c r="V26" s="609"/>
      <c r="W26" s="609"/>
      <c r="X26" s="609"/>
      <c r="Y26" s="610"/>
      <c r="Z26" s="646">
        <v>0</v>
      </c>
      <c r="AA26" s="646"/>
      <c r="AB26" s="646"/>
      <c r="AC26" s="646"/>
      <c r="AD26" s="647">
        <v>893</v>
      </c>
      <c r="AE26" s="647"/>
      <c r="AF26" s="647"/>
      <c r="AG26" s="647"/>
      <c r="AH26" s="647"/>
      <c r="AI26" s="647"/>
      <c r="AJ26" s="647"/>
      <c r="AK26" s="647"/>
      <c r="AL26" s="611">
        <v>0</v>
      </c>
      <c r="AM26" s="612"/>
      <c r="AN26" s="612"/>
      <c r="AO26" s="648"/>
      <c r="AP26" s="605" t="s">
        <v>300</v>
      </c>
      <c r="AQ26" s="686"/>
      <c r="AR26" s="686"/>
      <c r="AS26" s="686"/>
      <c r="AT26" s="686"/>
      <c r="AU26" s="686"/>
      <c r="AV26" s="686"/>
      <c r="AW26" s="686"/>
      <c r="AX26" s="686"/>
      <c r="AY26" s="686"/>
      <c r="AZ26" s="686"/>
      <c r="BA26" s="686"/>
      <c r="BB26" s="686"/>
      <c r="BC26" s="686"/>
      <c r="BD26" s="686"/>
      <c r="BE26" s="686"/>
      <c r="BF26" s="687"/>
      <c r="BG26" s="608" t="s">
        <v>237</v>
      </c>
      <c r="BH26" s="609"/>
      <c r="BI26" s="609"/>
      <c r="BJ26" s="609"/>
      <c r="BK26" s="609"/>
      <c r="BL26" s="609"/>
      <c r="BM26" s="609"/>
      <c r="BN26" s="610"/>
      <c r="BO26" s="646" t="s">
        <v>183</v>
      </c>
      <c r="BP26" s="646"/>
      <c r="BQ26" s="646"/>
      <c r="BR26" s="646"/>
      <c r="BS26" s="647" t="s">
        <v>183</v>
      </c>
      <c r="BT26" s="647"/>
      <c r="BU26" s="647"/>
      <c r="BV26" s="647"/>
      <c r="BW26" s="647"/>
      <c r="BX26" s="647"/>
      <c r="BY26" s="647"/>
      <c r="BZ26" s="647"/>
      <c r="CA26" s="647"/>
      <c r="CB26" s="682"/>
      <c r="CD26" s="605" t="s">
        <v>301</v>
      </c>
      <c r="CE26" s="606"/>
      <c r="CF26" s="606"/>
      <c r="CG26" s="606"/>
      <c r="CH26" s="606"/>
      <c r="CI26" s="606"/>
      <c r="CJ26" s="606"/>
      <c r="CK26" s="606"/>
      <c r="CL26" s="606"/>
      <c r="CM26" s="606"/>
      <c r="CN26" s="606"/>
      <c r="CO26" s="606"/>
      <c r="CP26" s="606"/>
      <c r="CQ26" s="607"/>
      <c r="CR26" s="608">
        <v>629278</v>
      </c>
      <c r="CS26" s="609"/>
      <c r="CT26" s="609"/>
      <c r="CU26" s="609"/>
      <c r="CV26" s="609"/>
      <c r="CW26" s="609"/>
      <c r="CX26" s="609"/>
      <c r="CY26" s="610"/>
      <c r="CZ26" s="611">
        <v>11.6</v>
      </c>
      <c r="DA26" s="623"/>
      <c r="DB26" s="623"/>
      <c r="DC26" s="624"/>
      <c r="DD26" s="614">
        <v>564515</v>
      </c>
      <c r="DE26" s="609"/>
      <c r="DF26" s="609"/>
      <c r="DG26" s="609"/>
      <c r="DH26" s="609"/>
      <c r="DI26" s="609"/>
      <c r="DJ26" s="609"/>
      <c r="DK26" s="610"/>
      <c r="DL26" s="614" t="s">
        <v>183</v>
      </c>
      <c r="DM26" s="609"/>
      <c r="DN26" s="609"/>
      <c r="DO26" s="609"/>
      <c r="DP26" s="609"/>
      <c r="DQ26" s="609"/>
      <c r="DR26" s="609"/>
      <c r="DS26" s="609"/>
      <c r="DT26" s="609"/>
      <c r="DU26" s="609"/>
      <c r="DV26" s="610"/>
      <c r="DW26" s="611" t="s">
        <v>237</v>
      </c>
      <c r="DX26" s="623"/>
      <c r="DY26" s="623"/>
      <c r="DZ26" s="623"/>
      <c r="EA26" s="623"/>
      <c r="EB26" s="623"/>
      <c r="EC26" s="635"/>
    </row>
    <row r="27" spans="2:133" ht="11.25" customHeight="1" x14ac:dyDescent="0.15">
      <c r="B27" s="605" t="s">
        <v>302</v>
      </c>
      <c r="C27" s="606"/>
      <c r="D27" s="606"/>
      <c r="E27" s="606"/>
      <c r="F27" s="606"/>
      <c r="G27" s="606"/>
      <c r="H27" s="606"/>
      <c r="I27" s="606"/>
      <c r="J27" s="606"/>
      <c r="K27" s="606"/>
      <c r="L27" s="606"/>
      <c r="M27" s="606"/>
      <c r="N27" s="606"/>
      <c r="O27" s="606"/>
      <c r="P27" s="606"/>
      <c r="Q27" s="607"/>
      <c r="R27" s="608">
        <v>20562</v>
      </c>
      <c r="S27" s="609"/>
      <c r="T27" s="609"/>
      <c r="U27" s="609"/>
      <c r="V27" s="609"/>
      <c r="W27" s="609"/>
      <c r="X27" s="609"/>
      <c r="Y27" s="610"/>
      <c r="Z27" s="646">
        <v>0.4</v>
      </c>
      <c r="AA27" s="646"/>
      <c r="AB27" s="646"/>
      <c r="AC27" s="646"/>
      <c r="AD27" s="647" t="s">
        <v>237</v>
      </c>
      <c r="AE27" s="647"/>
      <c r="AF27" s="647"/>
      <c r="AG27" s="647"/>
      <c r="AH27" s="647"/>
      <c r="AI27" s="647"/>
      <c r="AJ27" s="647"/>
      <c r="AK27" s="647"/>
      <c r="AL27" s="611" t="s">
        <v>183</v>
      </c>
      <c r="AM27" s="612"/>
      <c r="AN27" s="612"/>
      <c r="AO27" s="648"/>
      <c r="AP27" s="605" t="s">
        <v>303</v>
      </c>
      <c r="AQ27" s="606"/>
      <c r="AR27" s="606"/>
      <c r="AS27" s="606"/>
      <c r="AT27" s="606"/>
      <c r="AU27" s="606"/>
      <c r="AV27" s="606"/>
      <c r="AW27" s="606"/>
      <c r="AX27" s="606"/>
      <c r="AY27" s="606"/>
      <c r="AZ27" s="606"/>
      <c r="BA27" s="606"/>
      <c r="BB27" s="606"/>
      <c r="BC27" s="606"/>
      <c r="BD27" s="606"/>
      <c r="BE27" s="606"/>
      <c r="BF27" s="607"/>
      <c r="BG27" s="608">
        <v>936248</v>
      </c>
      <c r="BH27" s="609"/>
      <c r="BI27" s="609"/>
      <c r="BJ27" s="609"/>
      <c r="BK27" s="609"/>
      <c r="BL27" s="609"/>
      <c r="BM27" s="609"/>
      <c r="BN27" s="610"/>
      <c r="BO27" s="646">
        <v>100</v>
      </c>
      <c r="BP27" s="646"/>
      <c r="BQ27" s="646"/>
      <c r="BR27" s="646"/>
      <c r="BS27" s="647" t="s">
        <v>237</v>
      </c>
      <c r="BT27" s="647"/>
      <c r="BU27" s="647"/>
      <c r="BV27" s="647"/>
      <c r="BW27" s="647"/>
      <c r="BX27" s="647"/>
      <c r="BY27" s="647"/>
      <c r="BZ27" s="647"/>
      <c r="CA27" s="647"/>
      <c r="CB27" s="682"/>
      <c r="CD27" s="605" t="s">
        <v>304</v>
      </c>
      <c r="CE27" s="606"/>
      <c r="CF27" s="606"/>
      <c r="CG27" s="606"/>
      <c r="CH27" s="606"/>
      <c r="CI27" s="606"/>
      <c r="CJ27" s="606"/>
      <c r="CK27" s="606"/>
      <c r="CL27" s="606"/>
      <c r="CM27" s="606"/>
      <c r="CN27" s="606"/>
      <c r="CO27" s="606"/>
      <c r="CP27" s="606"/>
      <c r="CQ27" s="607"/>
      <c r="CR27" s="608">
        <v>468697</v>
      </c>
      <c r="CS27" s="621"/>
      <c r="CT27" s="621"/>
      <c r="CU27" s="621"/>
      <c r="CV27" s="621"/>
      <c r="CW27" s="621"/>
      <c r="CX27" s="621"/>
      <c r="CY27" s="622"/>
      <c r="CZ27" s="611">
        <v>8.6</v>
      </c>
      <c r="DA27" s="623"/>
      <c r="DB27" s="623"/>
      <c r="DC27" s="624"/>
      <c r="DD27" s="614">
        <v>131535</v>
      </c>
      <c r="DE27" s="621"/>
      <c r="DF27" s="621"/>
      <c r="DG27" s="621"/>
      <c r="DH27" s="621"/>
      <c r="DI27" s="621"/>
      <c r="DJ27" s="621"/>
      <c r="DK27" s="622"/>
      <c r="DL27" s="614">
        <v>122852</v>
      </c>
      <c r="DM27" s="621"/>
      <c r="DN27" s="621"/>
      <c r="DO27" s="621"/>
      <c r="DP27" s="621"/>
      <c r="DQ27" s="621"/>
      <c r="DR27" s="621"/>
      <c r="DS27" s="621"/>
      <c r="DT27" s="621"/>
      <c r="DU27" s="621"/>
      <c r="DV27" s="622"/>
      <c r="DW27" s="611">
        <v>3.3</v>
      </c>
      <c r="DX27" s="623"/>
      <c r="DY27" s="623"/>
      <c r="DZ27" s="623"/>
      <c r="EA27" s="623"/>
      <c r="EB27" s="623"/>
      <c r="EC27" s="635"/>
    </row>
    <row r="28" spans="2:133" ht="11.25" customHeight="1" x14ac:dyDescent="0.15">
      <c r="B28" s="605" t="s">
        <v>305</v>
      </c>
      <c r="C28" s="606"/>
      <c r="D28" s="606"/>
      <c r="E28" s="606"/>
      <c r="F28" s="606"/>
      <c r="G28" s="606"/>
      <c r="H28" s="606"/>
      <c r="I28" s="606"/>
      <c r="J28" s="606"/>
      <c r="K28" s="606"/>
      <c r="L28" s="606"/>
      <c r="M28" s="606"/>
      <c r="N28" s="606"/>
      <c r="O28" s="606"/>
      <c r="P28" s="606"/>
      <c r="Q28" s="607"/>
      <c r="R28" s="608">
        <v>56778</v>
      </c>
      <c r="S28" s="609"/>
      <c r="T28" s="609"/>
      <c r="U28" s="609"/>
      <c r="V28" s="609"/>
      <c r="W28" s="609"/>
      <c r="X28" s="609"/>
      <c r="Y28" s="610"/>
      <c r="Z28" s="646">
        <v>1</v>
      </c>
      <c r="AA28" s="646"/>
      <c r="AB28" s="646"/>
      <c r="AC28" s="646"/>
      <c r="AD28" s="647">
        <v>2948</v>
      </c>
      <c r="AE28" s="647"/>
      <c r="AF28" s="647"/>
      <c r="AG28" s="647"/>
      <c r="AH28" s="647"/>
      <c r="AI28" s="647"/>
      <c r="AJ28" s="647"/>
      <c r="AK28" s="647"/>
      <c r="AL28" s="611">
        <v>0.1</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306</v>
      </c>
      <c r="CE28" s="606"/>
      <c r="CF28" s="606"/>
      <c r="CG28" s="606"/>
      <c r="CH28" s="606"/>
      <c r="CI28" s="606"/>
      <c r="CJ28" s="606"/>
      <c r="CK28" s="606"/>
      <c r="CL28" s="606"/>
      <c r="CM28" s="606"/>
      <c r="CN28" s="606"/>
      <c r="CO28" s="606"/>
      <c r="CP28" s="606"/>
      <c r="CQ28" s="607"/>
      <c r="CR28" s="608">
        <v>311224</v>
      </c>
      <c r="CS28" s="609"/>
      <c r="CT28" s="609"/>
      <c r="CU28" s="609"/>
      <c r="CV28" s="609"/>
      <c r="CW28" s="609"/>
      <c r="CX28" s="609"/>
      <c r="CY28" s="610"/>
      <c r="CZ28" s="611">
        <v>5.7</v>
      </c>
      <c r="DA28" s="623"/>
      <c r="DB28" s="623"/>
      <c r="DC28" s="624"/>
      <c r="DD28" s="614">
        <v>311224</v>
      </c>
      <c r="DE28" s="609"/>
      <c r="DF28" s="609"/>
      <c r="DG28" s="609"/>
      <c r="DH28" s="609"/>
      <c r="DI28" s="609"/>
      <c r="DJ28" s="609"/>
      <c r="DK28" s="610"/>
      <c r="DL28" s="614">
        <v>311224</v>
      </c>
      <c r="DM28" s="609"/>
      <c r="DN28" s="609"/>
      <c r="DO28" s="609"/>
      <c r="DP28" s="609"/>
      <c r="DQ28" s="609"/>
      <c r="DR28" s="609"/>
      <c r="DS28" s="609"/>
      <c r="DT28" s="609"/>
      <c r="DU28" s="609"/>
      <c r="DV28" s="610"/>
      <c r="DW28" s="611">
        <v>8.4</v>
      </c>
      <c r="DX28" s="623"/>
      <c r="DY28" s="623"/>
      <c r="DZ28" s="623"/>
      <c r="EA28" s="623"/>
      <c r="EB28" s="623"/>
      <c r="EC28" s="635"/>
    </row>
    <row r="29" spans="2:133" ht="11.25" customHeight="1" x14ac:dyDescent="0.15">
      <c r="B29" s="605" t="s">
        <v>307</v>
      </c>
      <c r="C29" s="606"/>
      <c r="D29" s="606"/>
      <c r="E29" s="606"/>
      <c r="F29" s="606"/>
      <c r="G29" s="606"/>
      <c r="H29" s="606"/>
      <c r="I29" s="606"/>
      <c r="J29" s="606"/>
      <c r="K29" s="606"/>
      <c r="L29" s="606"/>
      <c r="M29" s="606"/>
      <c r="N29" s="606"/>
      <c r="O29" s="606"/>
      <c r="P29" s="606"/>
      <c r="Q29" s="607"/>
      <c r="R29" s="608">
        <v>19292</v>
      </c>
      <c r="S29" s="609"/>
      <c r="T29" s="609"/>
      <c r="U29" s="609"/>
      <c r="V29" s="609"/>
      <c r="W29" s="609"/>
      <c r="X29" s="609"/>
      <c r="Y29" s="610"/>
      <c r="Z29" s="646">
        <v>0.3</v>
      </c>
      <c r="AA29" s="646"/>
      <c r="AB29" s="646"/>
      <c r="AC29" s="646"/>
      <c r="AD29" s="647" t="s">
        <v>237</v>
      </c>
      <c r="AE29" s="647"/>
      <c r="AF29" s="647"/>
      <c r="AG29" s="647"/>
      <c r="AH29" s="647"/>
      <c r="AI29" s="647"/>
      <c r="AJ29" s="647"/>
      <c r="AK29" s="647"/>
      <c r="AL29" s="611" t="s">
        <v>183</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2"/>
      <c r="CD29" s="627" t="s">
        <v>308</v>
      </c>
      <c r="CE29" s="628"/>
      <c r="CF29" s="605" t="s">
        <v>72</v>
      </c>
      <c r="CG29" s="606"/>
      <c r="CH29" s="606"/>
      <c r="CI29" s="606"/>
      <c r="CJ29" s="606"/>
      <c r="CK29" s="606"/>
      <c r="CL29" s="606"/>
      <c r="CM29" s="606"/>
      <c r="CN29" s="606"/>
      <c r="CO29" s="606"/>
      <c r="CP29" s="606"/>
      <c r="CQ29" s="607"/>
      <c r="CR29" s="608">
        <v>311224</v>
      </c>
      <c r="CS29" s="621"/>
      <c r="CT29" s="621"/>
      <c r="CU29" s="621"/>
      <c r="CV29" s="621"/>
      <c r="CW29" s="621"/>
      <c r="CX29" s="621"/>
      <c r="CY29" s="622"/>
      <c r="CZ29" s="611">
        <v>5.7</v>
      </c>
      <c r="DA29" s="623"/>
      <c r="DB29" s="623"/>
      <c r="DC29" s="624"/>
      <c r="DD29" s="614">
        <v>311224</v>
      </c>
      <c r="DE29" s="621"/>
      <c r="DF29" s="621"/>
      <c r="DG29" s="621"/>
      <c r="DH29" s="621"/>
      <c r="DI29" s="621"/>
      <c r="DJ29" s="621"/>
      <c r="DK29" s="622"/>
      <c r="DL29" s="614">
        <v>311224</v>
      </c>
      <c r="DM29" s="621"/>
      <c r="DN29" s="621"/>
      <c r="DO29" s="621"/>
      <c r="DP29" s="621"/>
      <c r="DQ29" s="621"/>
      <c r="DR29" s="621"/>
      <c r="DS29" s="621"/>
      <c r="DT29" s="621"/>
      <c r="DU29" s="621"/>
      <c r="DV29" s="622"/>
      <c r="DW29" s="611">
        <v>8.4</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675916</v>
      </c>
      <c r="S30" s="609"/>
      <c r="T30" s="609"/>
      <c r="U30" s="609"/>
      <c r="V30" s="609"/>
      <c r="W30" s="609"/>
      <c r="X30" s="609"/>
      <c r="Y30" s="610"/>
      <c r="Z30" s="646">
        <v>11.6</v>
      </c>
      <c r="AA30" s="646"/>
      <c r="AB30" s="646"/>
      <c r="AC30" s="646"/>
      <c r="AD30" s="647" t="s">
        <v>237</v>
      </c>
      <c r="AE30" s="647"/>
      <c r="AF30" s="647"/>
      <c r="AG30" s="647"/>
      <c r="AH30" s="647"/>
      <c r="AI30" s="647"/>
      <c r="AJ30" s="647"/>
      <c r="AK30" s="647"/>
      <c r="AL30" s="611" t="s">
        <v>237</v>
      </c>
      <c r="AM30" s="612"/>
      <c r="AN30" s="612"/>
      <c r="AO30" s="648"/>
      <c r="AP30" s="666" t="s">
        <v>226</v>
      </c>
      <c r="AQ30" s="667"/>
      <c r="AR30" s="667"/>
      <c r="AS30" s="667"/>
      <c r="AT30" s="667"/>
      <c r="AU30" s="667"/>
      <c r="AV30" s="667"/>
      <c r="AW30" s="667"/>
      <c r="AX30" s="667"/>
      <c r="AY30" s="667"/>
      <c r="AZ30" s="667"/>
      <c r="BA30" s="667"/>
      <c r="BB30" s="667"/>
      <c r="BC30" s="667"/>
      <c r="BD30" s="667"/>
      <c r="BE30" s="667"/>
      <c r="BF30" s="668"/>
      <c r="BG30" s="666" t="s">
        <v>310</v>
      </c>
      <c r="BH30" s="680"/>
      <c r="BI30" s="680"/>
      <c r="BJ30" s="680"/>
      <c r="BK30" s="680"/>
      <c r="BL30" s="680"/>
      <c r="BM30" s="680"/>
      <c r="BN30" s="680"/>
      <c r="BO30" s="680"/>
      <c r="BP30" s="680"/>
      <c r="BQ30" s="681"/>
      <c r="BR30" s="666" t="s">
        <v>311</v>
      </c>
      <c r="BS30" s="680"/>
      <c r="BT30" s="680"/>
      <c r="BU30" s="680"/>
      <c r="BV30" s="680"/>
      <c r="BW30" s="680"/>
      <c r="BX30" s="680"/>
      <c r="BY30" s="680"/>
      <c r="BZ30" s="680"/>
      <c r="CA30" s="680"/>
      <c r="CB30" s="681"/>
      <c r="CD30" s="629"/>
      <c r="CE30" s="630"/>
      <c r="CF30" s="605" t="s">
        <v>312</v>
      </c>
      <c r="CG30" s="606"/>
      <c r="CH30" s="606"/>
      <c r="CI30" s="606"/>
      <c r="CJ30" s="606"/>
      <c r="CK30" s="606"/>
      <c r="CL30" s="606"/>
      <c r="CM30" s="606"/>
      <c r="CN30" s="606"/>
      <c r="CO30" s="606"/>
      <c r="CP30" s="606"/>
      <c r="CQ30" s="607"/>
      <c r="CR30" s="608">
        <v>304773</v>
      </c>
      <c r="CS30" s="609"/>
      <c r="CT30" s="609"/>
      <c r="CU30" s="609"/>
      <c r="CV30" s="609"/>
      <c r="CW30" s="609"/>
      <c r="CX30" s="609"/>
      <c r="CY30" s="610"/>
      <c r="CZ30" s="611">
        <v>5.6</v>
      </c>
      <c r="DA30" s="623"/>
      <c r="DB30" s="623"/>
      <c r="DC30" s="624"/>
      <c r="DD30" s="614">
        <v>304773</v>
      </c>
      <c r="DE30" s="609"/>
      <c r="DF30" s="609"/>
      <c r="DG30" s="609"/>
      <c r="DH30" s="609"/>
      <c r="DI30" s="609"/>
      <c r="DJ30" s="609"/>
      <c r="DK30" s="610"/>
      <c r="DL30" s="614">
        <v>304773</v>
      </c>
      <c r="DM30" s="609"/>
      <c r="DN30" s="609"/>
      <c r="DO30" s="609"/>
      <c r="DP30" s="609"/>
      <c r="DQ30" s="609"/>
      <c r="DR30" s="609"/>
      <c r="DS30" s="609"/>
      <c r="DT30" s="609"/>
      <c r="DU30" s="609"/>
      <c r="DV30" s="610"/>
      <c r="DW30" s="611">
        <v>8.3000000000000007</v>
      </c>
      <c r="DX30" s="623"/>
      <c r="DY30" s="623"/>
      <c r="DZ30" s="623"/>
      <c r="EA30" s="623"/>
      <c r="EB30" s="623"/>
      <c r="EC30" s="635"/>
    </row>
    <row r="31" spans="2:133" ht="11.25" customHeight="1" x14ac:dyDescent="0.15">
      <c r="B31" s="683" t="s">
        <v>313</v>
      </c>
      <c r="C31" s="684"/>
      <c r="D31" s="684"/>
      <c r="E31" s="684"/>
      <c r="F31" s="684"/>
      <c r="G31" s="684"/>
      <c r="H31" s="684"/>
      <c r="I31" s="684"/>
      <c r="J31" s="684"/>
      <c r="K31" s="684"/>
      <c r="L31" s="684"/>
      <c r="M31" s="684"/>
      <c r="N31" s="684"/>
      <c r="O31" s="684"/>
      <c r="P31" s="684"/>
      <c r="Q31" s="685"/>
      <c r="R31" s="608" t="s">
        <v>237</v>
      </c>
      <c r="S31" s="609"/>
      <c r="T31" s="609"/>
      <c r="U31" s="609"/>
      <c r="V31" s="609"/>
      <c r="W31" s="609"/>
      <c r="X31" s="609"/>
      <c r="Y31" s="610"/>
      <c r="Z31" s="646" t="s">
        <v>237</v>
      </c>
      <c r="AA31" s="646"/>
      <c r="AB31" s="646"/>
      <c r="AC31" s="646"/>
      <c r="AD31" s="647" t="s">
        <v>183</v>
      </c>
      <c r="AE31" s="647"/>
      <c r="AF31" s="647"/>
      <c r="AG31" s="647"/>
      <c r="AH31" s="647"/>
      <c r="AI31" s="647"/>
      <c r="AJ31" s="647"/>
      <c r="AK31" s="647"/>
      <c r="AL31" s="611" t="s">
        <v>139</v>
      </c>
      <c r="AM31" s="612"/>
      <c r="AN31" s="612"/>
      <c r="AO31" s="648"/>
      <c r="AP31" s="674" t="s">
        <v>314</v>
      </c>
      <c r="AQ31" s="675"/>
      <c r="AR31" s="675"/>
      <c r="AS31" s="675"/>
      <c r="AT31" s="676" t="s">
        <v>315</v>
      </c>
      <c r="AU31" s="212"/>
      <c r="AV31" s="212"/>
      <c r="AW31" s="212"/>
      <c r="AX31" s="663" t="s">
        <v>191</v>
      </c>
      <c r="AY31" s="664"/>
      <c r="AZ31" s="664"/>
      <c r="BA31" s="664"/>
      <c r="BB31" s="664"/>
      <c r="BC31" s="664"/>
      <c r="BD31" s="664"/>
      <c r="BE31" s="664"/>
      <c r="BF31" s="665"/>
      <c r="BG31" s="670">
        <v>98.4</v>
      </c>
      <c r="BH31" s="671"/>
      <c r="BI31" s="671"/>
      <c r="BJ31" s="671"/>
      <c r="BK31" s="671"/>
      <c r="BL31" s="671"/>
      <c r="BM31" s="672">
        <v>94.5</v>
      </c>
      <c r="BN31" s="671"/>
      <c r="BO31" s="671"/>
      <c r="BP31" s="671"/>
      <c r="BQ31" s="673"/>
      <c r="BR31" s="670">
        <v>98.3</v>
      </c>
      <c r="BS31" s="671"/>
      <c r="BT31" s="671"/>
      <c r="BU31" s="671"/>
      <c r="BV31" s="671"/>
      <c r="BW31" s="671"/>
      <c r="BX31" s="672">
        <v>94.1</v>
      </c>
      <c r="BY31" s="671"/>
      <c r="BZ31" s="671"/>
      <c r="CA31" s="671"/>
      <c r="CB31" s="673"/>
      <c r="CD31" s="629"/>
      <c r="CE31" s="630"/>
      <c r="CF31" s="605" t="s">
        <v>316</v>
      </c>
      <c r="CG31" s="606"/>
      <c r="CH31" s="606"/>
      <c r="CI31" s="606"/>
      <c r="CJ31" s="606"/>
      <c r="CK31" s="606"/>
      <c r="CL31" s="606"/>
      <c r="CM31" s="606"/>
      <c r="CN31" s="606"/>
      <c r="CO31" s="606"/>
      <c r="CP31" s="606"/>
      <c r="CQ31" s="607"/>
      <c r="CR31" s="608">
        <v>6451</v>
      </c>
      <c r="CS31" s="621"/>
      <c r="CT31" s="621"/>
      <c r="CU31" s="621"/>
      <c r="CV31" s="621"/>
      <c r="CW31" s="621"/>
      <c r="CX31" s="621"/>
      <c r="CY31" s="622"/>
      <c r="CZ31" s="611">
        <v>0.1</v>
      </c>
      <c r="DA31" s="623"/>
      <c r="DB31" s="623"/>
      <c r="DC31" s="624"/>
      <c r="DD31" s="614">
        <v>6451</v>
      </c>
      <c r="DE31" s="621"/>
      <c r="DF31" s="621"/>
      <c r="DG31" s="621"/>
      <c r="DH31" s="621"/>
      <c r="DI31" s="621"/>
      <c r="DJ31" s="621"/>
      <c r="DK31" s="622"/>
      <c r="DL31" s="614">
        <v>6451</v>
      </c>
      <c r="DM31" s="621"/>
      <c r="DN31" s="621"/>
      <c r="DO31" s="621"/>
      <c r="DP31" s="621"/>
      <c r="DQ31" s="621"/>
      <c r="DR31" s="621"/>
      <c r="DS31" s="621"/>
      <c r="DT31" s="621"/>
      <c r="DU31" s="621"/>
      <c r="DV31" s="622"/>
      <c r="DW31" s="611">
        <v>0.2</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279944</v>
      </c>
      <c r="S32" s="609"/>
      <c r="T32" s="609"/>
      <c r="U32" s="609"/>
      <c r="V32" s="609"/>
      <c r="W32" s="609"/>
      <c r="X32" s="609"/>
      <c r="Y32" s="610"/>
      <c r="Z32" s="646">
        <v>4.8</v>
      </c>
      <c r="AA32" s="646"/>
      <c r="AB32" s="646"/>
      <c r="AC32" s="646"/>
      <c r="AD32" s="647" t="s">
        <v>237</v>
      </c>
      <c r="AE32" s="647"/>
      <c r="AF32" s="647"/>
      <c r="AG32" s="647"/>
      <c r="AH32" s="647"/>
      <c r="AI32" s="647"/>
      <c r="AJ32" s="647"/>
      <c r="AK32" s="647"/>
      <c r="AL32" s="611" t="s">
        <v>183</v>
      </c>
      <c r="AM32" s="612"/>
      <c r="AN32" s="612"/>
      <c r="AO32" s="648"/>
      <c r="AP32" s="649"/>
      <c r="AQ32" s="650"/>
      <c r="AR32" s="650"/>
      <c r="AS32" s="650"/>
      <c r="AT32" s="677"/>
      <c r="AU32" s="208" t="s">
        <v>318</v>
      </c>
      <c r="AX32" s="605" t="s">
        <v>319</v>
      </c>
      <c r="AY32" s="606"/>
      <c r="AZ32" s="606"/>
      <c r="BA32" s="606"/>
      <c r="BB32" s="606"/>
      <c r="BC32" s="606"/>
      <c r="BD32" s="606"/>
      <c r="BE32" s="606"/>
      <c r="BF32" s="607"/>
      <c r="BG32" s="679">
        <v>98.5</v>
      </c>
      <c r="BH32" s="621"/>
      <c r="BI32" s="621"/>
      <c r="BJ32" s="621"/>
      <c r="BK32" s="621"/>
      <c r="BL32" s="621"/>
      <c r="BM32" s="612">
        <v>94.4</v>
      </c>
      <c r="BN32" s="621"/>
      <c r="BO32" s="621"/>
      <c r="BP32" s="621"/>
      <c r="BQ32" s="644"/>
      <c r="BR32" s="679">
        <v>97.5</v>
      </c>
      <c r="BS32" s="621"/>
      <c r="BT32" s="621"/>
      <c r="BU32" s="621"/>
      <c r="BV32" s="621"/>
      <c r="BW32" s="621"/>
      <c r="BX32" s="612">
        <v>93.4</v>
      </c>
      <c r="BY32" s="621"/>
      <c r="BZ32" s="621"/>
      <c r="CA32" s="621"/>
      <c r="CB32" s="644"/>
      <c r="CD32" s="631"/>
      <c r="CE32" s="632"/>
      <c r="CF32" s="605" t="s">
        <v>320</v>
      </c>
      <c r="CG32" s="606"/>
      <c r="CH32" s="606"/>
      <c r="CI32" s="606"/>
      <c r="CJ32" s="606"/>
      <c r="CK32" s="606"/>
      <c r="CL32" s="606"/>
      <c r="CM32" s="606"/>
      <c r="CN32" s="606"/>
      <c r="CO32" s="606"/>
      <c r="CP32" s="606"/>
      <c r="CQ32" s="607"/>
      <c r="CR32" s="608" t="s">
        <v>237</v>
      </c>
      <c r="CS32" s="609"/>
      <c r="CT32" s="609"/>
      <c r="CU32" s="609"/>
      <c r="CV32" s="609"/>
      <c r="CW32" s="609"/>
      <c r="CX32" s="609"/>
      <c r="CY32" s="610"/>
      <c r="CZ32" s="611" t="s">
        <v>183</v>
      </c>
      <c r="DA32" s="623"/>
      <c r="DB32" s="623"/>
      <c r="DC32" s="624"/>
      <c r="DD32" s="614" t="s">
        <v>237</v>
      </c>
      <c r="DE32" s="609"/>
      <c r="DF32" s="609"/>
      <c r="DG32" s="609"/>
      <c r="DH32" s="609"/>
      <c r="DI32" s="609"/>
      <c r="DJ32" s="609"/>
      <c r="DK32" s="610"/>
      <c r="DL32" s="614" t="s">
        <v>183</v>
      </c>
      <c r="DM32" s="609"/>
      <c r="DN32" s="609"/>
      <c r="DO32" s="609"/>
      <c r="DP32" s="609"/>
      <c r="DQ32" s="609"/>
      <c r="DR32" s="609"/>
      <c r="DS32" s="609"/>
      <c r="DT32" s="609"/>
      <c r="DU32" s="609"/>
      <c r="DV32" s="610"/>
      <c r="DW32" s="611" t="s">
        <v>183</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31748</v>
      </c>
      <c r="S33" s="609"/>
      <c r="T33" s="609"/>
      <c r="U33" s="609"/>
      <c r="V33" s="609"/>
      <c r="W33" s="609"/>
      <c r="X33" s="609"/>
      <c r="Y33" s="610"/>
      <c r="Z33" s="646">
        <v>0.5</v>
      </c>
      <c r="AA33" s="646"/>
      <c r="AB33" s="646"/>
      <c r="AC33" s="646"/>
      <c r="AD33" s="647" t="s">
        <v>237</v>
      </c>
      <c r="AE33" s="647"/>
      <c r="AF33" s="647"/>
      <c r="AG33" s="647"/>
      <c r="AH33" s="647"/>
      <c r="AI33" s="647"/>
      <c r="AJ33" s="647"/>
      <c r="AK33" s="647"/>
      <c r="AL33" s="611" t="s">
        <v>183</v>
      </c>
      <c r="AM33" s="612"/>
      <c r="AN33" s="612"/>
      <c r="AO33" s="648"/>
      <c r="AP33" s="651"/>
      <c r="AQ33" s="652"/>
      <c r="AR33" s="652"/>
      <c r="AS33" s="652"/>
      <c r="AT33" s="678"/>
      <c r="AU33" s="213"/>
      <c r="AV33" s="213"/>
      <c r="AW33" s="213"/>
      <c r="AX33" s="589" t="s">
        <v>322</v>
      </c>
      <c r="AY33" s="590"/>
      <c r="AZ33" s="590"/>
      <c r="BA33" s="590"/>
      <c r="BB33" s="590"/>
      <c r="BC33" s="590"/>
      <c r="BD33" s="590"/>
      <c r="BE33" s="590"/>
      <c r="BF33" s="591"/>
      <c r="BG33" s="669">
        <v>98</v>
      </c>
      <c r="BH33" s="593"/>
      <c r="BI33" s="593"/>
      <c r="BJ33" s="593"/>
      <c r="BK33" s="593"/>
      <c r="BL33" s="593"/>
      <c r="BM33" s="639">
        <v>93.6</v>
      </c>
      <c r="BN33" s="593"/>
      <c r="BO33" s="593"/>
      <c r="BP33" s="593"/>
      <c r="BQ33" s="656"/>
      <c r="BR33" s="669">
        <v>98.6</v>
      </c>
      <c r="BS33" s="593"/>
      <c r="BT33" s="593"/>
      <c r="BU33" s="593"/>
      <c r="BV33" s="593"/>
      <c r="BW33" s="593"/>
      <c r="BX33" s="639">
        <v>93.6</v>
      </c>
      <c r="BY33" s="593"/>
      <c r="BZ33" s="593"/>
      <c r="CA33" s="593"/>
      <c r="CB33" s="656"/>
      <c r="CD33" s="605" t="s">
        <v>323</v>
      </c>
      <c r="CE33" s="606"/>
      <c r="CF33" s="606"/>
      <c r="CG33" s="606"/>
      <c r="CH33" s="606"/>
      <c r="CI33" s="606"/>
      <c r="CJ33" s="606"/>
      <c r="CK33" s="606"/>
      <c r="CL33" s="606"/>
      <c r="CM33" s="606"/>
      <c r="CN33" s="606"/>
      <c r="CO33" s="606"/>
      <c r="CP33" s="606"/>
      <c r="CQ33" s="607"/>
      <c r="CR33" s="608">
        <v>3025630</v>
      </c>
      <c r="CS33" s="621"/>
      <c r="CT33" s="621"/>
      <c r="CU33" s="621"/>
      <c r="CV33" s="621"/>
      <c r="CW33" s="621"/>
      <c r="CX33" s="621"/>
      <c r="CY33" s="622"/>
      <c r="CZ33" s="611">
        <v>55.7</v>
      </c>
      <c r="DA33" s="623"/>
      <c r="DB33" s="623"/>
      <c r="DC33" s="624"/>
      <c r="DD33" s="614">
        <v>2573523</v>
      </c>
      <c r="DE33" s="621"/>
      <c r="DF33" s="621"/>
      <c r="DG33" s="621"/>
      <c r="DH33" s="621"/>
      <c r="DI33" s="621"/>
      <c r="DJ33" s="621"/>
      <c r="DK33" s="622"/>
      <c r="DL33" s="614">
        <v>1932674</v>
      </c>
      <c r="DM33" s="621"/>
      <c r="DN33" s="621"/>
      <c r="DO33" s="621"/>
      <c r="DP33" s="621"/>
      <c r="DQ33" s="621"/>
      <c r="DR33" s="621"/>
      <c r="DS33" s="621"/>
      <c r="DT33" s="621"/>
      <c r="DU33" s="621"/>
      <c r="DV33" s="622"/>
      <c r="DW33" s="611">
        <v>52.4</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117657</v>
      </c>
      <c r="S34" s="609"/>
      <c r="T34" s="609"/>
      <c r="U34" s="609"/>
      <c r="V34" s="609"/>
      <c r="W34" s="609"/>
      <c r="X34" s="609"/>
      <c r="Y34" s="610"/>
      <c r="Z34" s="646">
        <v>2</v>
      </c>
      <c r="AA34" s="646"/>
      <c r="AB34" s="646"/>
      <c r="AC34" s="646"/>
      <c r="AD34" s="647" t="s">
        <v>183</v>
      </c>
      <c r="AE34" s="647"/>
      <c r="AF34" s="647"/>
      <c r="AG34" s="647"/>
      <c r="AH34" s="647"/>
      <c r="AI34" s="647"/>
      <c r="AJ34" s="647"/>
      <c r="AK34" s="647"/>
      <c r="AL34" s="611" t="s">
        <v>237</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1025541</v>
      </c>
      <c r="CS34" s="609"/>
      <c r="CT34" s="609"/>
      <c r="CU34" s="609"/>
      <c r="CV34" s="609"/>
      <c r="CW34" s="609"/>
      <c r="CX34" s="609"/>
      <c r="CY34" s="610"/>
      <c r="CZ34" s="611">
        <v>18.899999999999999</v>
      </c>
      <c r="DA34" s="623"/>
      <c r="DB34" s="623"/>
      <c r="DC34" s="624"/>
      <c r="DD34" s="614">
        <v>762070</v>
      </c>
      <c r="DE34" s="609"/>
      <c r="DF34" s="609"/>
      <c r="DG34" s="609"/>
      <c r="DH34" s="609"/>
      <c r="DI34" s="609"/>
      <c r="DJ34" s="609"/>
      <c r="DK34" s="610"/>
      <c r="DL34" s="614">
        <v>689682</v>
      </c>
      <c r="DM34" s="609"/>
      <c r="DN34" s="609"/>
      <c r="DO34" s="609"/>
      <c r="DP34" s="609"/>
      <c r="DQ34" s="609"/>
      <c r="DR34" s="609"/>
      <c r="DS34" s="609"/>
      <c r="DT34" s="609"/>
      <c r="DU34" s="609"/>
      <c r="DV34" s="610"/>
      <c r="DW34" s="611">
        <v>18.7</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31691</v>
      </c>
      <c r="S35" s="609"/>
      <c r="T35" s="609"/>
      <c r="U35" s="609"/>
      <c r="V35" s="609"/>
      <c r="W35" s="609"/>
      <c r="X35" s="609"/>
      <c r="Y35" s="610"/>
      <c r="Z35" s="646">
        <v>0.5</v>
      </c>
      <c r="AA35" s="646"/>
      <c r="AB35" s="646"/>
      <c r="AC35" s="646"/>
      <c r="AD35" s="647" t="s">
        <v>183</v>
      </c>
      <c r="AE35" s="647"/>
      <c r="AF35" s="647"/>
      <c r="AG35" s="647"/>
      <c r="AH35" s="647"/>
      <c r="AI35" s="647"/>
      <c r="AJ35" s="647"/>
      <c r="AK35" s="647"/>
      <c r="AL35" s="611" t="s">
        <v>237</v>
      </c>
      <c r="AM35" s="612"/>
      <c r="AN35" s="612"/>
      <c r="AO35" s="648"/>
      <c r="AP35" s="216"/>
      <c r="AQ35" s="666" t="s">
        <v>327</v>
      </c>
      <c r="AR35" s="667"/>
      <c r="AS35" s="667"/>
      <c r="AT35" s="667"/>
      <c r="AU35" s="667"/>
      <c r="AV35" s="667"/>
      <c r="AW35" s="667"/>
      <c r="AX35" s="667"/>
      <c r="AY35" s="667"/>
      <c r="AZ35" s="667"/>
      <c r="BA35" s="667"/>
      <c r="BB35" s="667"/>
      <c r="BC35" s="667"/>
      <c r="BD35" s="667"/>
      <c r="BE35" s="667"/>
      <c r="BF35" s="668"/>
      <c r="BG35" s="666" t="s">
        <v>328</v>
      </c>
      <c r="BH35" s="667"/>
      <c r="BI35" s="667"/>
      <c r="BJ35" s="667"/>
      <c r="BK35" s="667"/>
      <c r="BL35" s="667"/>
      <c r="BM35" s="667"/>
      <c r="BN35" s="667"/>
      <c r="BO35" s="667"/>
      <c r="BP35" s="667"/>
      <c r="BQ35" s="667"/>
      <c r="BR35" s="667"/>
      <c r="BS35" s="667"/>
      <c r="BT35" s="667"/>
      <c r="BU35" s="667"/>
      <c r="BV35" s="667"/>
      <c r="BW35" s="667"/>
      <c r="BX35" s="667"/>
      <c r="BY35" s="667"/>
      <c r="BZ35" s="667"/>
      <c r="CA35" s="667"/>
      <c r="CB35" s="668"/>
      <c r="CD35" s="605" t="s">
        <v>329</v>
      </c>
      <c r="CE35" s="606"/>
      <c r="CF35" s="606"/>
      <c r="CG35" s="606"/>
      <c r="CH35" s="606"/>
      <c r="CI35" s="606"/>
      <c r="CJ35" s="606"/>
      <c r="CK35" s="606"/>
      <c r="CL35" s="606"/>
      <c r="CM35" s="606"/>
      <c r="CN35" s="606"/>
      <c r="CO35" s="606"/>
      <c r="CP35" s="606"/>
      <c r="CQ35" s="607"/>
      <c r="CR35" s="608">
        <v>138479</v>
      </c>
      <c r="CS35" s="621"/>
      <c r="CT35" s="621"/>
      <c r="CU35" s="621"/>
      <c r="CV35" s="621"/>
      <c r="CW35" s="621"/>
      <c r="CX35" s="621"/>
      <c r="CY35" s="622"/>
      <c r="CZ35" s="611">
        <v>2.5</v>
      </c>
      <c r="DA35" s="623"/>
      <c r="DB35" s="623"/>
      <c r="DC35" s="624"/>
      <c r="DD35" s="614">
        <v>127263</v>
      </c>
      <c r="DE35" s="621"/>
      <c r="DF35" s="621"/>
      <c r="DG35" s="621"/>
      <c r="DH35" s="621"/>
      <c r="DI35" s="621"/>
      <c r="DJ35" s="621"/>
      <c r="DK35" s="622"/>
      <c r="DL35" s="614">
        <v>110908</v>
      </c>
      <c r="DM35" s="621"/>
      <c r="DN35" s="621"/>
      <c r="DO35" s="621"/>
      <c r="DP35" s="621"/>
      <c r="DQ35" s="621"/>
      <c r="DR35" s="621"/>
      <c r="DS35" s="621"/>
      <c r="DT35" s="621"/>
      <c r="DU35" s="621"/>
      <c r="DV35" s="622"/>
      <c r="DW35" s="611">
        <v>3</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93798</v>
      </c>
      <c r="S36" s="609"/>
      <c r="T36" s="609"/>
      <c r="U36" s="609"/>
      <c r="V36" s="609"/>
      <c r="W36" s="609"/>
      <c r="X36" s="609"/>
      <c r="Y36" s="610"/>
      <c r="Z36" s="646">
        <v>1.6</v>
      </c>
      <c r="AA36" s="646"/>
      <c r="AB36" s="646"/>
      <c r="AC36" s="646"/>
      <c r="AD36" s="647" t="s">
        <v>237</v>
      </c>
      <c r="AE36" s="647"/>
      <c r="AF36" s="647"/>
      <c r="AG36" s="647"/>
      <c r="AH36" s="647"/>
      <c r="AI36" s="647"/>
      <c r="AJ36" s="647"/>
      <c r="AK36" s="647"/>
      <c r="AL36" s="611" t="s">
        <v>237</v>
      </c>
      <c r="AM36" s="612"/>
      <c r="AN36" s="612"/>
      <c r="AO36" s="648"/>
      <c r="AP36" s="216"/>
      <c r="AQ36" s="657" t="s">
        <v>331</v>
      </c>
      <c r="AR36" s="658"/>
      <c r="AS36" s="658"/>
      <c r="AT36" s="658"/>
      <c r="AU36" s="658"/>
      <c r="AV36" s="658"/>
      <c r="AW36" s="658"/>
      <c r="AX36" s="658"/>
      <c r="AY36" s="659"/>
      <c r="AZ36" s="660">
        <v>935664</v>
      </c>
      <c r="BA36" s="661"/>
      <c r="BB36" s="661"/>
      <c r="BC36" s="661"/>
      <c r="BD36" s="661"/>
      <c r="BE36" s="661"/>
      <c r="BF36" s="662"/>
      <c r="BG36" s="663" t="s">
        <v>332</v>
      </c>
      <c r="BH36" s="664"/>
      <c r="BI36" s="664"/>
      <c r="BJ36" s="664"/>
      <c r="BK36" s="664"/>
      <c r="BL36" s="664"/>
      <c r="BM36" s="664"/>
      <c r="BN36" s="664"/>
      <c r="BO36" s="664"/>
      <c r="BP36" s="664"/>
      <c r="BQ36" s="664"/>
      <c r="BR36" s="664"/>
      <c r="BS36" s="664"/>
      <c r="BT36" s="664"/>
      <c r="BU36" s="665"/>
      <c r="BV36" s="660">
        <v>90094</v>
      </c>
      <c r="BW36" s="661"/>
      <c r="BX36" s="661"/>
      <c r="BY36" s="661"/>
      <c r="BZ36" s="661"/>
      <c r="CA36" s="661"/>
      <c r="CB36" s="662"/>
      <c r="CD36" s="605" t="s">
        <v>333</v>
      </c>
      <c r="CE36" s="606"/>
      <c r="CF36" s="606"/>
      <c r="CG36" s="606"/>
      <c r="CH36" s="606"/>
      <c r="CI36" s="606"/>
      <c r="CJ36" s="606"/>
      <c r="CK36" s="606"/>
      <c r="CL36" s="606"/>
      <c r="CM36" s="606"/>
      <c r="CN36" s="606"/>
      <c r="CO36" s="606"/>
      <c r="CP36" s="606"/>
      <c r="CQ36" s="607"/>
      <c r="CR36" s="608">
        <v>1020714</v>
      </c>
      <c r="CS36" s="609"/>
      <c r="CT36" s="609"/>
      <c r="CU36" s="609"/>
      <c r="CV36" s="609"/>
      <c r="CW36" s="609"/>
      <c r="CX36" s="609"/>
      <c r="CY36" s="610"/>
      <c r="CZ36" s="611">
        <v>18.8</v>
      </c>
      <c r="DA36" s="623"/>
      <c r="DB36" s="623"/>
      <c r="DC36" s="624"/>
      <c r="DD36" s="614">
        <v>942621</v>
      </c>
      <c r="DE36" s="609"/>
      <c r="DF36" s="609"/>
      <c r="DG36" s="609"/>
      <c r="DH36" s="609"/>
      <c r="DI36" s="609"/>
      <c r="DJ36" s="609"/>
      <c r="DK36" s="610"/>
      <c r="DL36" s="614">
        <v>632724</v>
      </c>
      <c r="DM36" s="609"/>
      <c r="DN36" s="609"/>
      <c r="DO36" s="609"/>
      <c r="DP36" s="609"/>
      <c r="DQ36" s="609"/>
      <c r="DR36" s="609"/>
      <c r="DS36" s="609"/>
      <c r="DT36" s="609"/>
      <c r="DU36" s="609"/>
      <c r="DV36" s="610"/>
      <c r="DW36" s="611">
        <v>17.2</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109886</v>
      </c>
      <c r="S37" s="609"/>
      <c r="T37" s="609"/>
      <c r="U37" s="609"/>
      <c r="V37" s="609"/>
      <c r="W37" s="609"/>
      <c r="X37" s="609"/>
      <c r="Y37" s="610"/>
      <c r="Z37" s="646">
        <v>1.9</v>
      </c>
      <c r="AA37" s="646"/>
      <c r="AB37" s="646"/>
      <c r="AC37" s="646"/>
      <c r="AD37" s="647" t="s">
        <v>183</v>
      </c>
      <c r="AE37" s="647"/>
      <c r="AF37" s="647"/>
      <c r="AG37" s="647"/>
      <c r="AH37" s="647"/>
      <c r="AI37" s="647"/>
      <c r="AJ37" s="647"/>
      <c r="AK37" s="647"/>
      <c r="AL37" s="611" t="s">
        <v>183</v>
      </c>
      <c r="AM37" s="612"/>
      <c r="AN37" s="612"/>
      <c r="AO37" s="648"/>
      <c r="AQ37" s="641" t="s">
        <v>335</v>
      </c>
      <c r="AR37" s="642"/>
      <c r="AS37" s="642"/>
      <c r="AT37" s="642"/>
      <c r="AU37" s="642"/>
      <c r="AV37" s="642"/>
      <c r="AW37" s="642"/>
      <c r="AX37" s="642"/>
      <c r="AY37" s="643"/>
      <c r="AZ37" s="608">
        <v>327100</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73039</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240225</v>
      </c>
      <c r="CS37" s="621"/>
      <c r="CT37" s="621"/>
      <c r="CU37" s="621"/>
      <c r="CV37" s="621"/>
      <c r="CW37" s="621"/>
      <c r="CX37" s="621"/>
      <c r="CY37" s="622"/>
      <c r="CZ37" s="611">
        <v>4.4000000000000004</v>
      </c>
      <c r="DA37" s="623"/>
      <c r="DB37" s="623"/>
      <c r="DC37" s="624"/>
      <c r="DD37" s="614">
        <v>240225</v>
      </c>
      <c r="DE37" s="621"/>
      <c r="DF37" s="621"/>
      <c r="DG37" s="621"/>
      <c r="DH37" s="621"/>
      <c r="DI37" s="621"/>
      <c r="DJ37" s="621"/>
      <c r="DK37" s="622"/>
      <c r="DL37" s="614">
        <v>225966</v>
      </c>
      <c r="DM37" s="621"/>
      <c r="DN37" s="621"/>
      <c r="DO37" s="621"/>
      <c r="DP37" s="621"/>
      <c r="DQ37" s="621"/>
      <c r="DR37" s="621"/>
      <c r="DS37" s="621"/>
      <c r="DT37" s="621"/>
      <c r="DU37" s="621"/>
      <c r="DV37" s="622"/>
      <c r="DW37" s="611">
        <v>6.1</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360500</v>
      </c>
      <c r="S38" s="609"/>
      <c r="T38" s="609"/>
      <c r="U38" s="609"/>
      <c r="V38" s="609"/>
      <c r="W38" s="609"/>
      <c r="X38" s="609"/>
      <c r="Y38" s="610"/>
      <c r="Z38" s="646">
        <v>6.2</v>
      </c>
      <c r="AA38" s="646"/>
      <c r="AB38" s="646"/>
      <c r="AC38" s="646"/>
      <c r="AD38" s="647" t="s">
        <v>183</v>
      </c>
      <c r="AE38" s="647"/>
      <c r="AF38" s="647"/>
      <c r="AG38" s="647"/>
      <c r="AH38" s="647"/>
      <c r="AI38" s="647"/>
      <c r="AJ38" s="647"/>
      <c r="AK38" s="647"/>
      <c r="AL38" s="611" t="s">
        <v>139</v>
      </c>
      <c r="AM38" s="612"/>
      <c r="AN38" s="612"/>
      <c r="AO38" s="648"/>
      <c r="AQ38" s="641" t="s">
        <v>339</v>
      </c>
      <c r="AR38" s="642"/>
      <c r="AS38" s="642"/>
      <c r="AT38" s="642"/>
      <c r="AU38" s="642"/>
      <c r="AV38" s="642"/>
      <c r="AW38" s="642"/>
      <c r="AX38" s="642"/>
      <c r="AY38" s="643"/>
      <c r="AZ38" s="608">
        <v>182592</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1315</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584254</v>
      </c>
      <c r="CS38" s="609"/>
      <c r="CT38" s="609"/>
      <c r="CU38" s="609"/>
      <c r="CV38" s="609"/>
      <c r="CW38" s="609"/>
      <c r="CX38" s="609"/>
      <c r="CY38" s="610"/>
      <c r="CZ38" s="611">
        <v>10.8</v>
      </c>
      <c r="DA38" s="623"/>
      <c r="DB38" s="623"/>
      <c r="DC38" s="624"/>
      <c r="DD38" s="614">
        <v>505451</v>
      </c>
      <c r="DE38" s="609"/>
      <c r="DF38" s="609"/>
      <c r="DG38" s="609"/>
      <c r="DH38" s="609"/>
      <c r="DI38" s="609"/>
      <c r="DJ38" s="609"/>
      <c r="DK38" s="610"/>
      <c r="DL38" s="614">
        <v>499360</v>
      </c>
      <c r="DM38" s="609"/>
      <c r="DN38" s="609"/>
      <c r="DO38" s="609"/>
      <c r="DP38" s="609"/>
      <c r="DQ38" s="609"/>
      <c r="DR38" s="609"/>
      <c r="DS38" s="609"/>
      <c r="DT38" s="609"/>
      <c r="DU38" s="609"/>
      <c r="DV38" s="610"/>
      <c r="DW38" s="611">
        <v>13.5</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237</v>
      </c>
      <c r="S39" s="609"/>
      <c r="T39" s="609"/>
      <c r="U39" s="609"/>
      <c r="V39" s="609"/>
      <c r="W39" s="609"/>
      <c r="X39" s="609"/>
      <c r="Y39" s="610"/>
      <c r="Z39" s="646" t="s">
        <v>237</v>
      </c>
      <c r="AA39" s="646"/>
      <c r="AB39" s="646"/>
      <c r="AC39" s="646"/>
      <c r="AD39" s="647" t="s">
        <v>183</v>
      </c>
      <c r="AE39" s="647"/>
      <c r="AF39" s="647"/>
      <c r="AG39" s="647"/>
      <c r="AH39" s="647"/>
      <c r="AI39" s="647"/>
      <c r="AJ39" s="647"/>
      <c r="AK39" s="647"/>
      <c r="AL39" s="611" t="s">
        <v>237</v>
      </c>
      <c r="AM39" s="612"/>
      <c r="AN39" s="612"/>
      <c r="AO39" s="648"/>
      <c r="AQ39" s="641" t="s">
        <v>343</v>
      </c>
      <c r="AR39" s="642"/>
      <c r="AS39" s="642"/>
      <c r="AT39" s="642"/>
      <c r="AU39" s="642"/>
      <c r="AV39" s="642"/>
      <c r="AW39" s="642"/>
      <c r="AX39" s="642"/>
      <c r="AY39" s="643"/>
      <c r="AZ39" s="608">
        <v>24310</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1995</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185021</v>
      </c>
      <c r="CS39" s="621"/>
      <c r="CT39" s="621"/>
      <c r="CU39" s="621"/>
      <c r="CV39" s="621"/>
      <c r="CW39" s="621"/>
      <c r="CX39" s="621"/>
      <c r="CY39" s="622"/>
      <c r="CZ39" s="611">
        <v>3.4</v>
      </c>
      <c r="DA39" s="623"/>
      <c r="DB39" s="623"/>
      <c r="DC39" s="624"/>
      <c r="DD39" s="614">
        <v>184497</v>
      </c>
      <c r="DE39" s="621"/>
      <c r="DF39" s="621"/>
      <c r="DG39" s="621"/>
      <c r="DH39" s="621"/>
      <c r="DI39" s="621"/>
      <c r="DJ39" s="621"/>
      <c r="DK39" s="622"/>
      <c r="DL39" s="614" t="s">
        <v>237</v>
      </c>
      <c r="DM39" s="621"/>
      <c r="DN39" s="621"/>
      <c r="DO39" s="621"/>
      <c r="DP39" s="621"/>
      <c r="DQ39" s="621"/>
      <c r="DR39" s="621"/>
      <c r="DS39" s="621"/>
      <c r="DT39" s="621"/>
      <c r="DU39" s="621"/>
      <c r="DV39" s="622"/>
      <c r="DW39" s="611" t="s">
        <v>183</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41000</v>
      </c>
      <c r="S40" s="609"/>
      <c r="T40" s="609"/>
      <c r="U40" s="609"/>
      <c r="V40" s="609"/>
      <c r="W40" s="609"/>
      <c r="X40" s="609"/>
      <c r="Y40" s="610"/>
      <c r="Z40" s="646">
        <v>0.7</v>
      </c>
      <c r="AA40" s="646"/>
      <c r="AB40" s="646"/>
      <c r="AC40" s="646"/>
      <c r="AD40" s="647" t="s">
        <v>183</v>
      </c>
      <c r="AE40" s="647"/>
      <c r="AF40" s="647"/>
      <c r="AG40" s="647"/>
      <c r="AH40" s="647"/>
      <c r="AI40" s="647"/>
      <c r="AJ40" s="647"/>
      <c r="AK40" s="647"/>
      <c r="AL40" s="611" t="s">
        <v>237</v>
      </c>
      <c r="AM40" s="612"/>
      <c r="AN40" s="612"/>
      <c r="AO40" s="648"/>
      <c r="AQ40" s="641" t="s">
        <v>347</v>
      </c>
      <c r="AR40" s="642"/>
      <c r="AS40" s="642"/>
      <c r="AT40" s="642"/>
      <c r="AU40" s="642"/>
      <c r="AV40" s="642"/>
      <c r="AW40" s="642"/>
      <c r="AX40" s="642"/>
      <c r="AY40" s="643"/>
      <c r="AZ40" s="608" t="s">
        <v>183</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90</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71621</v>
      </c>
      <c r="CS40" s="609"/>
      <c r="CT40" s="609"/>
      <c r="CU40" s="609"/>
      <c r="CV40" s="609"/>
      <c r="CW40" s="609"/>
      <c r="CX40" s="609"/>
      <c r="CY40" s="610"/>
      <c r="CZ40" s="611">
        <v>1.3</v>
      </c>
      <c r="DA40" s="623"/>
      <c r="DB40" s="623"/>
      <c r="DC40" s="624"/>
      <c r="DD40" s="614">
        <v>51621</v>
      </c>
      <c r="DE40" s="609"/>
      <c r="DF40" s="609"/>
      <c r="DG40" s="609"/>
      <c r="DH40" s="609"/>
      <c r="DI40" s="609"/>
      <c r="DJ40" s="609"/>
      <c r="DK40" s="610"/>
      <c r="DL40" s="614" t="s">
        <v>237</v>
      </c>
      <c r="DM40" s="609"/>
      <c r="DN40" s="609"/>
      <c r="DO40" s="609"/>
      <c r="DP40" s="609"/>
      <c r="DQ40" s="609"/>
      <c r="DR40" s="609"/>
      <c r="DS40" s="609"/>
      <c r="DT40" s="609"/>
      <c r="DU40" s="609"/>
      <c r="DV40" s="610"/>
      <c r="DW40" s="611" t="s">
        <v>237</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5815164</v>
      </c>
      <c r="S41" s="633"/>
      <c r="T41" s="633"/>
      <c r="U41" s="633"/>
      <c r="V41" s="633"/>
      <c r="W41" s="633"/>
      <c r="X41" s="633"/>
      <c r="Y41" s="636"/>
      <c r="Z41" s="637">
        <v>100</v>
      </c>
      <c r="AA41" s="637"/>
      <c r="AB41" s="637"/>
      <c r="AC41" s="637"/>
      <c r="AD41" s="638">
        <v>3645414</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107069</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183</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183</v>
      </c>
      <c r="CS41" s="621"/>
      <c r="CT41" s="621"/>
      <c r="CU41" s="621"/>
      <c r="CV41" s="621"/>
      <c r="CW41" s="621"/>
      <c r="CX41" s="621"/>
      <c r="CY41" s="622"/>
      <c r="CZ41" s="611" t="s">
        <v>237</v>
      </c>
      <c r="DA41" s="623"/>
      <c r="DB41" s="623"/>
      <c r="DC41" s="624"/>
      <c r="DD41" s="614" t="s">
        <v>183</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294593</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438</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555084</v>
      </c>
      <c r="CS42" s="621"/>
      <c r="CT42" s="621"/>
      <c r="CU42" s="621"/>
      <c r="CV42" s="621"/>
      <c r="CW42" s="621"/>
      <c r="CX42" s="621"/>
      <c r="CY42" s="622"/>
      <c r="CZ42" s="611">
        <v>10.199999999999999</v>
      </c>
      <c r="DA42" s="623"/>
      <c r="DB42" s="623"/>
      <c r="DC42" s="624"/>
      <c r="DD42" s="614">
        <v>151399</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10888</v>
      </c>
      <c r="CS43" s="621"/>
      <c r="CT43" s="621"/>
      <c r="CU43" s="621"/>
      <c r="CV43" s="621"/>
      <c r="CW43" s="621"/>
      <c r="CX43" s="621"/>
      <c r="CY43" s="622"/>
      <c r="CZ43" s="611">
        <v>0.2</v>
      </c>
      <c r="DA43" s="623"/>
      <c r="DB43" s="623"/>
      <c r="DC43" s="624"/>
      <c r="DD43" s="614">
        <v>10888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308</v>
      </c>
      <c r="CE44" s="628"/>
      <c r="CF44" s="605" t="s">
        <v>361</v>
      </c>
      <c r="CG44" s="606"/>
      <c r="CH44" s="606"/>
      <c r="CI44" s="606"/>
      <c r="CJ44" s="606"/>
      <c r="CK44" s="606"/>
      <c r="CL44" s="606"/>
      <c r="CM44" s="606"/>
      <c r="CN44" s="606"/>
      <c r="CO44" s="606"/>
      <c r="CP44" s="606"/>
      <c r="CQ44" s="607"/>
      <c r="CR44" s="608">
        <v>470233</v>
      </c>
      <c r="CS44" s="609"/>
      <c r="CT44" s="609"/>
      <c r="CU44" s="609"/>
      <c r="CV44" s="609"/>
      <c r="CW44" s="609"/>
      <c r="CX44" s="609"/>
      <c r="CY44" s="610"/>
      <c r="CZ44" s="611">
        <v>8.6999999999999993</v>
      </c>
      <c r="DA44" s="612"/>
      <c r="DB44" s="612"/>
      <c r="DC44" s="613"/>
      <c r="DD44" s="614">
        <v>126410</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191848</v>
      </c>
      <c r="CS45" s="621"/>
      <c r="CT45" s="621"/>
      <c r="CU45" s="621"/>
      <c r="CV45" s="621"/>
      <c r="CW45" s="621"/>
      <c r="CX45" s="621"/>
      <c r="CY45" s="622"/>
      <c r="CZ45" s="611">
        <v>3.5</v>
      </c>
      <c r="DA45" s="623"/>
      <c r="DB45" s="623"/>
      <c r="DC45" s="624"/>
      <c r="DD45" s="614">
        <v>8033</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262237</v>
      </c>
      <c r="CS46" s="609"/>
      <c r="CT46" s="609"/>
      <c r="CU46" s="609"/>
      <c r="CV46" s="609"/>
      <c r="CW46" s="609"/>
      <c r="CX46" s="609"/>
      <c r="CY46" s="610"/>
      <c r="CZ46" s="611">
        <v>4.8</v>
      </c>
      <c r="DA46" s="612"/>
      <c r="DB46" s="612"/>
      <c r="DC46" s="613"/>
      <c r="DD46" s="614">
        <v>116028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84851</v>
      </c>
      <c r="CS47" s="621"/>
      <c r="CT47" s="621"/>
      <c r="CU47" s="621"/>
      <c r="CV47" s="621"/>
      <c r="CW47" s="621"/>
      <c r="CX47" s="621"/>
      <c r="CY47" s="622"/>
      <c r="CZ47" s="611">
        <v>1.6</v>
      </c>
      <c r="DA47" s="623"/>
      <c r="DB47" s="623"/>
      <c r="DC47" s="624"/>
      <c r="DD47" s="614">
        <v>24989</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183</v>
      </c>
      <c r="CS48" s="609"/>
      <c r="CT48" s="609"/>
      <c r="CU48" s="609"/>
      <c r="CV48" s="609"/>
      <c r="CW48" s="609"/>
      <c r="CX48" s="609"/>
      <c r="CY48" s="610"/>
      <c r="CZ48" s="611" t="s">
        <v>237</v>
      </c>
      <c r="DA48" s="612"/>
      <c r="DB48" s="612"/>
      <c r="DC48" s="613"/>
      <c r="DD48" s="614" t="s">
        <v>183</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5432905</v>
      </c>
      <c r="CS49" s="593"/>
      <c r="CT49" s="593"/>
      <c r="CU49" s="593"/>
      <c r="CV49" s="593"/>
      <c r="CW49" s="593"/>
      <c r="CX49" s="593"/>
      <c r="CY49" s="594"/>
      <c r="CZ49" s="595">
        <v>100</v>
      </c>
      <c r="DA49" s="596"/>
      <c r="DB49" s="596"/>
      <c r="DC49" s="597"/>
      <c r="DD49" s="598">
        <v>4166244</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LSTgw/mjIVDkxs+reiiZKTeicL2+Gl/ILogEBamUkpbrxn4+75r5FpVTlLQn/N6z48SaQ/LGtefZlWtYI9LJVA==" saltValue="JYya6Ug5Tw1XoBQ5QxWaPA=="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5815</v>
      </c>
      <c r="R7" s="1090"/>
      <c r="S7" s="1090"/>
      <c r="T7" s="1090"/>
      <c r="U7" s="1090"/>
      <c r="V7" s="1090">
        <v>5433</v>
      </c>
      <c r="W7" s="1090"/>
      <c r="X7" s="1090"/>
      <c r="Y7" s="1090"/>
      <c r="Z7" s="1090"/>
      <c r="AA7" s="1090">
        <v>382</v>
      </c>
      <c r="AB7" s="1090"/>
      <c r="AC7" s="1090"/>
      <c r="AD7" s="1090"/>
      <c r="AE7" s="1091"/>
      <c r="AF7" s="1092">
        <v>339</v>
      </c>
      <c r="AG7" s="1093"/>
      <c r="AH7" s="1093"/>
      <c r="AI7" s="1093"/>
      <c r="AJ7" s="1094"/>
      <c r="AK7" s="1095">
        <v>32</v>
      </c>
      <c r="AL7" s="1096"/>
      <c r="AM7" s="1096"/>
      <c r="AN7" s="1096"/>
      <c r="AO7" s="1096"/>
      <c r="AP7" s="1096">
        <v>2611</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c r="BT7" s="1087"/>
      <c r="BU7" s="1087"/>
      <c r="BV7" s="1087"/>
      <c r="BW7" s="1087"/>
      <c r="BX7" s="1087"/>
      <c r="BY7" s="1087"/>
      <c r="BZ7" s="1087"/>
      <c r="CA7" s="1087"/>
      <c r="CB7" s="1087"/>
      <c r="CC7" s="1087"/>
      <c r="CD7" s="1087"/>
      <c r="CE7" s="1087"/>
      <c r="CF7" s="1087"/>
      <c r="CG7" s="1099"/>
      <c r="CH7" s="1083"/>
      <c r="CI7" s="1084"/>
      <c r="CJ7" s="1084"/>
      <c r="CK7" s="1084"/>
      <c r="CL7" s="1085"/>
      <c r="CM7" s="1083"/>
      <c r="CN7" s="1084"/>
      <c r="CO7" s="1084"/>
      <c r="CP7" s="1084"/>
      <c r="CQ7" s="1085"/>
      <c r="CR7" s="1083"/>
      <c r="CS7" s="1084"/>
      <c r="CT7" s="1084"/>
      <c r="CU7" s="1084"/>
      <c r="CV7" s="1085"/>
      <c r="CW7" s="1083"/>
      <c r="CX7" s="1084"/>
      <c r="CY7" s="1084"/>
      <c r="CZ7" s="1084"/>
      <c r="DA7" s="1085"/>
      <c r="DB7" s="1083"/>
      <c r="DC7" s="1084"/>
      <c r="DD7" s="1084"/>
      <c r="DE7" s="1084"/>
      <c r="DF7" s="1085"/>
      <c r="DG7" s="1083"/>
      <c r="DH7" s="1084"/>
      <c r="DI7" s="1084"/>
      <c r="DJ7" s="1084"/>
      <c r="DK7" s="1085"/>
      <c r="DL7" s="1083"/>
      <c r="DM7" s="1084"/>
      <c r="DN7" s="1084"/>
      <c r="DO7" s="1084"/>
      <c r="DP7" s="1085"/>
      <c r="DQ7" s="1083"/>
      <c r="DR7" s="1084"/>
      <c r="DS7" s="1084"/>
      <c r="DT7" s="1084"/>
      <c r="DU7" s="1085"/>
      <c r="DV7" s="1086"/>
      <c r="DW7" s="1087"/>
      <c r="DX7" s="1087"/>
      <c r="DY7" s="1087"/>
      <c r="DZ7" s="1088"/>
      <c r="EA7" s="228"/>
    </row>
    <row r="8" spans="1:131" s="229" customFormat="1" ht="26.25" customHeight="1" x14ac:dyDescent="0.15">
      <c r="A8" s="232">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c r="BT8" s="980"/>
      <c r="BU8" s="980"/>
      <c r="BV8" s="980"/>
      <c r="BW8" s="980"/>
      <c r="BX8" s="980"/>
      <c r="BY8" s="980"/>
      <c r="BZ8" s="980"/>
      <c r="CA8" s="980"/>
      <c r="CB8" s="980"/>
      <c r="CC8" s="980"/>
      <c r="CD8" s="980"/>
      <c r="CE8" s="980"/>
      <c r="CF8" s="980"/>
      <c r="CG8" s="1001"/>
      <c r="CH8" s="976"/>
      <c r="CI8" s="977"/>
      <c r="CJ8" s="977"/>
      <c r="CK8" s="977"/>
      <c r="CL8" s="978"/>
      <c r="CM8" s="976"/>
      <c r="CN8" s="977"/>
      <c r="CO8" s="977"/>
      <c r="CP8" s="977"/>
      <c r="CQ8" s="978"/>
      <c r="CR8" s="976"/>
      <c r="CS8" s="977"/>
      <c r="CT8" s="977"/>
      <c r="CU8" s="977"/>
      <c r="CV8" s="978"/>
      <c r="CW8" s="976"/>
      <c r="CX8" s="977"/>
      <c r="CY8" s="977"/>
      <c r="CZ8" s="977"/>
      <c r="DA8" s="978"/>
      <c r="DB8" s="976"/>
      <c r="DC8" s="977"/>
      <c r="DD8" s="977"/>
      <c r="DE8" s="977"/>
      <c r="DF8" s="978"/>
      <c r="DG8" s="976"/>
      <c r="DH8" s="977"/>
      <c r="DI8" s="977"/>
      <c r="DJ8" s="977"/>
      <c r="DK8" s="978"/>
      <c r="DL8" s="976"/>
      <c r="DM8" s="977"/>
      <c r="DN8" s="977"/>
      <c r="DO8" s="977"/>
      <c r="DP8" s="978"/>
      <c r="DQ8" s="976"/>
      <c r="DR8" s="977"/>
      <c r="DS8" s="977"/>
      <c r="DT8" s="977"/>
      <c r="DU8" s="978"/>
      <c r="DV8" s="979"/>
      <c r="DW8" s="980"/>
      <c r="DX8" s="980"/>
      <c r="DY8" s="980"/>
      <c r="DZ8" s="981"/>
      <c r="EA8" s="228"/>
    </row>
    <row r="9" spans="1:131" s="229" customFormat="1" ht="26.25" customHeight="1" x14ac:dyDescent="0.15">
      <c r="A9" s="232">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c r="BT9" s="980"/>
      <c r="BU9" s="980"/>
      <c r="BV9" s="980"/>
      <c r="BW9" s="980"/>
      <c r="BX9" s="980"/>
      <c r="BY9" s="980"/>
      <c r="BZ9" s="980"/>
      <c r="CA9" s="980"/>
      <c r="CB9" s="980"/>
      <c r="CC9" s="980"/>
      <c r="CD9" s="980"/>
      <c r="CE9" s="980"/>
      <c r="CF9" s="980"/>
      <c r="CG9" s="1001"/>
      <c r="CH9" s="976"/>
      <c r="CI9" s="977"/>
      <c r="CJ9" s="977"/>
      <c r="CK9" s="977"/>
      <c r="CL9" s="978"/>
      <c r="CM9" s="976"/>
      <c r="CN9" s="977"/>
      <c r="CO9" s="977"/>
      <c r="CP9" s="977"/>
      <c r="CQ9" s="978"/>
      <c r="CR9" s="976"/>
      <c r="CS9" s="977"/>
      <c r="CT9" s="977"/>
      <c r="CU9" s="977"/>
      <c r="CV9" s="978"/>
      <c r="CW9" s="976"/>
      <c r="CX9" s="977"/>
      <c r="CY9" s="977"/>
      <c r="CZ9" s="977"/>
      <c r="DA9" s="978"/>
      <c r="DB9" s="976"/>
      <c r="DC9" s="977"/>
      <c r="DD9" s="977"/>
      <c r="DE9" s="977"/>
      <c r="DF9" s="978"/>
      <c r="DG9" s="976"/>
      <c r="DH9" s="977"/>
      <c r="DI9" s="977"/>
      <c r="DJ9" s="977"/>
      <c r="DK9" s="978"/>
      <c r="DL9" s="976"/>
      <c r="DM9" s="977"/>
      <c r="DN9" s="977"/>
      <c r="DO9" s="977"/>
      <c r="DP9" s="978"/>
      <c r="DQ9" s="976"/>
      <c r="DR9" s="977"/>
      <c r="DS9" s="977"/>
      <c r="DT9" s="977"/>
      <c r="DU9" s="978"/>
      <c r="DV9" s="979"/>
      <c r="DW9" s="980"/>
      <c r="DX9" s="980"/>
      <c r="DY9" s="980"/>
      <c r="DZ9" s="981"/>
      <c r="EA9" s="228"/>
    </row>
    <row r="10" spans="1:131" s="229" customFormat="1" ht="26.25" customHeight="1" x14ac:dyDescent="0.15">
      <c r="A10" s="232">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c r="BT10" s="980"/>
      <c r="BU10" s="980"/>
      <c r="BV10" s="980"/>
      <c r="BW10" s="980"/>
      <c r="BX10" s="980"/>
      <c r="BY10" s="980"/>
      <c r="BZ10" s="980"/>
      <c r="CA10" s="980"/>
      <c r="CB10" s="980"/>
      <c r="CC10" s="980"/>
      <c r="CD10" s="980"/>
      <c r="CE10" s="980"/>
      <c r="CF10" s="980"/>
      <c r="CG10" s="1001"/>
      <c r="CH10" s="976"/>
      <c r="CI10" s="977"/>
      <c r="CJ10" s="977"/>
      <c r="CK10" s="977"/>
      <c r="CL10" s="978"/>
      <c r="CM10" s="976"/>
      <c r="CN10" s="977"/>
      <c r="CO10" s="977"/>
      <c r="CP10" s="977"/>
      <c r="CQ10" s="978"/>
      <c r="CR10" s="976"/>
      <c r="CS10" s="977"/>
      <c r="CT10" s="977"/>
      <c r="CU10" s="977"/>
      <c r="CV10" s="978"/>
      <c r="CW10" s="976"/>
      <c r="CX10" s="977"/>
      <c r="CY10" s="977"/>
      <c r="CZ10" s="977"/>
      <c r="DA10" s="978"/>
      <c r="DB10" s="976"/>
      <c r="DC10" s="977"/>
      <c r="DD10" s="977"/>
      <c r="DE10" s="977"/>
      <c r="DF10" s="978"/>
      <c r="DG10" s="976"/>
      <c r="DH10" s="977"/>
      <c r="DI10" s="977"/>
      <c r="DJ10" s="977"/>
      <c r="DK10" s="978"/>
      <c r="DL10" s="976"/>
      <c r="DM10" s="977"/>
      <c r="DN10" s="977"/>
      <c r="DO10" s="977"/>
      <c r="DP10" s="978"/>
      <c r="DQ10" s="976"/>
      <c r="DR10" s="977"/>
      <c r="DS10" s="977"/>
      <c r="DT10" s="977"/>
      <c r="DU10" s="978"/>
      <c r="DV10" s="979"/>
      <c r="DW10" s="980"/>
      <c r="DX10" s="980"/>
      <c r="DY10" s="980"/>
      <c r="DZ10" s="981"/>
      <c r="EA10" s="228"/>
    </row>
    <row r="11" spans="1:131" s="229" customFormat="1" ht="26.25" customHeight="1" x14ac:dyDescent="0.15">
      <c r="A11" s="232">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c r="BT11" s="980"/>
      <c r="BU11" s="980"/>
      <c r="BV11" s="980"/>
      <c r="BW11" s="980"/>
      <c r="BX11" s="980"/>
      <c r="BY11" s="980"/>
      <c r="BZ11" s="980"/>
      <c r="CA11" s="980"/>
      <c r="CB11" s="980"/>
      <c r="CC11" s="980"/>
      <c r="CD11" s="980"/>
      <c r="CE11" s="980"/>
      <c r="CF11" s="980"/>
      <c r="CG11" s="1001"/>
      <c r="CH11" s="976"/>
      <c r="CI11" s="977"/>
      <c r="CJ11" s="977"/>
      <c r="CK11" s="977"/>
      <c r="CL11" s="978"/>
      <c r="CM11" s="976"/>
      <c r="CN11" s="977"/>
      <c r="CO11" s="977"/>
      <c r="CP11" s="977"/>
      <c r="CQ11" s="978"/>
      <c r="CR11" s="976"/>
      <c r="CS11" s="977"/>
      <c r="CT11" s="977"/>
      <c r="CU11" s="977"/>
      <c r="CV11" s="978"/>
      <c r="CW11" s="976"/>
      <c r="CX11" s="977"/>
      <c r="CY11" s="977"/>
      <c r="CZ11" s="977"/>
      <c r="DA11" s="978"/>
      <c r="DB11" s="976"/>
      <c r="DC11" s="977"/>
      <c r="DD11" s="977"/>
      <c r="DE11" s="977"/>
      <c r="DF11" s="978"/>
      <c r="DG11" s="976"/>
      <c r="DH11" s="977"/>
      <c r="DI11" s="977"/>
      <c r="DJ11" s="977"/>
      <c r="DK11" s="978"/>
      <c r="DL11" s="976"/>
      <c r="DM11" s="977"/>
      <c r="DN11" s="977"/>
      <c r="DO11" s="977"/>
      <c r="DP11" s="978"/>
      <c r="DQ11" s="976"/>
      <c r="DR11" s="977"/>
      <c r="DS11" s="977"/>
      <c r="DT11" s="977"/>
      <c r="DU11" s="978"/>
      <c r="DV11" s="979"/>
      <c r="DW11" s="980"/>
      <c r="DX11" s="980"/>
      <c r="DY11" s="980"/>
      <c r="DZ11" s="981"/>
      <c r="EA11" s="228"/>
    </row>
    <row r="12" spans="1:131" s="229" customFormat="1" ht="26.25" customHeight="1" x14ac:dyDescent="0.15">
      <c r="A12" s="232">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391</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392</v>
      </c>
      <c r="B23" s="924" t="s">
        <v>393</v>
      </c>
      <c r="C23" s="925"/>
      <c r="D23" s="925"/>
      <c r="E23" s="925"/>
      <c r="F23" s="925"/>
      <c r="G23" s="925"/>
      <c r="H23" s="925"/>
      <c r="I23" s="925"/>
      <c r="J23" s="925"/>
      <c r="K23" s="925"/>
      <c r="L23" s="925"/>
      <c r="M23" s="925"/>
      <c r="N23" s="925"/>
      <c r="O23" s="925"/>
      <c r="P23" s="935"/>
      <c r="Q23" s="1054">
        <v>5815</v>
      </c>
      <c r="R23" s="1048"/>
      <c r="S23" s="1048"/>
      <c r="T23" s="1048"/>
      <c r="U23" s="1048"/>
      <c r="V23" s="1048">
        <v>5433</v>
      </c>
      <c r="W23" s="1048"/>
      <c r="X23" s="1048"/>
      <c r="Y23" s="1048"/>
      <c r="Z23" s="1048"/>
      <c r="AA23" s="1048">
        <v>382</v>
      </c>
      <c r="AB23" s="1048"/>
      <c r="AC23" s="1048"/>
      <c r="AD23" s="1048"/>
      <c r="AE23" s="1055"/>
      <c r="AF23" s="1056">
        <v>339</v>
      </c>
      <c r="AG23" s="1048"/>
      <c r="AH23" s="1048"/>
      <c r="AI23" s="1048"/>
      <c r="AJ23" s="1057"/>
      <c r="AK23" s="1058"/>
      <c r="AL23" s="1059"/>
      <c r="AM23" s="1059"/>
      <c r="AN23" s="1059"/>
      <c r="AO23" s="1059"/>
      <c r="AP23" s="1048">
        <v>2611</v>
      </c>
      <c r="AQ23" s="1048"/>
      <c r="AR23" s="1048"/>
      <c r="AS23" s="1048"/>
      <c r="AT23" s="1048"/>
      <c r="AU23" s="1049"/>
      <c r="AV23" s="1049"/>
      <c r="AW23" s="1049"/>
      <c r="AX23" s="1049"/>
      <c r="AY23" s="1050"/>
      <c r="AZ23" s="1051" t="s">
        <v>394</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395</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396</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397</v>
      </c>
      <c r="R26" s="989"/>
      <c r="S26" s="989"/>
      <c r="T26" s="989"/>
      <c r="U26" s="990"/>
      <c r="V26" s="988" t="s">
        <v>398</v>
      </c>
      <c r="W26" s="989"/>
      <c r="X26" s="989"/>
      <c r="Y26" s="989"/>
      <c r="Z26" s="990"/>
      <c r="AA26" s="988" t="s">
        <v>399</v>
      </c>
      <c r="AB26" s="989"/>
      <c r="AC26" s="989"/>
      <c r="AD26" s="989"/>
      <c r="AE26" s="989"/>
      <c r="AF26" s="1042" t="s">
        <v>400</v>
      </c>
      <c r="AG26" s="995"/>
      <c r="AH26" s="995"/>
      <c r="AI26" s="995"/>
      <c r="AJ26" s="1043"/>
      <c r="AK26" s="989" t="s">
        <v>401</v>
      </c>
      <c r="AL26" s="989"/>
      <c r="AM26" s="989"/>
      <c r="AN26" s="989"/>
      <c r="AO26" s="990"/>
      <c r="AP26" s="988" t="s">
        <v>402</v>
      </c>
      <c r="AQ26" s="989"/>
      <c r="AR26" s="989"/>
      <c r="AS26" s="989"/>
      <c r="AT26" s="990"/>
      <c r="AU26" s="988" t="s">
        <v>403</v>
      </c>
      <c r="AV26" s="989"/>
      <c r="AW26" s="989"/>
      <c r="AX26" s="989"/>
      <c r="AY26" s="990"/>
      <c r="AZ26" s="988" t="s">
        <v>404</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405</v>
      </c>
      <c r="C28" s="1035"/>
      <c r="D28" s="1035"/>
      <c r="E28" s="1035"/>
      <c r="F28" s="1035"/>
      <c r="G28" s="1035"/>
      <c r="H28" s="1035"/>
      <c r="I28" s="1035"/>
      <c r="J28" s="1035"/>
      <c r="K28" s="1035"/>
      <c r="L28" s="1035"/>
      <c r="M28" s="1035"/>
      <c r="N28" s="1035"/>
      <c r="O28" s="1035"/>
      <c r="P28" s="1036"/>
      <c r="Q28" s="1037">
        <v>1271</v>
      </c>
      <c r="R28" s="1038"/>
      <c r="S28" s="1038"/>
      <c r="T28" s="1038"/>
      <c r="U28" s="1038"/>
      <c r="V28" s="1038">
        <v>1181</v>
      </c>
      <c r="W28" s="1038"/>
      <c r="X28" s="1038"/>
      <c r="Y28" s="1038"/>
      <c r="Z28" s="1038"/>
      <c r="AA28" s="1038">
        <v>90</v>
      </c>
      <c r="AB28" s="1038"/>
      <c r="AC28" s="1038"/>
      <c r="AD28" s="1038"/>
      <c r="AE28" s="1039"/>
      <c r="AF28" s="1040">
        <v>90</v>
      </c>
      <c r="AG28" s="1038"/>
      <c r="AH28" s="1038"/>
      <c r="AI28" s="1038"/>
      <c r="AJ28" s="1041"/>
      <c r="AK28" s="1029">
        <v>91</v>
      </c>
      <c r="AL28" s="1030"/>
      <c r="AM28" s="1030"/>
      <c r="AN28" s="1030"/>
      <c r="AO28" s="1030"/>
      <c r="AP28" s="1030" t="s">
        <v>585</v>
      </c>
      <c r="AQ28" s="1030"/>
      <c r="AR28" s="1030"/>
      <c r="AS28" s="1030"/>
      <c r="AT28" s="1030"/>
      <c r="AU28" s="1030" t="s">
        <v>585</v>
      </c>
      <c r="AV28" s="1030"/>
      <c r="AW28" s="1030"/>
      <c r="AX28" s="1030"/>
      <c r="AY28" s="1030"/>
      <c r="AZ28" s="1031" t="s">
        <v>585</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406</v>
      </c>
      <c r="C29" s="1018"/>
      <c r="D29" s="1018"/>
      <c r="E29" s="1018"/>
      <c r="F29" s="1018"/>
      <c r="G29" s="1018"/>
      <c r="H29" s="1018"/>
      <c r="I29" s="1018"/>
      <c r="J29" s="1018"/>
      <c r="K29" s="1018"/>
      <c r="L29" s="1018"/>
      <c r="M29" s="1018"/>
      <c r="N29" s="1018"/>
      <c r="O29" s="1018"/>
      <c r="P29" s="1019"/>
      <c r="Q29" s="1025">
        <v>1167</v>
      </c>
      <c r="R29" s="1026"/>
      <c r="S29" s="1026"/>
      <c r="T29" s="1026"/>
      <c r="U29" s="1026"/>
      <c r="V29" s="1026">
        <v>1119</v>
      </c>
      <c r="W29" s="1026"/>
      <c r="X29" s="1026"/>
      <c r="Y29" s="1026"/>
      <c r="Z29" s="1026"/>
      <c r="AA29" s="1026">
        <v>48</v>
      </c>
      <c r="AB29" s="1026"/>
      <c r="AC29" s="1026"/>
      <c r="AD29" s="1026"/>
      <c r="AE29" s="1027"/>
      <c r="AF29" s="1022">
        <v>48</v>
      </c>
      <c r="AG29" s="1023"/>
      <c r="AH29" s="1023"/>
      <c r="AI29" s="1023"/>
      <c r="AJ29" s="1024"/>
      <c r="AK29" s="967">
        <v>164</v>
      </c>
      <c r="AL29" s="958"/>
      <c r="AM29" s="958"/>
      <c r="AN29" s="958"/>
      <c r="AO29" s="958"/>
      <c r="AP29" s="958" t="s">
        <v>585</v>
      </c>
      <c r="AQ29" s="958"/>
      <c r="AR29" s="958"/>
      <c r="AS29" s="958"/>
      <c r="AT29" s="958"/>
      <c r="AU29" s="958" t="s">
        <v>585</v>
      </c>
      <c r="AV29" s="958"/>
      <c r="AW29" s="958"/>
      <c r="AX29" s="958"/>
      <c r="AY29" s="958"/>
      <c r="AZ29" s="1028" t="s">
        <v>585</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407</v>
      </c>
      <c r="C30" s="1018"/>
      <c r="D30" s="1018"/>
      <c r="E30" s="1018"/>
      <c r="F30" s="1018"/>
      <c r="G30" s="1018"/>
      <c r="H30" s="1018"/>
      <c r="I30" s="1018"/>
      <c r="J30" s="1018"/>
      <c r="K30" s="1018"/>
      <c r="L30" s="1018"/>
      <c r="M30" s="1018"/>
      <c r="N30" s="1018"/>
      <c r="O30" s="1018"/>
      <c r="P30" s="1019"/>
      <c r="Q30" s="1025">
        <v>101</v>
      </c>
      <c r="R30" s="1026"/>
      <c r="S30" s="1026"/>
      <c r="T30" s="1026"/>
      <c r="U30" s="1026"/>
      <c r="V30" s="1026">
        <v>100</v>
      </c>
      <c r="W30" s="1026"/>
      <c r="X30" s="1026"/>
      <c r="Y30" s="1026"/>
      <c r="Z30" s="1026"/>
      <c r="AA30" s="1026">
        <v>1</v>
      </c>
      <c r="AB30" s="1026"/>
      <c r="AC30" s="1026"/>
      <c r="AD30" s="1026"/>
      <c r="AE30" s="1027"/>
      <c r="AF30" s="1022">
        <v>1</v>
      </c>
      <c r="AG30" s="1023"/>
      <c r="AH30" s="1023"/>
      <c r="AI30" s="1023"/>
      <c r="AJ30" s="1024"/>
      <c r="AK30" s="967">
        <v>29</v>
      </c>
      <c r="AL30" s="958"/>
      <c r="AM30" s="958"/>
      <c r="AN30" s="958"/>
      <c r="AO30" s="958"/>
      <c r="AP30" s="958" t="s">
        <v>585</v>
      </c>
      <c r="AQ30" s="958"/>
      <c r="AR30" s="958"/>
      <c r="AS30" s="958"/>
      <c r="AT30" s="958"/>
      <c r="AU30" s="958" t="s">
        <v>585</v>
      </c>
      <c r="AV30" s="958"/>
      <c r="AW30" s="958"/>
      <c r="AX30" s="958"/>
      <c r="AY30" s="958"/>
      <c r="AZ30" s="1028" t="s">
        <v>585</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408</v>
      </c>
      <c r="C31" s="1018"/>
      <c r="D31" s="1018"/>
      <c r="E31" s="1018"/>
      <c r="F31" s="1018"/>
      <c r="G31" s="1018"/>
      <c r="H31" s="1018"/>
      <c r="I31" s="1018"/>
      <c r="J31" s="1018"/>
      <c r="K31" s="1018"/>
      <c r="L31" s="1018"/>
      <c r="M31" s="1018"/>
      <c r="N31" s="1018"/>
      <c r="O31" s="1018"/>
      <c r="P31" s="1019"/>
      <c r="Q31" s="1025">
        <v>250</v>
      </c>
      <c r="R31" s="1026"/>
      <c r="S31" s="1026"/>
      <c r="T31" s="1026"/>
      <c r="U31" s="1026"/>
      <c r="V31" s="1026">
        <v>246</v>
      </c>
      <c r="W31" s="1026"/>
      <c r="X31" s="1026"/>
      <c r="Y31" s="1026"/>
      <c r="Z31" s="1026"/>
      <c r="AA31" s="1026">
        <v>4</v>
      </c>
      <c r="AB31" s="1026"/>
      <c r="AC31" s="1026"/>
      <c r="AD31" s="1026"/>
      <c r="AE31" s="1027"/>
      <c r="AF31" s="1022">
        <v>240</v>
      </c>
      <c r="AG31" s="1023"/>
      <c r="AH31" s="1023"/>
      <c r="AI31" s="1023"/>
      <c r="AJ31" s="1024"/>
      <c r="AK31" s="967">
        <v>24</v>
      </c>
      <c r="AL31" s="958"/>
      <c r="AM31" s="958"/>
      <c r="AN31" s="958"/>
      <c r="AO31" s="958"/>
      <c r="AP31" s="958">
        <v>1029</v>
      </c>
      <c r="AQ31" s="958"/>
      <c r="AR31" s="958"/>
      <c r="AS31" s="958"/>
      <c r="AT31" s="958"/>
      <c r="AU31" s="958">
        <v>185</v>
      </c>
      <c r="AV31" s="958"/>
      <c r="AW31" s="958"/>
      <c r="AX31" s="958"/>
      <c r="AY31" s="958"/>
      <c r="AZ31" s="1028" t="s">
        <v>585</v>
      </c>
      <c r="BA31" s="1028"/>
      <c r="BB31" s="1028"/>
      <c r="BC31" s="1028"/>
      <c r="BD31" s="1028"/>
      <c r="BE31" s="959" t="s">
        <v>409</v>
      </c>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410</v>
      </c>
      <c r="C32" s="1018"/>
      <c r="D32" s="1018"/>
      <c r="E32" s="1018"/>
      <c r="F32" s="1018"/>
      <c r="G32" s="1018"/>
      <c r="H32" s="1018"/>
      <c r="I32" s="1018"/>
      <c r="J32" s="1018"/>
      <c r="K32" s="1018"/>
      <c r="L32" s="1018"/>
      <c r="M32" s="1018"/>
      <c r="N32" s="1018"/>
      <c r="O32" s="1018"/>
      <c r="P32" s="1019"/>
      <c r="Q32" s="1025">
        <v>890</v>
      </c>
      <c r="R32" s="1026"/>
      <c r="S32" s="1026"/>
      <c r="T32" s="1026"/>
      <c r="U32" s="1026"/>
      <c r="V32" s="1026">
        <v>853</v>
      </c>
      <c r="W32" s="1026"/>
      <c r="X32" s="1026"/>
      <c r="Y32" s="1026"/>
      <c r="Z32" s="1026"/>
      <c r="AA32" s="1026">
        <v>36</v>
      </c>
      <c r="AB32" s="1026"/>
      <c r="AC32" s="1026"/>
      <c r="AD32" s="1026"/>
      <c r="AE32" s="1027"/>
      <c r="AF32" s="1022">
        <v>64</v>
      </c>
      <c r="AG32" s="1023"/>
      <c r="AH32" s="1023"/>
      <c r="AI32" s="1023"/>
      <c r="AJ32" s="1024"/>
      <c r="AK32" s="967">
        <v>323</v>
      </c>
      <c r="AL32" s="958"/>
      <c r="AM32" s="958"/>
      <c r="AN32" s="958"/>
      <c r="AO32" s="958"/>
      <c r="AP32" s="958">
        <v>249</v>
      </c>
      <c r="AQ32" s="958"/>
      <c r="AR32" s="958"/>
      <c r="AS32" s="958"/>
      <c r="AT32" s="958"/>
      <c r="AU32" s="958">
        <v>176</v>
      </c>
      <c r="AV32" s="958"/>
      <c r="AW32" s="958"/>
      <c r="AX32" s="958"/>
      <c r="AY32" s="958"/>
      <c r="AZ32" s="1028" t="s">
        <v>585</v>
      </c>
      <c r="BA32" s="1028"/>
      <c r="BB32" s="1028"/>
      <c r="BC32" s="1028"/>
      <c r="BD32" s="1028"/>
      <c r="BE32" s="959" t="s">
        <v>411</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412</v>
      </c>
      <c r="C33" s="1018"/>
      <c r="D33" s="1018"/>
      <c r="E33" s="1018"/>
      <c r="F33" s="1018"/>
      <c r="G33" s="1018"/>
      <c r="H33" s="1018"/>
      <c r="I33" s="1018"/>
      <c r="J33" s="1018"/>
      <c r="K33" s="1018"/>
      <c r="L33" s="1018"/>
      <c r="M33" s="1018"/>
      <c r="N33" s="1018"/>
      <c r="O33" s="1018"/>
      <c r="P33" s="1019"/>
      <c r="Q33" s="1025">
        <v>544</v>
      </c>
      <c r="R33" s="1026"/>
      <c r="S33" s="1026"/>
      <c r="T33" s="1026"/>
      <c r="U33" s="1026"/>
      <c r="V33" s="1026">
        <v>500</v>
      </c>
      <c r="W33" s="1026"/>
      <c r="X33" s="1026"/>
      <c r="Y33" s="1026"/>
      <c r="Z33" s="1026"/>
      <c r="AA33" s="1026">
        <v>44</v>
      </c>
      <c r="AB33" s="1026"/>
      <c r="AC33" s="1026"/>
      <c r="AD33" s="1026"/>
      <c r="AE33" s="1027"/>
      <c r="AF33" s="1022">
        <v>42</v>
      </c>
      <c r="AG33" s="1023"/>
      <c r="AH33" s="1023"/>
      <c r="AI33" s="1023"/>
      <c r="AJ33" s="1024"/>
      <c r="AK33" s="967">
        <v>183</v>
      </c>
      <c r="AL33" s="958"/>
      <c r="AM33" s="958"/>
      <c r="AN33" s="958"/>
      <c r="AO33" s="958"/>
      <c r="AP33" s="958">
        <v>1157</v>
      </c>
      <c r="AQ33" s="958"/>
      <c r="AR33" s="958"/>
      <c r="AS33" s="958"/>
      <c r="AT33" s="958"/>
      <c r="AU33" s="958">
        <v>921</v>
      </c>
      <c r="AV33" s="958"/>
      <c r="AW33" s="958"/>
      <c r="AX33" s="958"/>
      <c r="AY33" s="958"/>
      <c r="AZ33" s="1028" t="s">
        <v>585</v>
      </c>
      <c r="BA33" s="1028"/>
      <c r="BB33" s="1028"/>
      <c r="BC33" s="1028"/>
      <c r="BD33" s="1028"/>
      <c r="BE33" s="959" t="s">
        <v>413</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414</v>
      </c>
      <c r="C34" s="1018"/>
      <c r="D34" s="1018"/>
      <c r="E34" s="1018"/>
      <c r="F34" s="1018"/>
      <c r="G34" s="1018"/>
      <c r="H34" s="1018"/>
      <c r="I34" s="1018"/>
      <c r="J34" s="1018"/>
      <c r="K34" s="1018"/>
      <c r="L34" s="1018"/>
      <c r="M34" s="1018"/>
      <c r="N34" s="1018"/>
      <c r="O34" s="1018"/>
      <c r="P34" s="1019"/>
      <c r="Q34" s="1025">
        <v>14</v>
      </c>
      <c r="R34" s="1026"/>
      <c r="S34" s="1026"/>
      <c r="T34" s="1026"/>
      <c r="U34" s="1026"/>
      <c r="V34" s="1026">
        <v>14</v>
      </c>
      <c r="W34" s="1026"/>
      <c r="X34" s="1026"/>
      <c r="Y34" s="1026"/>
      <c r="Z34" s="1026"/>
      <c r="AA34" s="1026">
        <v>0</v>
      </c>
      <c r="AB34" s="1026"/>
      <c r="AC34" s="1026"/>
      <c r="AD34" s="1026"/>
      <c r="AE34" s="1027"/>
      <c r="AF34" s="1022" t="s">
        <v>415</v>
      </c>
      <c r="AG34" s="1023"/>
      <c r="AH34" s="1023"/>
      <c r="AI34" s="1023"/>
      <c r="AJ34" s="1024"/>
      <c r="AK34" s="967" t="s">
        <v>585</v>
      </c>
      <c r="AL34" s="958"/>
      <c r="AM34" s="958"/>
      <c r="AN34" s="958"/>
      <c r="AO34" s="958"/>
      <c r="AP34" s="958" t="s">
        <v>585</v>
      </c>
      <c r="AQ34" s="958"/>
      <c r="AR34" s="958"/>
      <c r="AS34" s="958"/>
      <c r="AT34" s="958"/>
      <c r="AU34" s="958" t="s">
        <v>585</v>
      </c>
      <c r="AV34" s="958"/>
      <c r="AW34" s="958"/>
      <c r="AX34" s="958"/>
      <c r="AY34" s="958"/>
      <c r="AZ34" s="1028" t="s">
        <v>585</v>
      </c>
      <c r="BA34" s="1028"/>
      <c r="BB34" s="1028"/>
      <c r="BC34" s="1028"/>
      <c r="BD34" s="1028"/>
      <c r="BE34" s="959" t="s">
        <v>413</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416</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392</v>
      </c>
      <c r="B63" s="924" t="s">
        <v>417</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485</v>
      </c>
      <c r="AG63" s="946"/>
      <c r="AH63" s="946"/>
      <c r="AI63" s="946"/>
      <c r="AJ63" s="1009"/>
      <c r="AK63" s="1010"/>
      <c r="AL63" s="950"/>
      <c r="AM63" s="950"/>
      <c r="AN63" s="950"/>
      <c r="AO63" s="950"/>
      <c r="AP63" s="946">
        <v>2435</v>
      </c>
      <c r="AQ63" s="946"/>
      <c r="AR63" s="946"/>
      <c r="AS63" s="946"/>
      <c r="AT63" s="946"/>
      <c r="AU63" s="946">
        <v>1282</v>
      </c>
      <c r="AV63" s="946"/>
      <c r="AW63" s="946"/>
      <c r="AX63" s="946"/>
      <c r="AY63" s="946"/>
      <c r="AZ63" s="1004"/>
      <c r="BA63" s="1004"/>
      <c r="BB63" s="1004"/>
      <c r="BC63" s="1004"/>
      <c r="BD63" s="1004"/>
      <c r="BE63" s="947"/>
      <c r="BF63" s="947"/>
      <c r="BG63" s="947"/>
      <c r="BH63" s="947"/>
      <c r="BI63" s="948"/>
      <c r="BJ63" s="1005" t="s">
        <v>415</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418</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419</v>
      </c>
      <c r="B66" s="983"/>
      <c r="C66" s="983"/>
      <c r="D66" s="983"/>
      <c r="E66" s="983"/>
      <c r="F66" s="983"/>
      <c r="G66" s="983"/>
      <c r="H66" s="983"/>
      <c r="I66" s="983"/>
      <c r="J66" s="983"/>
      <c r="K66" s="983"/>
      <c r="L66" s="983"/>
      <c r="M66" s="983"/>
      <c r="N66" s="983"/>
      <c r="O66" s="983"/>
      <c r="P66" s="984"/>
      <c r="Q66" s="988" t="s">
        <v>420</v>
      </c>
      <c r="R66" s="989"/>
      <c r="S66" s="989"/>
      <c r="T66" s="989"/>
      <c r="U66" s="990"/>
      <c r="V66" s="988" t="s">
        <v>421</v>
      </c>
      <c r="W66" s="989"/>
      <c r="X66" s="989"/>
      <c r="Y66" s="989"/>
      <c r="Z66" s="990"/>
      <c r="AA66" s="988" t="s">
        <v>422</v>
      </c>
      <c r="AB66" s="989"/>
      <c r="AC66" s="989"/>
      <c r="AD66" s="989"/>
      <c r="AE66" s="990"/>
      <c r="AF66" s="994" t="s">
        <v>423</v>
      </c>
      <c r="AG66" s="995"/>
      <c r="AH66" s="995"/>
      <c r="AI66" s="995"/>
      <c r="AJ66" s="996"/>
      <c r="AK66" s="988" t="s">
        <v>424</v>
      </c>
      <c r="AL66" s="983"/>
      <c r="AM66" s="983"/>
      <c r="AN66" s="983"/>
      <c r="AO66" s="984"/>
      <c r="AP66" s="988" t="s">
        <v>425</v>
      </c>
      <c r="AQ66" s="989"/>
      <c r="AR66" s="989"/>
      <c r="AS66" s="989"/>
      <c r="AT66" s="990"/>
      <c r="AU66" s="988" t="s">
        <v>426</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586</v>
      </c>
      <c r="C68" s="973"/>
      <c r="D68" s="973"/>
      <c r="E68" s="973"/>
      <c r="F68" s="973"/>
      <c r="G68" s="973"/>
      <c r="H68" s="973"/>
      <c r="I68" s="973"/>
      <c r="J68" s="973"/>
      <c r="K68" s="973"/>
      <c r="L68" s="973"/>
      <c r="M68" s="973"/>
      <c r="N68" s="973"/>
      <c r="O68" s="973"/>
      <c r="P68" s="974"/>
      <c r="Q68" s="975">
        <v>12629</v>
      </c>
      <c r="R68" s="969"/>
      <c r="S68" s="969"/>
      <c r="T68" s="969"/>
      <c r="U68" s="969"/>
      <c r="V68" s="969">
        <v>12063</v>
      </c>
      <c r="W68" s="969"/>
      <c r="X68" s="969"/>
      <c r="Y68" s="969"/>
      <c r="Z68" s="969"/>
      <c r="AA68" s="969">
        <v>566</v>
      </c>
      <c r="AB68" s="969"/>
      <c r="AC68" s="969"/>
      <c r="AD68" s="969"/>
      <c r="AE68" s="969"/>
      <c r="AF68" s="969">
        <v>566</v>
      </c>
      <c r="AG68" s="969"/>
      <c r="AH68" s="969"/>
      <c r="AI68" s="969"/>
      <c r="AJ68" s="969"/>
      <c r="AK68" s="969">
        <v>2179</v>
      </c>
      <c r="AL68" s="969"/>
      <c r="AM68" s="969"/>
      <c r="AN68" s="969"/>
      <c r="AO68" s="969"/>
      <c r="AP68" s="969" t="s">
        <v>585</v>
      </c>
      <c r="AQ68" s="969"/>
      <c r="AR68" s="969"/>
      <c r="AS68" s="969"/>
      <c r="AT68" s="969"/>
      <c r="AU68" s="969" t="s">
        <v>585</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587</v>
      </c>
      <c r="C69" s="962"/>
      <c r="D69" s="962"/>
      <c r="E69" s="962"/>
      <c r="F69" s="962"/>
      <c r="G69" s="962"/>
      <c r="H69" s="962"/>
      <c r="I69" s="962"/>
      <c r="J69" s="962"/>
      <c r="K69" s="962"/>
      <c r="L69" s="962"/>
      <c r="M69" s="962"/>
      <c r="N69" s="962"/>
      <c r="O69" s="962"/>
      <c r="P69" s="963"/>
      <c r="Q69" s="964">
        <v>865</v>
      </c>
      <c r="R69" s="958"/>
      <c r="S69" s="958"/>
      <c r="T69" s="958"/>
      <c r="U69" s="958"/>
      <c r="V69" s="958">
        <v>863</v>
      </c>
      <c r="W69" s="958"/>
      <c r="X69" s="958"/>
      <c r="Y69" s="958"/>
      <c r="Z69" s="958"/>
      <c r="AA69" s="958">
        <v>2</v>
      </c>
      <c r="AB69" s="958"/>
      <c r="AC69" s="958"/>
      <c r="AD69" s="958"/>
      <c r="AE69" s="958"/>
      <c r="AF69" s="958">
        <v>2</v>
      </c>
      <c r="AG69" s="958"/>
      <c r="AH69" s="958"/>
      <c r="AI69" s="958"/>
      <c r="AJ69" s="958"/>
      <c r="AK69" s="958">
        <v>2</v>
      </c>
      <c r="AL69" s="958"/>
      <c r="AM69" s="958"/>
      <c r="AN69" s="958"/>
      <c r="AO69" s="958"/>
      <c r="AP69" s="958" t="s">
        <v>585</v>
      </c>
      <c r="AQ69" s="958"/>
      <c r="AR69" s="958"/>
      <c r="AS69" s="958"/>
      <c r="AT69" s="958"/>
      <c r="AU69" s="958" t="s">
        <v>585</v>
      </c>
      <c r="AV69" s="958"/>
      <c r="AW69" s="958"/>
      <c r="AX69" s="958"/>
      <c r="AY69" s="958"/>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588</v>
      </c>
      <c r="C70" s="962"/>
      <c r="D70" s="962"/>
      <c r="E70" s="962"/>
      <c r="F70" s="962"/>
      <c r="G70" s="962"/>
      <c r="H70" s="962"/>
      <c r="I70" s="962"/>
      <c r="J70" s="962"/>
      <c r="K70" s="962"/>
      <c r="L70" s="962"/>
      <c r="M70" s="962"/>
      <c r="N70" s="962"/>
      <c r="O70" s="962"/>
      <c r="P70" s="963"/>
      <c r="Q70" s="964">
        <v>4944</v>
      </c>
      <c r="R70" s="958"/>
      <c r="S70" s="958"/>
      <c r="T70" s="958"/>
      <c r="U70" s="958"/>
      <c r="V70" s="958">
        <v>4796</v>
      </c>
      <c r="W70" s="958"/>
      <c r="X70" s="958"/>
      <c r="Y70" s="958"/>
      <c r="Z70" s="958"/>
      <c r="AA70" s="958">
        <v>148</v>
      </c>
      <c r="AB70" s="958"/>
      <c r="AC70" s="958"/>
      <c r="AD70" s="958"/>
      <c r="AE70" s="958"/>
      <c r="AF70" s="958">
        <v>148</v>
      </c>
      <c r="AG70" s="958"/>
      <c r="AH70" s="958"/>
      <c r="AI70" s="958"/>
      <c r="AJ70" s="958"/>
      <c r="AK70" s="958">
        <v>163</v>
      </c>
      <c r="AL70" s="958"/>
      <c r="AM70" s="958"/>
      <c r="AN70" s="958"/>
      <c r="AO70" s="958"/>
      <c r="AP70" s="958">
        <v>4334</v>
      </c>
      <c r="AQ70" s="958"/>
      <c r="AR70" s="958"/>
      <c r="AS70" s="958"/>
      <c r="AT70" s="958"/>
      <c r="AU70" s="958">
        <v>149</v>
      </c>
      <c r="AV70" s="958"/>
      <c r="AW70" s="958"/>
      <c r="AX70" s="958"/>
      <c r="AY70" s="958"/>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589</v>
      </c>
      <c r="C71" s="962"/>
      <c r="D71" s="962"/>
      <c r="E71" s="962"/>
      <c r="F71" s="962"/>
      <c r="G71" s="962"/>
      <c r="H71" s="962"/>
      <c r="I71" s="962"/>
      <c r="J71" s="962"/>
      <c r="K71" s="962"/>
      <c r="L71" s="962"/>
      <c r="M71" s="962"/>
      <c r="N71" s="962"/>
      <c r="O71" s="962"/>
      <c r="P71" s="963"/>
      <c r="Q71" s="964">
        <v>174</v>
      </c>
      <c r="R71" s="958"/>
      <c r="S71" s="958"/>
      <c r="T71" s="958"/>
      <c r="U71" s="958"/>
      <c r="V71" s="958">
        <v>171</v>
      </c>
      <c r="W71" s="958"/>
      <c r="X71" s="958"/>
      <c r="Y71" s="958"/>
      <c r="Z71" s="958"/>
      <c r="AA71" s="958">
        <v>3</v>
      </c>
      <c r="AB71" s="958"/>
      <c r="AC71" s="958"/>
      <c r="AD71" s="958"/>
      <c r="AE71" s="958"/>
      <c r="AF71" s="958">
        <v>3</v>
      </c>
      <c r="AG71" s="958"/>
      <c r="AH71" s="958"/>
      <c r="AI71" s="958"/>
      <c r="AJ71" s="958"/>
      <c r="AK71" s="958">
        <v>5</v>
      </c>
      <c r="AL71" s="958"/>
      <c r="AM71" s="958"/>
      <c r="AN71" s="958"/>
      <c r="AO71" s="958"/>
      <c r="AP71" s="958" t="s">
        <v>585</v>
      </c>
      <c r="AQ71" s="958"/>
      <c r="AR71" s="958"/>
      <c r="AS71" s="958"/>
      <c r="AT71" s="958"/>
      <c r="AU71" s="958" t="s">
        <v>585</v>
      </c>
      <c r="AV71" s="958"/>
      <c r="AW71" s="958"/>
      <c r="AX71" s="958"/>
      <c r="AY71" s="958"/>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t="s">
        <v>590</v>
      </c>
      <c r="C72" s="962"/>
      <c r="D72" s="962"/>
      <c r="E72" s="962"/>
      <c r="F72" s="962"/>
      <c r="G72" s="962"/>
      <c r="H72" s="962"/>
      <c r="I72" s="962"/>
      <c r="J72" s="962"/>
      <c r="K72" s="962"/>
      <c r="L72" s="962"/>
      <c r="M72" s="962"/>
      <c r="N72" s="962"/>
      <c r="O72" s="962"/>
      <c r="P72" s="963"/>
      <c r="Q72" s="964">
        <v>245</v>
      </c>
      <c r="R72" s="958"/>
      <c r="S72" s="958"/>
      <c r="T72" s="958"/>
      <c r="U72" s="958"/>
      <c r="V72" s="958">
        <v>185</v>
      </c>
      <c r="W72" s="958"/>
      <c r="X72" s="958"/>
      <c r="Y72" s="958"/>
      <c r="Z72" s="958"/>
      <c r="AA72" s="958">
        <v>61</v>
      </c>
      <c r="AB72" s="958"/>
      <c r="AC72" s="958"/>
      <c r="AD72" s="958"/>
      <c r="AE72" s="958"/>
      <c r="AF72" s="958">
        <v>61</v>
      </c>
      <c r="AG72" s="958"/>
      <c r="AH72" s="958"/>
      <c r="AI72" s="958"/>
      <c r="AJ72" s="958"/>
      <c r="AK72" s="958">
        <v>35</v>
      </c>
      <c r="AL72" s="958"/>
      <c r="AM72" s="958"/>
      <c r="AN72" s="958"/>
      <c r="AO72" s="958"/>
      <c r="AP72" s="958" t="s">
        <v>585</v>
      </c>
      <c r="AQ72" s="958"/>
      <c r="AR72" s="958"/>
      <c r="AS72" s="958"/>
      <c r="AT72" s="958"/>
      <c r="AU72" s="958" t="s">
        <v>585</v>
      </c>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t="s">
        <v>591</v>
      </c>
      <c r="C73" s="962"/>
      <c r="D73" s="962"/>
      <c r="E73" s="962"/>
      <c r="F73" s="962"/>
      <c r="G73" s="962"/>
      <c r="H73" s="962"/>
      <c r="I73" s="962"/>
      <c r="J73" s="962"/>
      <c r="K73" s="962"/>
      <c r="L73" s="962"/>
      <c r="M73" s="962"/>
      <c r="N73" s="962"/>
      <c r="O73" s="962"/>
      <c r="P73" s="963"/>
      <c r="Q73" s="964">
        <v>272540</v>
      </c>
      <c r="R73" s="958"/>
      <c r="S73" s="958"/>
      <c r="T73" s="958"/>
      <c r="U73" s="958"/>
      <c r="V73" s="958">
        <v>265731</v>
      </c>
      <c r="W73" s="958"/>
      <c r="X73" s="958"/>
      <c r="Y73" s="958"/>
      <c r="Z73" s="958"/>
      <c r="AA73" s="958">
        <v>6809</v>
      </c>
      <c r="AB73" s="958"/>
      <c r="AC73" s="958"/>
      <c r="AD73" s="958"/>
      <c r="AE73" s="958"/>
      <c r="AF73" s="958">
        <v>6809</v>
      </c>
      <c r="AG73" s="958"/>
      <c r="AH73" s="958"/>
      <c r="AI73" s="958"/>
      <c r="AJ73" s="958"/>
      <c r="AK73" s="958">
        <v>8222</v>
      </c>
      <c r="AL73" s="958"/>
      <c r="AM73" s="958"/>
      <c r="AN73" s="958"/>
      <c r="AO73" s="958"/>
      <c r="AP73" s="958" t="s">
        <v>585</v>
      </c>
      <c r="AQ73" s="958"/>
      <c r="AR73" s="958"/>
      <c r="AS73" s="958"/>
      <c r="AT73" s="958"/>
      <c r="AU73" s="958" t="s">
        <v>585</v>
      </c>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392</v>
      </c>
      <c r="B88" s="924" t="s">
        <v>427</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7589</v>
      </c>
      <c r="AG88" s="946"/>
      <c r="AH88" s="946"/>
      <c r="AI88" s="946"/>
      <c r="AJ88" s="946"/>
      <c r="AK88" s="950"/>
      <c r="AL88" s="950"/>
      <c r="AM88" s="950"/>
      <c r="AN88" s="950"/>
      <c r="AO88" s="950"/>
      <c r="AP88" s="946">
        <v>4334</v>
      </c>
      <c r="AQ88" s="946"/>
      <c r="AR88" s="946"/>
      <c r="AS88" s="946"/>
      <c r="AT88" s="946"/>
      <c r="AU88" s="946">
        <v>149</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392</v>
      </c>
      <c r="BR102" s="924" t="s">
        <v>428</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c r="CS102" s="940"/>
      <c r="CT102" s="940"/>
      <c r="CU102" s="940"/>
      <c r="CV102" s="941"/>
      <c r="CW102" s="939"/>
      <c r="CX102" s="940"/>
      <c r="CY102" s="940"/>
      <c r="CZ102" s="940"/>
      <c r="DA102" s="941"/>
      <c r="DB102" s="939"/>
      <c r="DC102" s="940"/>
      <c r="DD102" s="940"/>
      <c r="DE102" s="940"/>
      <c r="DF102" s="941"/>
      <c r="DG102" s="939"/>
      <c r="DH102" s="940"/>
      <c r="DI102" s="940"/>
      <c r="DJ102" s="940"/>
      <c r="DK102" s="941"/>
      <c r="DL102" s="939"/>
      <c r="DM102" s="940"/>
      <c r="DN102" s="940"/>
      <c r="DO102" s="940"/>
      <c r="DP102" s="941"/>
      <c r="DQ102" s="939"/>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429</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430</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431</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432</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433</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434</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435</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436</v>
      </c>
      <c r="AB109" s="883"/>
      <c r="AC109" s="883"/>
      <c r="AD109" s="883"/>
      <c r="AE109" s="884"/>
      <c r="AF109" s="885" t="s">
        <v>437</v>
      </c>
      <c r="AG109" s="883"/>
      <c r="AH109" s="883"/>
      <c r="AI109" s="883"/>
      <c r="AJ109" s="884"/>
      <c r="AK109" s="885" t="s">
        <v>310</v>
      </c>
      <c r="AL109" s="883"/>
      <c r="AM109" s="883"/>
      <c r="AN109" s="883"/>
      <c r="AO109" s="884"/>
      <c r="AP109" s="885" t="s">
        <v>438</v>
      </c>
      <c r="AQ109" s="883"/>
      <c r="AR109" s="883"/>
      <c r="AS109" s="883"/>
      <c r="AT109" s="916"/>
      <c r="AU109" s="882" t="s">
        <v>435</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436</v>
      </c>
      <c r="BR109" s="883"/>
      <c r="BS109" s="883"/>
      <c r="BT109" s="883"/>
      <c r="BU109" s="884"/>
      <c r="BV109" s="885" t="s">
        <v>437</v>
      </c>
      <c r="BW109" s="883"/>
      <c r="BX109" s="883"/>
      <c r="BY109" s="883"/>
      <c r="BZ109" s="884"/>
      <c r="CA109" s="885" t="s">
        <v>310</v>
      </c>
      <c r="CB109" s="883"/>
      <c r="CC109" s="883"/>
      <c r="CD109" s="883"/>
      <c r="CE109" s="884"/>
      <c r="CF109" s="923" t="s">
        <v>438</v>
      </c>
      <c r="CG109" s="923"/>
      <c r="CH109" s="923"/>
      <c r="CI109" s="923"/>
      <c r="CJ109" s="923"/>
      <c r="CK109" s="885" t="s">
        <v>439</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436</v>
      </c>
      <c r="DH109" s="883"/>
      <c r="DI109" s="883"/>
      <c r="DJ109" s="883"/>
      <c r="DK109" s="884"/>
      <c r="DL109" s="885" t="s">
        <v>437</v>
      </c>
      <c r="DM109" s="883"/>
      <c r="DN109" s="883"/>
      <c r="DO109" s="883"/>
      <c r="DP109" s="884"/>
      <c r="DQ109" s="885" t="s">
        <v>310</v>
      </c>
      <c r="DR109" s="883"/>
      <c r="DS109" s="883"/>
      <c r="DT109" s="883"/>
      <c r="DU109" s="884"/>
      <c r="DV109" s="885" t="s">
        <v>438</v>
      </c>
      <c r="DW109" s="883"/>
      <c r="DX109" s="883"/>
      <c r="DY109" s="883"/>
      <c r="DZ109" s="916"/>
    </row>
    <row r="110" spans="1:131" s="224" customFormat="1" ht="26.25" customHeight="1" x14ac:dyDescent="0.15">
      <c r="A110" s="794" t="s">
        <v>440</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275672</v>
      </c>
      <c r="AB110" s="876"/>
      <c r="AC110" s="876"/>
      <c r="AD110" s="876"/>
      <c r="AE110" s="877"/>
      <c r="AF110" s="878">
        <v>308905</v>
      </c>
      <c r="AG110" s="876"/>
      <c r="AH110" s="876"/>
      <c r="AI110" s="876"/>
      <c r="AJ110" s="877"/>
      <c r="AK110" s="878">
        <v>311224</v>
      </c>
      <c r="AL110" s="876"/>
      <c r="AM110" s="876"/>
      <c r="AN110" s="876"/>
      <c r="AO110" s="877"/>
      <c r="AP110" s="879">
        <v>9.6</v>
      </c>
      <c r="AQ110" s="880"/>
      <c r="AR110" s="880"/>
      <c r="AS110" s="880"/>
      <c r="AT110" s="881"/>
      <c r="AU110" s="917" t="s">
        <v>75</v>
      </c>
      <c r="AV110" s="918"/>
      <c r="AW110" s="918"/>
      <c r="AX110" s="918"/>
      <c r="AY110" s="918"/>
      <c r="AZ110" s="847" t="s">
        <v>441</v>
      </c>
      <c r="BA110" s="795"/>
      <c r="BB110" s="795"/>
      <c r="BC110" s="795"/>
      <c r="BD110" s="795"/>
      <c r="BE110" s="795"/>
      <c r="BF110" s="795"/>
      <c r="BG110" s="795"/>
      <c r="BH110" s="795"/>
      <c r="BI110" s="795"/>
      <c r="BJ110" s="795"/>
      <c r="BK110" s="795"/>
      <c r="BL110" s="795"/>
      <c r="BM110" s="795"/>
      <c r="BN110" s="795"/>
      <c r="BO110" s="795"/>
      <c r="BP110" s="796"/>
      <c r="BQ110" s="848">
        <v>2475751</v>
      </c>
      <c r="BR110" s="829"/>
      <c r="BS110" s="829"/>
      <c r="BT110" s="829"/>
      <c r="BU110" s="829"/>
      <c r="BV110" s="829">
        <v>2554912</v>
      </c>
      <c r="BW110" s="829"/>
      <c r="BX110" s="829"/>
      <c r="BY110" s="829"/>
      <c r="BZ110" s="829"/>
      <c r="CA110" s="829">
        <v>2610638</v>
      </c>
      <c r="CB110" s="829"/>
      <c r="CC110" s="829"/>
      <c r="CD110" s="829"/>
      <c r="CE110" s="829"/>
      <c r="CF110" s="853">
        <v>80.3</v>
      </c>
      <c r="CG110" s="854"/>
      <c r="CH110" s="854"/>
      <c r="CI110" s="854"/>
      <c r="CJ110" s="854"/>
      <c r="CK110" s="913" t="s">
        <v>442</v>
      </c>
      <c r="CL110" s="806"/>
      <c r="CM110" s="847" t="s">
        <v>443</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415</v>
      </c>
      <c r="DH110" s="829"/>
      <c r="DI110" s="829"/>
      <c r="DJ110" s="829"/>
      <c r="DK110" s="829"/>
      <c r="DL110" s="829" t="s">
        <v>394</v>
      </c>
      <c r="DM110" s="829"/>
      <c r="DN110" s="829"/>
      <c r="DO110" s="829"/>
      <c r="DP110" s="829"/>
      <c r="DQ110" s="829" t="s">
        <v>415</v>
      </c>
      <c r="DR110" s="829"/>
      <c r="DS110" s="829"/>
      <c r="DT110" s="829"/>
      <c r="DU110" s="829"/>
      <c r="DV110" s="830" t="s">
        <v>394</v>
      </c>
      <c r="DW110" s="830"/>
      <c r="DX110" s="830"/>
      <c r="DY110" s="830"/>
      <c r="DZ110" s="831"/>
    </row>
    <row r="111" spans="1:131" s="224" customFormat="1" ht="26.25" customHeight="1" x14ac:dyDescent="0.15">
      <c r="A111" s="761" t="s">
        <v>444</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183</v>
      </c>
      <c r="AB111" s="906"/>
      <c r="AC111" s="906"/>
      <c r="AD111" s="906"/>
      <c r="AE111" s="907"/>
      <c r="AF111" s="908" t="s">
        <v>415</v>
      </c>
      <c r="AG111" s="906"/>
      <c r="AH111" s="906"/>
      <c r="AI111" s="906"/>
      <c r="AJ111" s="907"/>
      <c r="AK111" s="908" t="s">
        <v>415</v>
      </c>
      <c r="AL111" s="906"/>
      <c r="AM111" s="906"/>
      <c r="AN111" s="906"/>
      <c r="AO111" s="907"/>
      <c r="AP111" s="909" t="s">
        <v>445</v>
      </c>
      <c r="AQ111" s="910"/>
      <c r="AR111" s="910"/>
      <c r="AS111" s="910"/>
      <c r="AT111" s="911"/>
      <c r="AU111" s="919"/>
      <c r="AV111" s="920"/>
      <c r="AW111" s="920"/>
      <c r="AX111" s="920"/>
      <c r="AY111" s="920"/>
      <c r="AZ111" s="802" t="s">
        <v>446</v>
      </c>
      <c r="BA111" s="739"/>
      <c r="BB111" s="739"/>
      <c r="BC111" s="739"/>
      <c r="BD111" s="739"/>
      <c r="BE111" s="739"/>
      <c r="BF111" s="739"/>
      <c r="BG111" s="739"/>
      <c r="BH111" s="739"/>
      <c r="BI111" s="739"/>
      <c r="BJ111" s="739"/>
      <c r="BK111" s="739"/>
      <c r="BL111" s="739"/>
      <c r="BM111" s="739"/>
      <c r="BN111" s="739"/>
      <c r="BO111" s="739"/>
      <c r="BP111" s="740"/>
      <c r="BQ111" s="803" t="s">
        <v>415</v>
      </c>
      <c r="BR111" s="804"/>
      <c r="BS111" s="804"/>
      <c r="BT111" s="804"/>
      <c r="BU111" s="804"/>
      <c r="BV111" s="804" t="s">
        <v>394</v>
      </c>
      <c r="BW111" s="804"/>
      <c r="BX111" s="804"/>
      <c r="BY111" s="804"/>
      <c r="BZ111" s="804"/>
      <c r="CA111" s="804" t="s">
        <v>415</v>
      </c>
      <c r="CB111" s="804"/>
      <c r="CC111" s="804"/>
      <c r="CD111" s="804"/>
      <c r="CE111" s="804"/>
      <c r="CF111" s="862" t="s">
        <v>394</v>
      </c>
      <c r="CG111" s="863"/>
      <c r="CH111" s="863"/>
      <c r="CI111" s="863"/>
      <c r="CJ111" s="863"/>
      <c r="CK111" s="914"/>
      <c r="CL111" s="808"/>
      <c r="CM111" s="802" t="s">
        <v>447</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415</v>
      </c>
      <c r="DH111" s="804"/>
      <c r="DI111" s="804"/>
      <c r="DJ111" s="804"/>
      <c r="DK111" s="804"/>
      <c r="DL111" s="804" t="s">
        <v>415</v>
      </c>
      <c r="DM111" s="804"/>
      <c r="DN111" s="804"/>
      <c r="DO111" s="804"/>
      <c r="DP111" s="804"/>
      <c r="DQ111" s="804" t="s">
        <v>445</v>
      </c>
      <c r="DR111" s="804"/>
      <c r="DS111" s="804"/>
      <c r="DT111" s="804"/>
      <c r="DU111" s="804"/>
      <c r="DV111" s="781" t="s">
        <v>415</v>
      </c>
      <c r="DW111" s="781"/>
      <c r="DX111" s="781"/>
      <c r="DY111" s="781"/>
      <c r="DZ111" s="782"/>
    </row>
    <row r="112" spans="1:131" s="224" customFormat="1" ht="26.25" customHeight="1" x14ac:dyDescent="0.15">
      <c r="A112" s="899" t="s">
        <v>448</v>
      </c>
      <c r="B112" s="900"/>
      <c r="C112" s="739" t="s">
        <v>449</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445</v>
      </c>
      <c r="AB112" s="767"/>
      <c r="AC112" s="767"/>
      <c r="AD112" s="767"/>
      <c r="AE112" s="768"/>
      <c r="AF112" s="769" t="s">
        <v>445</v>
      </c>
      <c r="AG112" s="767"/>
      <c r="AH112" s="767"/>
      <c r="AI112" s="767"/>
      <c r="AJ112" s="768"/>
      <c r="AK112" s="769" t="s">
        <v>445</v>
      </c>
      <c r="AL112" s="767"/>
      <c r="AM112" s="767"/>
      <c r="AN112" s="767"/>
      <c r="AO112" s="768"/>
      <c r="AP112" s="811" t="s">
        <v>415</v>
      </c>
      <c r="AQ112" s="812"/>
      <c r="AR112" s="812"/>
      <c r="AS112" s="812"/>
      <c r="AT112" s="813"/>
      <c r="AU112" s="919"/>
      <c r="AV112" s="920"/>
      <c r="AW112" s="920"/>
      <c r="AX112" s="920"/>
      <c r="AY112" s="920"/>
      <c r="AZ112" s="802" t="s">
        <v>450</v>
      </c>
      <c r="BA112" s="739"/>
      <c r="BB112" s="739"/>
      <c r="BC112" s="739"/>
      <c r="BD112" s="739"/>
      <c r="BE112" s="739"/>
      <c r="BF112" s="739"/>
      <c r="BG112" s="739"/>
      <c r="BH112" s="739"/>
      <c r="BI112" s="739"/>
      <c r="BJ112" s="739"/>
      <c r="BK112" s="739"/>
      <c r="BL112" s="739"/>
      <c r="BM112" s="739"/>
      <c r="BN112" s="739"/>
      <c r="BO112" s="739"/>
      <c r="BP112" s="740"/>
      <c r="BQ112" s="803">
        <v>1591400</v>
      </c>
      <c r="BR112" s="804"/>
      <c r="BS112" s="804"/>
      <c r="BT112" s="804"/>
      <c r="BU112" s="804"/>
      <c r="BV112" s="804">
        <v>1413918</v>
      </c>
      <c r="BW112" s="804"/>
      <c r="BX112" s="804"/>
      <c r="BY112" s="804"/>
      <c r="BZ112" s="804"/>
      <c r="CA112" s="804">
        <v>1282060</v>
      </c>
      <c r="CB112" s="804"/>
      <c r="CC112" s="804"/>
      <c r="CD112" s="804"/>
      <c r="CE112" s="804"/>
      <c r="CF112" s="862">
        <v>39.4</v>
      </c>
      <c r="CG112" s="863"/>
      <c r="CH112" s="863"/>
      <c r="CI112" s="863"/>
      <c r="CJ112" s="863"/>
      <c r="CK112" s="914"/>
      <c r="CL112" s="808"/>
      <c r="CM112" s="802" t="s">
        <v>451</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445</v>
      </c>
      <c r="DH112" s="804"/>
      <c r="DI112" s="804"/>
      <c r="DJ112" s="804"/>
      <c r="DK112" s="804"/>
      <c r="DL112" s="804" t="s">
        <v>445</v>
      </c>
      <c r="DM112" s="804"/>
      <c r="DN112" s="804"/>
      <c r="DO112" s="804"/>
      <c r="DP112" s="804"/>
      <c r="DQ112" s="804" t="s">
        <v>415</v>
      </c>
      <c r="DR112" s="804"/>
      <c r="DS112" s="804"/>
      <c r="DT112" s="804"/>
      <c r="DU112" s="804"/>
      <c r="DV112" s="781" t="s">
        <v>415</v>
      </c>
      <c r="DW112" s="781"/>
      <c r="DX112" s="781"/>
      <c r="DY112" s="781"/>
      <c r="DZ112" s="782"/>
    </row>
    <row r="113" spans="1:130" s="224" customFormat="1" ht="26.25" customHeight="1" x14ac:dyDescent="0.15">
      <c r="A113" s="901"/>
      <c r="B113" s="902"/>
      <c r="C113" s="739" t="s">
        <v>452</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234069</v>
      </c>
      <c r="AB113" s="906"/>
      <c r="AC113" s="906"/>
      <c r="AD113" s="906"/>
      <c r="AE113" s="907"/>
      <c r="AF113" s="908">
        <v>218381</v>
      </c>
      <c r="AG113" s="906"/>
      <c r="AH113" s="906"/>
      <c r="AI113" s="906"/>
      <c r="AJ113" s="907"/>
      <c r="AK113" s="908">
        <v>266461</v>
      </c>
      <c r="AL113" s="906"/>
      <c r="AM113" s="906"/>
      <c r="AN113" s="906"/>
      <c r="AO113" s="907"/>
      <c r="AP113" s="909">
        <v>8.1999999999999993</v>
      </c>
      <c r="AQ113" s="910"/>
      <c r="AR113" s="910"/>
      <c r="AS113" s="910"/>
      <c r="AT113" s="911"/>
      <c r="AU113" s="919"/>
      <c r="AV113" s="920"/>
      <c r="AW113" s="920"/>
      <c r="AX113" s="920"/>
      <c r="AY113" s="920"/>
      <c r="AZ113" s="802" t="s">
        <v>453</v>
      </c>
      <c r="BA113" s="739"/>
      <c r="BB113" s="739"/>
      <c r="BC113" s="739"/>
      <c r="BD113" s="739"/>
      <c r="BE113" s="739"/>
      <c r="BF113" s="739"/>
      <c r="BG113" s="739"/>
      <c r="BH113" s="739"/>
      <c r="BI113" s="739"/>
      <c r="BJ113" s="739"/>
      <c r="BK113" s="739"/>
      <c r="BL113" s="739"/>
      <c r="BM113" s="739"/>
      <c r="BN113" s="739"/>
      <c r="BO113" s="739"/>
      <c r="BP113" s="740"/>
      <c r="BQ113" s="803">
        <v>174298</v>
      </c>
      <c r="BR113" s="804"/>
      <c r="BS113" s="804"/>
      <c r="BT113" s="804"/>
      <c r="BU113" s="804"/>
      <c r="BV113" s="804">
        <v>161186</v>
      </c>
      <c r="BW113" s="804"/>
      <c r="BX113" s="804"/>
      <c r="BY113" s="804"/>
      <c r="BZ113" s="804"/>
      <c r="CA113" s="804">
        <v>149305</v>
      </c>
      <c r="CB113" s="804"/>
      <c r="CC113" s="804"/>
      <c r="CD113" s="804"/>
      <c r="CE113" s="804"/>
      <c r="CF113" s="862">
        <v>4.5999999999999996</v>
      </c>
      <c r="CG113" s="863"/>
      <c r="CH113" s="863"/>
      <c r="CI113" s="863"/>
      <c r="CJ113" s="863"/>
      <c r="CK113" s="914"/>
      <c r="CL113" s="808"/>
      <c r="CM113" s="802" t="s">
        <v>454</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445</v>
      </c>
      <c r="DH113" s="767"/>
      <c r="DI113" s="767"/>
      <c r="DJ113" s="767"/>
      <c r="DK113" s="768"/>
      <c r="DL113" s="769" t="s">
        <v>415</v>
      </c>
      <c r="DM113" s="767"/>
      <c r="DN113" s="767"/>
      <c r="DO113" s="767"/>
      <c r="DP113" s="768"/>
      <c r="DQ113" s="769" t="s">
        <v>445</v>
      </c>
      <c r="DR113" s="767"/>
      <c r="DS113" s="767"/>
      <c r="DT113" s="767"/>
      <c r="DU113" s="768"/>
      <c r="DV113" s="811" t="s">
        <v>445</v>
      </c>
      <c r="DW113" s="812"/>
      <c r="DX113" s="812"/>
      <c r="DY113" s="812"/>
      <c r="DZ113" s="813"/>
    </row>
    <row r="114" spans="1:130" s="224" customFormat="1" ht="26.25" customHeight="1" x14ac:dyDescent="0.15">
      <c r="A114" s="901"/>
      <c r="B114" s="902"/>
      <c r="C114" s="739" t="s">
        <v>455</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19487</v>
      </c>
      <c r="AB114" s="767"/>
      <c r="AC114" s="767"/>
      <c r="AD114" s="767"/>
      <c r="AE114" s="768"/>
      <c r="AF114" s="769">
        <v>20764</v>
      </c>
      <c r="AG114" s="767"/>
      <c r="AH114" s="767"/>
      <c r="AI114" s="767"/>
      <c r="AJ114" s="768"/>
      <c r="AK114" s="769">
        <v>21168</v>
      </c>
      <c r="AL114" s="767"/>
      <c r="AM114" s="767"/>
      <c r="AN114" s="767"/>
      <c r="AO114" s="768"/>
      <c r="AP114" s="811">
        <v>0.7</v>
      </c>
      <c r="AQ114" s="812"/>
      <c r="AR114" s="812"/>
      <c r="AS114" s="812"/>
      <c r="AT114" s="813"/>
      <c r="AU114" s="919"/>
      <c r="AV114" s="920"/>
      <c r="AW114" s="920"/>
      <c r="AX114" s="920"/>
      <c r="AY114" s="920"/>
      <c r="AZ114" s="802" t="s">
        <v>456</v>
      </c>
      <c r="BA114" s="739"/>
      <c r="BB114" s="739"/>
      <c r="BC114" s="739"/>
      <c r="BD114" s="739"/>
      <c r="BE114" s="739"/>
      <c r="BF114" s="739"/>
      <c r="BG114" s="739"/>
      <c r="BH114" s="739"/>
      <c r="BI114" s="739"/>
      <c r="BJ114" s="739"/>
      <c r="BK114" s="739"/>
      <c r="BL114" s="739"/>
      <c r="BM114" s="739"/>
      <c r="BN114" s="739"/>
      <c r="BO114" s="739"/>
      <c r="BP114" s="740"/>
      <c r="BQ114" s="803">
        <v>722518</v>
      </c>
      <c r="BR114" s="804"/>
      <c r="BS114" s="804"/>
      <c r="BT114" s="804"/>
      <c r="BU114" s="804"/>
      <c r="BV114" s="804">
        <v>505740</v>
      </c>
      <c r="BW114" s="804"/>
      <c r="BX114" s="804"/>
      <c r="BY114" s="804"/>
      <c r="BZ114" s="804"/>
      <c r="CA114" s="804">
        <v>631978</v>
      </c>
      <c r="CB114" s="804"/>
      <c r="CC114" s="804"/>
      <c r="CD114" s="804"/>
      <c r="CE114" s="804"/>
      <c r="CF114" s="862">
        <v>19.399999999999999</v>
      </c>
      <c r="CG114" s="863"/>
      <c r="CH114" s="863"/>
      <c r="CI114" s="863"/>
      <c r="CJ114" s="863"/>
      <c r="CK114" s="914"/>
      <c r="CL114" s="808"/>
      <c r="CM114" s="802" t="s">
        <v>457</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415</v>
      </c>
      <c r="DH114" s="767"/>
      <c r="DI114" s="767"/>
      <c r="DJ114" s="767"/>
      <c r="DK114" s="768"/>
      <c r="DL114" s="769" t="s">
        <v>415</v>
      </c>
      <c r="DM114" s="767"/>
      <c r="DN114" s="767"/>
      <c r="DO114" s="767"/>
      <c r="DP114" s="768"/>
      <c r="DQ114" s="769" t="s">
        <v>445</v>
      </c>
      <c r="DR114" s="767"/>
      <c r="DS114" s="767"/>
      <c r="DT114" s="767"/>
      <c r="DU114" s="768"/>
      <c r="DV114" s="811" t="s">
        <v>415</v>
      </c>
      <c r="DW114" s="812"/>
      <c r="DX114" s="812"/>
      <c r="DY114" s="812"/>
      <c r="DZ114" s="813"/>
    </row>
    <row r="115" spans="1:130" s="224" customFormat="1" ht="26.25" customHeight="1" x14ac:dyDescent="0.15">
      <c r="A115" s="901"/>
      <c r="B115" s="902"/>
      <c r="C115" s="739" t="s">
        <v>458</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16</v>
      </c>
      <c r="AB115" s="906"/>
      <c r="AC115" s="906"/>
      <c r="AD115" s="906"/>
      <c r="AE115" s="907"/>
      <c r="AF115" s="908">
        <v>14</v>
      </c>
      <c r="AG115" s="906"/>
      <c r="AH115" s="906"/>
      <c r="AI115" s="906"/>
      <c r="AJ115" s="907"/>
      <c r="AK115" s="908">
        <v>21</v>
      </c>
      <c r="AL115" s="906"/>
      <c r="AM115" s="906"/>
      <c r="AN115" s="906"/>
      <c r="AO115" s="907"/>
      <c r="AP115" s="909">
        <v>0</v>
      </c>
      <c r="AQ115" s="910"/>
      <c r="AR115" s="910"/>
      <c r="AS115" s="910"/>
      <c r="AT115" s="911"/>
      <c r="AU115" s="919"/>
      <c r="AV115" s="920"/>
      <c r="AW115" s="920"/>
      <c r="AX115" s="920"/>
      <c r="AY115" s="920"/>
      <c r="AZ115" s="802" t="s">
        <v>459</v>
      </c>
      <c r="BA115" s="739"/>
      <c r="BB115" s="739"/>
      <c r="BC115" s="739"/>
      <c r="BD115" s="739"/>
      <c r="BE115" s="739"/>
      <c r="BF115" s="739"/>
      <c r="BG115" s="739"/>
      <c r="BH115" s="739"/>
      <c r="BI115" s="739"/>
      <c r="BJ115" s="739"/>
      <c r="BK115" s="739"/>
      <c r="BL115" s="739"/>
      <c r="BM115" s="739"/>
      <c r="BN115" s="739"/>
      <c r="BO115" s="739"/>
      <c r="BP115" s="740"/>
      <c r="BQ115" s="803">
        <v>2501</v>
      </c>
      <c r="BR115" s="804"/>
      <c r="BS115" s="804"/>
      <c r="BT115" s="804"/>
      <c r="BU115" s="804"/>
      <c r="BV115" s="804">
        <v>2796</v>
      </c>
      <c r="BW115" s="804"/>
      <c r="BX115" s="804"/>
      <c r="BY115" s="804"/>
      <c r="BZ115" s="804"/>
      <c r="CA115" s="804">
        <v>3036</v>
      </c>
      <c r="CB115" s="804"/>
      <c r="CC115" s="804"/>
      <c r="CD115" s="804"/>
      <c r="CE115" s="804"/>
      <c r="CF115" s="862">
        <v>0.1</v>
      </c>
      <c r="CG115" s="863"/>
      <c r="CH115" s="863"/>
      <c r="CI115" s="863"/>
      <c r="CJ115" s="863"/>
      <c r="CK115" s="914"/>
      <c r="CL115" s="808"/>
      <c r="CM115" s="802" t="s">
        <v>460</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415</v>
      </c>
      <c r="DH115" s="767"/>
      <c r="DI115" s="767"/>
      <c r="DJ115" s="767"/>
      <c r="DK115" s="768"/>
      <c r="DL115" s="769" t="s">
        <v>415</v>
      </c>
      <c r="DM115" s="767"/>
      <c r="DN115" s="767"/>
      <c r="DO115" s="767"/>
      <c r="DP115" s="768"/>
      <c r="DQ115" s="769" t="s">
        <v>445</v>
      </c>
      <c r="DR115" s="767"/>
      <c r="DS115" s="767"/>
      <c r="DT115" s="767"/>
      <c r="DU115" s="768"/>
      <c r="DV115" s="811" t="s">
        <v>415</v>
      </c>
      <c r="DW115" s="812"/>
      <c r="DX115" s="812"/>
      <c r="DY115" s="812"/>
      <c r="DZ115" s="813"/>
    </row>
    <row r="116" spans="1:130" s="224" customFormat="1" ht="26.25" customHeight="1" x14ac:dyDescent="0.15">
      <c r="A116" s="903"/>
      <c r="B116" s="904"/>
      <c r="C116" s="826" t="s">
        <v>461</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445</v>
      </c>
      <c r="AB116" s="767"/>
      <c r="AC116" s="767"/>
      <c r="AD116" s="767"/>
      <c r="AE116" s="768"/>
      <c r="AF116" s="769" t="s">
        <v>445</v>
      </c>
      <c r="AG116" s="767"/>
      <c r="AH116" s="767"/>
      <c r="AI116" s="767"/>
      <c r="AJ116" s="768"/>
      <c r="AK116" s="769" t="s">
        <v>394</v>
      </c>
      <c r="AL116" s="767"/>
      <c r="AM116" s="767"/>
      <c r="AN116" s="767"/>
      <c r="AO116" s="768"/>
      <c r="AP116" s="811" t="s">
        <v>445</v>
      </c>
      <c r="AQ116" s="812"/>
      <c r="AR116" s="812"/>
      <c r="AS116" s="812"/>
      <c r="AT116" s="813"/>
      <c r="AU116" s="919"/>
      <c r="AV116" s="920"/>
      <c r="AW116" s="920"/>
      <c r="AX116" s="920"/>
      <c r="AY116" s="920"/>
      <c r="AZ116" s="896" t="s">
        <v>462</v>
      </c>
      <c r="BA116" s="897"/>
      <c r="BB116" s="897"/>
      <c r="BC116" s="897"/>
      <c r="BD116" s="897"/>
      <c r="BE116" s="897"/>
      <c r="BF116" s="897"/>
      <c r="BG116" s="897"/>
      <c r="BH116" s="897"/>
      <c r="BI116" s="897"/>
      <c r="BJ116" s="897"/>
      <c r="BK116" s="897"/>
      <c r="BL116" s="897"/>
      <c r="BM116" s="897"/>
      <c r="BN116" s="897"/>
      <c r="BO116" s="897"/>
      <c r="BP116" s="898"/>
      <c r="BQ116" s="803" t="s">
        <v>445</v>
      </c>
      <c r="BR116" s="804"/>
      <c r="BS116" s="804"/>
      <c r="BT116" s="804"/>
      <c r="BU116" s="804"/>
      <c r="BV116" s="804" t="s">
        <v>415</v>
      </c>
      <c r="BW116" s="804"/>
      <c r="BX116" s="804"/>
      <c r="BY116" s="804"/>
      <c r="BZ116" s="804"/>
      <c r="CA116" s="804" t="s">
        <v>445</v>
      </c>
      <c r="CB116" s="804"/>
      <c r="CC116" s="804"/>
      <c r="CD116" s="804"/>
      <c r="CE116" s="804"/>
      <c r="CF116" s="862" t="s">
        <v>445</v>
      </c>
      <c r="CG116" s="863"/>
      <c r="CH116" s="863"/>
      <c r="CI116" s="863"/>
      <c r="CJ116" s="863"/>
      <c r="CK116" s="914"/>
      <c r="CL116" s="808"/>
      <c r="CM116" s="802" t="s">
        <v>463</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415</v>
      </c>
      <c r="DH116" s="767"/>
      <c r="DI116" s="767"/>
      <c r="DJ116" s="767"/>
      <c r="DK116" s="768"/>
      <c r="DL116" s="769" t="s">
        <v>445</v>
      </c>
      <c r="DM116" s="767"/>
      <c r="DN116" s="767"/>
      <c r="DO116" s="767"/>
      <c r="DP116" s="768"/>
      <c r="DQ116" s="769" t="s">
        <v>415</v>
      </c>
      <c r="DR116" s="767"/>
      <c r="DS116" s="767"/>
      <c r="DT116" s="767"/>
      <c r="DU116" s="768"/>
      <c r="DV116" s="811" t="s">
        <v>445</v>
      </c>
      <c r="DW116" s="812"/>
      <c r="DX116" s="812"/>
      <c r="DY116" s="812"/>
      <c r="DZ116" s="813"/>
    </row>
    <row r="117" spans="1:130" s="224" customFormat="1" ht="26.25" customHeight="1" x14ac:dyDescent="0.15">
      <c r="A117" s="882" t="s">
        <v>191</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464</v>
      </c>
      <c r="Z117" s="884"/>
      <c r="AA117" s="889">
        <v>529244</v>
      </c>
      <c r="AB117" s="890"/>
      <c r="AC117" s="890"/>
      <c r="AD117" s="890"/>
      <c r="AE117" s="891"/>
      <c r="AF117" s="892">
        <v>548064</v>
      </c>
      <c r="AG117" s="890"/>
      <c r="AH117" s="890"/>
      <c r="AI117" s="890"/>
      <c r="AJ117" s="891"/>
      <c r="AK117" s="892">
        <v>598874</v>
      </c>
      <c r="AL117" s="890"/>
      <c r="AM117" s="890"/>
      <c r="AN117" s="890"/>
      <c r="AO117" s="891"/>
      <c r="AP117" s="893"/>
      <c r="AQ117" s="894"/>
      <c r="AR117" s="894"/>
      <c r="AS117" s="894"/>
      <c r="AT117" s="895"/>
      <c r="AU117" s="919"/>
      <c r="AV117" s="920"/>
      <c r="AW117" s="920"/>
      <c r="AX117" s="920"/>
      <c r="AY117" s="920"/>
      <c r="AZ117" s="850" t="s">
        <v>465</v>
      </c>
      <c r="BA117" s="851"/>
      <c r="BB117" s="851"/>
      <c r="BC117" s="851"/>
      <c r="BD117" s="851"/>
      <c r="BE117" s="851"/>
      <c r="BF117" s="851"/>
      <c r="BG117" s="851"/>
      <c r="BH117" s="851"/>
      <c r="BI117" s="851"/>
      <c r="BJ117" s="851"/>
      <c r="BK117" s="851"/>
      <c r="BL117" s="851"/>
      <c r="BM117" s="851"/>
      <c r="BN117" s="851"/>
      <c r="BO117" s="851"/>
      <c r="BP117" s="852"/>
      <c r="BQ117" s="803" t="s">
        <v>394</v>
      </c>
      <c r="BR117" s="804"/>
      <c r="BS117" s="804"/>
      <c r="BT117" s="804"/>
      <c r="BU117" s="804"/>
      <c r="BV117" s="804" t="s">
        <v>183</v>
      </c>
      <c r="BW117" s="804"/>
      <c r="BX117" s="804"/>
      <c r="BY117" s="804"/>
      <c r="BZ117" s="804"/>
      <c r="CA117" s="804" t="s">
        <v>394</v>
      </c>
      <c r="CB117" s="804"/>
      <c r="CC117" s="804"/>
      <c r="CD117" s="804"/>
      <c r="CE117" s="804"/>
      <c r="CF117" s="862" t="s">
        <v>394</v>
      </c>
      <c r="CG117" s="863"/>
      <c r="CH117" s="863"/>
      <c r="CI117" s="863"/>
      <c r="CJ117" s="863"/>
      <c r="CK117" s="914"/>
      <c r="CL117" s="808"/>
      <c r="CM117" s="802" t="s">
        <v>466</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183</v>
      </c>
      <c r="DH117" s="767"/>
      <c r="DI117" s="767"/>
      <c r="DJ117" s="767"/>
      <c r="DK117" s="768"/>
      <c r="DL117" s="769" t="s">
        <v>394</v>
      </c>
      <c r="DM117" s="767"/>
      <c r="DN117" s="767"/>
      <c r="DO117" s="767"/>
      <c r="DP117" s="768"/>
      <c r="DQ117" s="769" t="s">
        <v>394</v>
      </c>
      <c r="DR117" s="767"/>
      <c r="DS117" s="767"/>
      <c r="DT117" s="767"/>
      <c r="DU117" s="768"/>
      <c r="DV117" s="811" t="s">
        <v>394</v>
      </c>
      <c r="DW117" s="812"/>
      <c r="DX117" s="812"/>
      <c r="DY117" s="812"/>
      <c r="DZ117" s="813"/>
    </row>
    <row r="118" spans="1:130" s="224" customFormat="1" ht="26.25" customHeight="1" x14ac:dyDescent="0.15">
      <c r="A118" s="882" t="s">
        <v>439</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436</v>
      </c>
      <c r="AB118" s="883"/>
      <c r="AC118" s="883"/>
      <c r="AD118" s="883"/>
      <c r="AE118" s="884"/>
      <c r="AF118" s="885" t="s">
        <v>437</v>
      </c>
      <c r="AG118" s="883"/>
      <c r="AH118" s="883"/>
      <c r="AI118" s="883"/>
      <c r="AJ118" s="884"/>
      <c r="AK118" s="885" t="s">
        <v>310</v>
      </c>
      <c r="AL118" s="883"/>
      <c r="AM118" s="883"/>
      <c r="AN118" s="883"/>
      <c r="AO118" s="884"/>
      <c r="AP118" s="886" t="s">
        <v>438</v>
      </c>
      <c r="AQ118" s="887"/>
      <c r="AR118" s="887"/>
      <c r="AS118" s="887"/>
      <c r="AT118" s="888"/>
      <c r="AU118" s="919"/>
      <c r="AV118" s="920"/>
      <c r="AW118" s="920"/>
      <c r="AX118" s="920"/>
      <c r="AY118" s="920"/>
      <c r="AZ118" s="825" t="s">
        <v>467</v>
      </c>
      <c r="BA118" s="826"/>
      <c r="BB118" s="826"/>
      <c r="BC118" s="826"/>
      <c r="BD118" s="826"/>
      <c r="BE118" s="826"/>
      <c r="BF118" s="826"/>
      <c r="BG118" s="826"/>
      <c r="BH118" s="826"/>
      <c r="BI118" s="826"/>
      <c r="BJ118" s="826"/>
      <c r="BK118" s="826"/>
      <c r="BL118" s="826"/>
      <c r="BM118" s="826"/>
      <c r="BN118" s="826"/>
      <c r="BO118" s="826"/>
      <c r="BP118" s="827"/>
      <c r="BQ118" s="866" t="s">
        <v>394</v>
      </c>
      <c r="BR118" s="832"/>
      <c r="BS118" s="832"/>
      <c r="BT118" s="832"/>
      <c r="BU118" s="832"/>
      <c r="BV118" s="832" t="s">
        <v>394</v>
      </c>
      <c r="BW118" s="832"/>
      <c r="BX118" s="832"/>
      <c r="BY118" s="832"/>
      <c r="BZ118" s="832"/>
      <c r="CA118" s="832" t="s">
        <v>394</v>
      </c>
      <c r="CB118" s="832"/>
      <c r="CC118" s="832"/>
      <c r="CD118" s="832"/>
      <c r="CE118" s="832"/>
      <c r="CF118" s="862" t="s">
        <v>394</v>
      </c>
      <c r="CG118" s="863"/>
      <c r="CH118" s="863"/>
      <c r="CI118" s="863"/>
      <c r="CJ118" s="863"/>
      <c r="CK118" s="914"/>
      <c r="CL118" s="808"/>
      <c r="CM118" s="802" t="s">
        <v>468</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469</v>
      </c>
      <c r="DH118" s="767"/>
      <c r="DI118" s="767"/>
      <c r="DJ118" s="767"/>
      <c r="DK118" s="768"/>
      <c r="DL118" s="769" t="s">
        <v>394</v>
      </c>
      <c r="DM118" s="767"/>
      <c r="DN118" s="767"/>
      <c r="DO118" s="767"/>
      <c r="DP118" s="768"/>
      <c r="DQ118" s="769" t="s">
        <v>394</v>
      </c>
      <c r="DR118" s="767"/>
      <c r="DS118" s="767"/>
      <c r="DT118" s="767"/>
      <c r="DU118" s="768"/>
      <c r="DV118" s="811" t="s">
        <v>183</v>
      </c>
      <c r="DW118" s="812"/>
      <c r="DX118" s="812"/>
      <c r="DY118" s="812"/>
      <c r="DZ118" s="813"/>
    </row>
    <row r="119" spans="1:130" s="224" customFormat="1" ht="26.25" customHeight="1" x14ac:dyDescent="0.15">
      <c r="A119" s="805" t="s">
        <v>442</v>
      </c>
      <c r="B119" s="806"/>
      <c r="C119" s="847" t="s">
        <v>443</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394</v>
      </c>
      <c r="AB119" s="876"/>
      <c r="AC119" s="876"/>
      <c r="AD119" s="876"/>
      <c r="AE119" s="877"/>
      <c r="AF119" s="878" t="s">
        <v>183</v>
      </c>
      <c r="AG119" s="876"/>
      <c r="AH119" s="876"/>
      <c r="AI119" s="876"/>
      <c r="AJ119" s="877"/>
      <c r="AK119" s="878" t="s">
        <v>394</v>
      </c>
      <c r="AL119" s="876"/>
      <c r="AM119" s="876"/>
      <c r="AN119" s="876"/>
      <c r="AO119" s="877"/>
      <c r="AP119" s="879" t="s">
        <v>183</v>
      </c>
      <c r="AQ119" s="880"/>
      <c r="AR119" s="880"/>
      <c r="AS119" s="880"/>
      <c r="AT119" s="881"/>
      <c r="AU119" s="921"/>
      <c r="AV119" s="922"/>
      <c r="AW119" s="922"/>
      <c r="AX119" s="922"/>
      <c r="AY119" s="922"/>
      <c r="AZ119" s="245" t="s">
        <v>191</v>
      </c>
      <c r="BA119" s="245"/>
      <c r="BB119" s="245"/>
      <c r="BC119" s="245"/>
      <c r="BD119" s="245"/>
      <c r="BE119" s="245"/>
      <c r="BF119" s="245"/>
      <c r="BG119" s="245"/>
      <c r="BH119" s="245"/>
      <c r="BI119" s="245"/>
      <c r="BJ119" s="245"/>
      <c r="BK119" s="245"/>
      <c r="BL119" s="245"/>
      <c r="BM119" s="245"/>
      <c r="BN119" s="245"/>
      <c r="BO119" s="864" t="s">
        <v>470</v>
      </c>
      <c r="BP119" s="865"/>
      <c r="BQ119" s="866">
        <v>4966468</v>
      </c>
      <c r="BR119" s="832"/>
      <c r="BS119" s="832"/>
      <c r="BT119" s="832"/>
      <c r="BU119" s="832"/>
      <c r="BV119" s="832">
        <v>4638552</v>
      </c>
      <c r="BW119" s="832"/>
      <c r="BX119" s="832"/>
      <c r="BY119" s="832"/>
      <c r="BZ119" s="832"/>
      <c r="CA119" s="832">
        <v>4677017</v>
      </c>
      <c r="CB119" s="832"/>
      <c r="CC119" s="832"/>
      <c r="CD119" s="832"/>
      <c r="CE119" s="832"/>
      <c r="CF119" s="735"/>
      <c r="CG119" s="736"/>
      <c r="CH119" s="736"/>
      <c r="CI119" s="736"/>
      <c r="CJ119" s="821"/>
      <c r="CK119" s="915"/>
      <c r="CL119" s="810"/>
      <c r="CM119" s="825" t="s">
        <v>471</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t="s">
        <v>183</v>
      </c>
      <c r="DH119" s="751"/>
      <c r="DI119" s="751"/>
      <c r="DJ119" s="751"/>
      <c r="DK119" s="752"/>
      <c r="DL119" s="753" t="s">
        <v>469</v>
      </c>
      <c r="DM119" s="751"/>
      <c r="DN119" s="751"/>
      <c r="DO119" s="751"/>
      <c r="DP119" s="752"/>
      <c r="DQ119" s="753" t="s">
        <v>394</v>
      </c>
      <c r="DR119" s="751"/>
      <c r="DS119" s="751"/>
      <c r="DT119" s="751"/>
      <c r="DU119" s="752"/>
      <c r="DV119" s="835" t="s">
        <v>183</v>
      </c>
      <c r="DW119" s="836"/>
      <c r="DX119" s="836"/>
      <c r="DY119" s="836"/>
      <c r="DZ119" s="837"/>
    </row>
    <row r="120" spans="1:130" s="224" customFormat="1" ht="26.25" customHeight="1" x14ac:dyDescent="0.15">
      <c r="A120" s="807"/>
      <c r="B120" s="808"/>
      <c r="C120" s="802" t="s">
        <v>447</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183</v>
      </c>
      <c r="AB120" s="767"/>
      <c r="AC120" s="767"/>
      <c r="AD120" s="767"/>
      <c r="AE120" s="768"/>
      <c r="AF120" s="769" t="s">
        <v>394</v>
      </c>
      <c r="AG120" s="767"/>
      <c r="AH120" s="767"/>
      <c r="AI120" s="767"/>
      <c r="AJ120" s="768"/>
      <c r="AK120" s="769" t="s">
        <v>183</v>
      </c>
      <c r="AL120" s="767"/>
      <c r="AM120" s="767"/>
      <c r="AN120" s="767"/>
      <c r="AO120" s="768"/>
      <c r="AP120" s="811" t="s">
        <v>394</v>
      </c>
      <c r="AQ120" s="812"/>
      <c r="AR120" s="812"/>
      <c r="AS120" s="812"/>
      <c r="AT120" s="813"/>
      <c r="AU120" s="867" t="s">
        <v>472</v>
      </c>
      <c r="AV120" s="868"/>
      <c r="AW120" s="868"/>
      <c r="AX120" s="868"/>
      <c r="AY120" s="869"/>
      <c r="AZ120" s="847" t="s">
        <v>473</v>
      </c>
      <c r="BA120" s="795"/>
      <c r="BB120" s="795"/>
      <c r="BC120" s="795"/>
      <c r="BD120" s="795"/>
      <c r="BE120" s="795"/>
      <c r="BF120" s="795"/>
      <c r="BG120" s="795"/>
      <c r="BH120" s="795"/>
      <c r="BI120" s="795"/>
      <c r="BJ120" s="795"/>
      <c r="BK120" s="795"/>
      <c r="BL120" s="795"/>
      <c r="BM120" s="795"/>
      <c r="BN120" s="795"/>
      <c r="BO120" s="795"/>
      <c r="BP120" s="796"/>
      <c r="BQ120" s="848">
        <v>2404524</v>
      </c>
      <c r="BR120" s="829"/>
      <c r="BS120" s="829"/>
      <c r="BT120" s="829"/>
      <c r="BU120" s="829"/>
      <c r="BV120" s="829">
        <v>3017912</v>
      </c>
      <c r="BW120" s="829"/>
      <c r="BX120" s="829"/>
      <c r="BY120" s="829"/>
      <c r="BZ120" s="829"/>
      <c r="CA120" s="829">
        <v>3405693</v>
      </c>
      <c r="CB120" s="829"/>
      <c r="CC120" s="829"/>
      <c r="CD120" s="829"/>
      <c r="CE120" s="829"/>
      <c r="CF120" s="853">
        <v>104.8</v>
      </c>
      <c r="CG120" s="854"/>
      <c r="CH120" s="854"/>
      <c r="CI120" s="854"/>
      <c r="CJ120" s="854"/>
      <c r="CK120" s="855" t="s">
        <v>474</v>
      </c>
      <c r="CL120" s="839"/>
      <c r="CM120" s="839"/>
      <c r="CN120" s="839"/>
      <c r="CO120" s="840"/>
      <c r="CP120" s="859" t="s">
        <v>475</v>
      </c>
      <c r="CQ120" s="860"/>
      <c r="CR120" s="860"/>
      <c r="CS120" s="860"/>
      <c r="CT120" s="860"/>
      <c r="CU120" s="860"/>
      <c r="CV120" s="860"/>
      <c r="CW120" s="860"/>
      <c r="CX120" s="860"/>
      <c r="CY120" s="860"/>
      <c r="CZ120" s="860"/>
      <c r="DA120" s="860"/>
      <c r="DB120" s="860"/>
      <c r="DC120" s="860"/>
      <c r="DD120" s="860"/>
      <c r="DE120" s="860"/>
      <c r="DF120" s="861"/>
      <c r="DG120" s="848">
        <v>973417</v>
      </c>
      <c r="DH120" s="829"/>
      <c r="DI120" s="829"/>
      <c r="DJ120" s="829"/>
      <c r="DK120" s="829"/>
      <c r="DL120" s="829">
        <v>954206</v>
      </c>
      <c r="DM120" s="829"/>
      <c r="DN120" s="829"/>
      <c r="DO120" s="829"/>
      <c r="DP120" s="829"/>
      <c r="DQ120" s="829">
        <v>920658</v>
      </c>
      <c r="DR120" s="829"/>
      <c r="DS120" s="829"/>
      <c r="DT120" s="829"/>
      <c r="DU120" s="829"/>
      <c r="DV120" s="830">
        <v>28.3</v>
      </c>
      <c r="DW120" s="830"/>
      <c r="DX120" s="830"/>
      <c r="DY120" s="830"/>
      <c r="DZ120" s="831"/>
    </row>
    <row r="121" spans="1:130" s="224" customFormat="1" ht="26.25" customHeight="1" x14ac:dyDescent="0.15">
      <c r="A121" s="807"/>
      <c r="B121" s="808"/>
      <c r="C121" s="850" t="s">
        <v>476</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394</v>
      </c>
      <c r="AB121" s="767"/>
      <c r="AC121" s="767"/>
      <c r="AD121" s="767"/>
      <c r="AE121" s="768"/>
      <c r="AF121" s="769" t="s">
        <v>477</v>
      </c>
      <c r="AG121" s="767"/>
      <c r="AH121" s="767"/>
      <c r="AI121" s="767"/>
      <c r="AJ121" s="768"/>
      <c r="AK121" s="769" t="s">
        <v>183</v>
      </c>
      <c r="AL121" s="767"/>
      <c r="AM121" s="767"/>
      <c r="AN121" s="767"/>
      <c r="AO121" s="768"/>
      <c r="AP121" s="811" t="s">
        <v>183</v>
      </c>
      <c r="AQ121" s="812"/>
      <c r="AR121" s="812"/>
      <c r="AS121" s="812"/>
      <c r="AT121" s="813"/>
      <c r="AU121" s="870"/>
      <c r="AV121" s="871"/>
      <c r="AW121" s="871"/>
      <c r="AX121" s="871"/>
      <c r="AY121" s="872"/>
      <c r="AZ121" s="802" t="s">
        <v>478</v>
      </c>
      <c r="BA121" s="739"/>
      <c r="BB121" s="739"/>
      <c r="BC121" s="739"/>
      <c r="BD121" s="739"/>
      <c r="BE121" s="739"/>
      <c r="BF121" s="739"/>
      <c r="BG121" s="739"/>
      <c r="BH121" s="739"/>
      <c r="BI121" s="739"/>
      <c r="BJ121" s="739"/>
      <c r="BK121" s="739"/>
      <c r="BL121" s="739"/>
      <c r="BM121" s="739"/>
      <c r="BN121" s="739"/>
      <c r="BO121" s="739"/>
      <c r="BP121" s="740"/>
      <c r="BQ121" s="803" t="s">
        <v>183</v>
      </c>
      <c r="BR121" s="804"/>
      <c r="BS121" s="804"/>
      <c r="BT121" s="804"/>
      <c r="BU121" s="804"/>
      <c r="BV121" s="804" t="s">
        <v>183</v>
      </c>
      <c r="BW121" s="804"/>
      <c r="BX121" s="804"/>
      <c r="BY121" s="804"/>
      <c r="BZ121" s="804"/>
      <c r="CA121" s="804" t="s">
        <v>183</v>
      </c>
      <c r="CB121" s="804"/>
      <c r="CC121" s="804"/>
      <c r="CD121" s="804"/>
      <c r="CE121" s="804"/>
      <c r="CF121" s="862" t="s">
        <v>394</v>
      </c>
      <c r="CG121" s="863"/>
      <c r="CH121" s="863"/>
      <c r="CI121" s="863"/>
      <c r="CJ121" s="863"/>
      <c r="CK121" s="856"/>
      <c r="CL121" s="842"/>
      <c r="CM121" s="842"/>
      <c r="CN121" s="842"/>
      <c r="CO121" s="843"/>
      <c r="CP121" s="822" t="s">
        <v>479</v>
      </c>
      <c r="CQ121" s="823"/>
      <c r="CR121" s="823"/>
      <c r="CS121" s="823"/>
      <c r="CT121" s="823"/>
      <c r="CU121" s="823"/>
      <c r="CV121" s="823"/>
      <c r="CW121" s="823"/>
      <c r="CX121" s="823"/>
      <c r="CY121" s="823"/>
      <c r="CZ121" s="823"/>
      <c r="DA121" s="823"/>
      <c r="DB121" s="823"/>
      <c r="DC121" s="823"/>
      <c r="DD121" s="823"/>
      <c r="DE121" s="823"/>
      <c r="DF121" s="824"/>
      <c r="DG121" s="803">
        <v>347877</v>
      </c>
      <c r="DH121" s="804"/>
      <c r="DI121" s="804"/>
      <c r="DJ121" s="804"/>
      <c r="DK121" s="804"/>
      <c r="DL121" s="804">
        <v>248368</v>
      </c>
      <c r="DM121" s="804"/>
      <c r="DN121" s="804"/>
      <c r="DO121" s="804"/>
      <c r="DP121" s="804"/>
      <c r="DQ121" s="804">
        <v>185259</v>
      </c>
      <c r="DR121" s="804"/>
      <c r="DS121" s="804"/>
      <c r="DT121" s="804"/>
      <c r="DU121" s="804"/>
      <c r="DV121" s="781">
        <v>5.7</v>
      </c>
      <c r="DW121" s="781"/>
      <c r="DX121" s="781"/>
      <c r="DY121" s="781"/>
      <c r="DZ121" s="782"/>
    </row>
    <row r="122" spans="1:130" s="224" customFormat="1" ht="26.25" customHeight="1" x14ac:dyDescent="0.15">
      <c r="A122" s="807"/>
      <c r="B122" s="808"/>
      <c r="C122" s="802" t="s">
        <v>457</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394</v>
      </c>
      <c r="AB122" s="767"/>
      <c r="AC122" s="767"/>
      <c r="AD122" s="767"/>
      <c r="AE122" s="768"/>
      <c r="AF122" s="769" t="s">
        <v>183</v>
      </c>
      <c r="AG122" s="767"/>
      <c r="AH122" s="767"/>
      <c r="AI122" s="767"/>
      <c r="AJ122" s="768"/>
      <c r="AK122" s="769" t="s">
        <v>394</v>
      </c>
      <c r="AL122" s="767"/>
      <c r="AM122" s="767"/>
      <c r="AN122" s="767"/>
      <c r="AO122" s="768"/>
      <c r="AP122" s="811" t="s">
        <v>394</v>
      </c>
      <c r="AQ122" s="812"/>
      <c r="AR122" s="812"/>
      <c r="AS122" s="812"/>
      <c r="AT122" s="813"/>
      <c r="AU122" s="870"/>
      <c r="AV122" s="871"/>
      <c r="AW122" s="871"/>
      <c r="AX122" s="871"/>
      <c r="AY122" s="872"/>
      <c r="AZ122" s="825" t="s">
        <v>480</v>
      </c>
      <c r="BA122" s="826"/>
      <c r="BB122" s="826"/>
      <c r="BC122" s="826"/>
      <c r="BD122" s="826"/>
      <c r="BE122" s="826"/>
      <c r="BF122" s="826"/>
      <c r="BG122" s="826"/>
      <c r="BH122" s="826"/>
      <c r="BI122" s="826"/>
      <c r="BJ122" s="826"/>
      <c r="BK122" s="826"/>
      <c r="BL122" s="826"/>
      <c r="BM122" s="826"/>
      <c r="BN122" s="826"/>
      <c r="BO122" s="826"/>
      <c r="BP122" s="827"/>
      <c r="BQ122" s="866">
        <v>3760949</v>
      </c>
      <c r="BR122" s="832"/>
      <c r="BS122" s="832"/>
      <c r="BT122" s="832"/>
      <c r="BU122" s="832"/>
      <c r="BV122" s="832">
        <v>3627426</v>
      </c>
      <c r="BW122" s="832"/>
      <c r="BX122" s="832"/>
      <c r="BY122" s="832"/>
      <c r="BZ122" s="832"/>
      <c r="CA122" s="832">
        <v>3561333</v>
      </c>
      <c r="CB122" s="832"/>
      <c r="CC122" s="832"/>
      <c r="CD122" s="832"/>
      <c r="CE122" s="832"/>
      <c r="CF122" s="833">
        <v>109.6</v>
      </c>
      <c r="CG122" s="834"/>
      <c r="CH122" s="834"/>
      <c r="CI122" s="834"/>
      <c r="CJ122" s="834"/>
      <c r="CK122" s="856"/>
      <c r="CL122" s="842"/>
      <c r="CM122" s="842"/>
      <c r="CN122" s="842"/>
      <c r="CO122" s="843"/>
      <c r="CP122" s="822" t="s">
        <v>481</v>
      </c>
      <c r="CQ122" s="823"/>
      <c r="CR122" s="823"/>
      <c r="CS122" s="823"/>
      <c r="CT122" s="823"/>
      <c r="CU122" s="823"/>
      <c r="CV122" s="823"/>
      <c r="CW122" s="823"/>
      <c r="CX122" s="823"/>
      <c r="CY122" s="823"/>
      <c r="CZ122" s="823"/>
      <c r="DA122" s="823"/>
      <c r="DB122" s="823"/>
      <c r="DC122" s="823"/>
      <c r="DD122" s="823"/>
      <c r="DE122" s="823"/>
      <c r="DF122" s="824"/>
      <c r="DG122" s="803">
        <v>270106</v>
      </c>
      <c r="DH122" s="804"/>
      <c r="DI122" s="804"/>
      <c r="DJ122" s="804"/>
      <c r="DK122" s="804"/>
      <c r="DL122" s="804">
        <v>211344</v>
      </c>
      <c r="DM122" s="804"/>
      <c r="DN122" s="804"/>
      <c r="DO122" s="804"/>
      <c r="DP122" s="804"/>
      <c r="DQ122" s="804">
        <v>176143</v>
      </c>
      <c r="DR122" s="804"/>
      <c r="DS122" s="804"/>
      <c r="DT122" s="804"/>
      <c r="DU122" s="804"/>
      <c r="DV122" s="781">
        <v>5.4</v>
      </c>
      <c r="DW122" s="781"/>
      <c r="DX122" s="781"/>
      <c r="DY122" s="781"/>
      <c r="DZ122" s="782"/>
    </row>
    <row r="123" spans="1:130" s="224" customFormat="1" ht="26.25" customHeight="1" x14ac:dyDescent="0.15">
      <c r="A123" s="807"/>
      <c r="B123" s="808"/>
      <c r="C123" s="802" t="s">
        <v>463</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183</v>
      </c>
      <c r="AB123" s="767"/>
      <c r="AC123" s="767"/>
      <c r="AD123" s="767"/>
      <c r="AE123" s="768"/>
      <c r="AF123" s="769" t="s">
        <v>394</v>
      </c>
      <c r="AG123" s="767"/>
      <c r="AH123" s="767"/>
      <c r="AI123" s="767"/>
      <c r="AJ123" s="768"/>
      <c r="AK123" s="769" t="s">
        <v>183</v>
      </c>
      <c r="AL123" s="767"/>
      <c r="AM123" s="767"/>
      <c r="AN123" s="767"/>
      <c r="AO123" s="768"/>
      <c r="AP123" s="811" t="s">
        <v>394</v>
      </c>
      <c r="AQ123" s="812"/>
      <c r="AR123" s="812"/>
      <c r="AS123" s="812"/>
      <c r="AT123" s="813"/>
      <c r="AU123" s="873"/>
      <c r="AV123" s="874"/>
      <c r="AW123" s="874"/>
      <c r="AX123" s="874"/>
      <c r="AY123" s="874"/>
      <c r="AZ123" s="245" t="s">
        <v>191</v>
      </c>
      <c r="BA123" s="245"/>
      <c r="BB123" s="245"/>
      <c r="BC123" s="245"/>
      <c r="BD123" s="245"/>
      <c r="BE123" s="245"/>
      <c r="BF123" s="245"/>
      <c r="BG123" s="245"/>
      <c r="BH123" s="245"/>
      <c r="BI123" s="245"/>
      <c r="BJ123" s="245"/>
      <c r="BK123" s="245"/>
      <c r="BL123" s="245"/>
      <c r="BM123" s="245"/>
      <c r="BN123" s="245"/>
      <c r="BO123" s="864" t="s">
        <v>482</v>
      </c>
      <c r="BP123" s="865"/>
      <c r="BQ123" s="819">
        <v>6165473</v>
      </c>
      <c r="BR123" s="820"/>
      <c r="BS123" s="820"/>
      <c r="BT123" s="820"/>
      <c r="BU123" s="820"/>
      <c r="BV123" s="820">
        <v>6645338</v>
      </c>
      <c r="BW123" s="820"/>
      <c r="BX123" s="820"/>
      <c r="BY123" s="820"/>
      <c r="BZ123" s="820"/>
      <c r="CA123" s="820">
        <v>6967026</v>
      </c>
      <c r="CB123" s="820"/>
      <c r="CC123" s="820"/>
      <c r="CD123" s="820"/>
      <c r="CE123" s="820"/>
      <c r="CF123" s="735"/>
      <c r="CG123" s="736"/>
      <c r="CH123" s="736"/>
      <c r="CI123" s="736"/>
      <c r="CJ123" s="821"/>
      <c r="CK123" s="856"/>
      <c r="CL123" s="842"/>
      <c r="CM123" s="842"/>
      <c r="CN123" s="842"/>
      <c r="CO123" s="843"/>
      <c r="CP123" s="822" t="s">
        <v>483</v>
      </c>
      <c r="CQ123" s="823"/>
      <c r="CR123" s="823"/>
      <c r="CS123" s="823"/>
      <c r="CT123" s="823"/>
      <c r="CU123" s="823"/>
      <c r="CV123" s="823"/>
      <c r="CW123" s="823"/>
      <c r="CX123" s="823"/>
      <c r="CY123" s="823"/>
      <c r="CZ123" s="823"/>
      <c r="DA123" s="823"/>
      <c r="DB123" s="823"/>
      <c r="DC123" s="823"/>
      <c r="DD123" s="823"/>
      <c r="DE123" s="823"/>
      <c r="DF123" s="824"/>
      <c r="DG123" s="766" t="s">
        <v>183</v>
      </c>
      <c r="DH123" s="767"/>
      <c r="DI123" s="767"/>
      <c r="DJ123" s="767"/>
      <c r="DK123" s="768"/>
      <c r="DL123" s="769" t="s">
        <v>394</v>
      </c>
      <c r="DM123" s="767"/>
      <c r="DN123" s="767"/>
      <c r="DO123" s="767"/>
      <c r="DP123" s="768"/>
      <c r="DQ123" s="769" t="s">
        <v>183</v>
      </c>
      <c r="DR123" s="767"/>
      <c r="DS123" s="767"/>
      <c r="DT123" s="767"/>
      <c r="DU123" s="768"/>
      <c r="DV123" s="811" t="s">
        <v>183</v>
      </c>
      <c r="DW123" s="812"/>
      <c r="DX123" s="812"/>
      <c r="DY123" s="812"/>
      <c r="DZ123" s="813"/>
    </row>
    <row r="124" spans="1:130" s="224" customFormat="1" ht="26.25" customHeight="1" thickBot="1" x14ac:dyDescent="0.2">
      <c r="A124" s="807"/>
      <c r="B124" s="808"/>
      <c r="C124" s="802" t="s">
        <v>466</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394</v>
      </c>
      <c r="AB124" s="767"/>
      <c r="AC124" s="767"/>
      <c r="AD124" s="767"/>
      <c r="AE124" s="768"/>
      <c r="AF124" s="769" t="s">
        <v>183</v>
      </c>
      <c r="AG124" s="767"/>
      <c r="AH124" s="767"/>
      <c r="AI124" s="767"/>
      <c r="AJ124" s="768"/>
      <c r="AK124" s="769" t="s">
        <v>394</v>
      </c>
      <c r="AL124" s="767"/>
      <c r="AM124" s="767"/>
      <c r="AN124" s="767"/>
      <c r="AO124" s="768"/>
      <c r="AP124" s="811" t="s">
        <v>394</v>
      </c>
      <c r="AQ124" s="812"/>
      <c r="AR124" s="812"/>
      <c r="AS124" s="812"/>
      <c r="AT124" s="813"/>
      <c r="AU124" s="814" t="s">
        <v>484</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t="s">
        <v>394</v>
      </c>
      <c r="BR124" s="818"/>
      <c r="BS124" s="818"/>
      <c r="BT124" s="818"/>
      <c r="BU124" s="818"/>
      <c r="BV124" s="818" t="s">
        <v>394</v>
      </c>
      <c r="BW124" s="818"/>
      <c r="BX124" s="818"/>
      <c r="BY124" s="818"/>
      <c r="BZ124" s="818"/>
      <c r="CA124" s="818" t="s">
        <v>183</v>
      </c>
      <c r="CB124" s="818"/>
      <c r="CC124" s="818"/>
      <c r="CD124" s="818"/>
      <c r="CE124" s="818"/>
      <c r="CF124" s="713"/>
      <c r="CG124" s="714"/>
      <c r="CH124" s="714"/>
      <c r="CI124" s="714"/>
      <c r="CJ124" s="849"/>
      <c r="CK124" s="857"/>
      <c r="CL124" s="857"/>
      <c r="CM124" s="857"/>
      <c r="CN124" s="857"/>
      <c r="CO124" s="858"/>
      <c r="CP124" s="822" t="s">
        <v>485</v>
      </c>
      <c r="CQ124" s="823"/>
      <c r="CR124" s="823"/>
      <c r="CS124" s="823"/>
      <c r="CT124" s="823"/>
      <c r="CU124" s="823"/>
      <c r="CV124" s="823"/>
      <c r="CW124" s="823"/>
      <c r="CX124" s="823"/>
      <c r="CY124" s="823"/>
      <c r="CZ124" s="823"/>
      <c r="DA124" s="823"/>
      <c r="DB124" s="823"/>
      <c r="DC124" s="823"/>
      <c r="DD124" s="823"/>
      <c r="DE124" s="823"/>
      <c r="DF124" s="824"/>
      <c r="DG124" s="750" t="s">
        <v>394</v>
      </c>
      <c r="DH124" s="751"/>
      <c r="DI124" s="751"/>
      <c r="DJ124" s="751"/>
      <c r="DK124" s="752"/>
      <c r="DL124" s="753" t="s">
        <v>394</v>
      </c>
      <c r="DM124" s="751"/>
      <c r="DN124" s="751"/>
      <c r="DO124" s="751"/>
      <c r="DP124" s="752"/>
      <c r="DQ124" s="753" t="s">
        <v>477</v>
      </c>
      <c r="DR124" s="751"/>
      <c r="DS124" s="751"/>
      <c r="DT124" s="751"/>
      <c r="DU124" s="752"/>
      <c r="DV124" s="835" t="s">
        <v>469</v>
      </c>
      <c r="DW124" s="836"/>
      <c r="DX124" s="836"/>
      <c r="DY124" s="836"/>
      <c r="DZ124" s="837"/>
    </row>
    <row r="125" spans="1:130" s="224" customFormat="1" ht="26.25" customHeight="1" x14ac:dyDescent="0.15">
      <c r="A125" s="807"/>
      <c r="B125" s="808"/>
      <c r="C125" s="802" t="s">
        <v>468</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469</v>
      </c>
      <c r="AB125" s="767"/>
      <c r="AC125" s="767"/>
      <c r="AD125" s="767"/>
      <c r="AE125" s="768"/>
      <c r="AF125" s="769" t="s">
        <v>183</v>
      </c>
      <c r="AG125" s="767"/>
      <c r="AH125" s="767"/>
      <c r="AI125" s="767"/>
      <c r="AJ125" s="768"/>
      <c r="AK125" s="769" t="s">
        <v>183</v>
      </c>
      <c r="AL125" s="767"/>
      <c r="AM125" s="767"/>
      <c r="AN125" s="767"/>
      <c r="AO125" s="768"/>
      <c r="AP125" s="811" t="s">
        <v>394</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486</v>
      </c>
      <c r="CL125" s="839"/>
      <c r="CM125" s="839"/>
      <c r="CN125" s="839"/>
      <c r="CO125" s="840"/>
      <c r="CP125" s="847" t="s">
        <v>487</v>
      </c>
      <c r="CQ125" s="795"/>
      <c r="CR125" s="795"/>
      <c r="CS125" s="795"/>
      <c r="CT125" s="795"/>
      <c r="CU125" s="795"/>
      <c r="CV125" s="795"/>
      <c r="CW125" s="795"/>
      <c r="CX125" s="795"/>
      <c r="CY125" s="795"/>
      <c r="CZ125" s="795"/>
      <c r="DA125" s="795"/>
      <c r="DB125" s="795"/>
      <c r="DC125" s="795"/>
      <c r="DD125" s="795"/>
      <c r="DE125" s="795"/>
      <c r="DF125" s="796"/>
      <c r="DG125" s="848" t="s">
        <v>469</v>
      </c>
      <c r="DH125" s="829"/>
      <c r="DI125" s="829"/>
      <c r="DJ125" s="829"/>
      <c r="DK125" s="829"/>
      <c r="DL125" s="829" t="s">
        <v>394</v>
      </c>
      <c r="DM125" s="829"/>
      <c r="DN125" s="829"/>
      <c r="DO125" s="829"/>
      <c r="DP125" s="829"/>
      <c r="DQ125" s="829" t="s">
        <v>394</v>
      </c>
      <c r="DR125" s="829"/>
      <c r="DS125" s="829"/>
      <c r="DT125" s="829"/>
      <c r="DU125" s="829"/>
      <c r="DV125" s="830" t="s">
        <v>183</v>
      </c>
      <c r="DW125" s="830"/>
      <c r="DX125" s="830"/>
      <c r="DY125" s="830"/>
      <c r="DZ125" s="831"/>
    </row>
    <row r="126" spans="1:130" s="224" customFormat="1" ht="26.25" customHeight="1" thickBot="1" x14ac:dyDescent="0.2">
      <c r="A126" s="807"/>
      <c r="B126" s="808"/>
      <c r="C126" s="802" t="s">
        <v>471</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t="s">
        <v>394</v>
      </c>
      <c r="AB126" s="767"/>
      <c r="AC126" s="767"/>
      <c r="AD126" s="767"/>
      <c r="AE126" s="768"/>
      <c r="AF126" s="769" t="s">
        <v>183</v>
      </c>
      <c r="AG126" s="767"/>
      <c r="AH126" s="767"/>
      <c r="AI126" s="767"/>
      <c r="AJ126" s="768"/>
      <c r="AK126" s="769" t="s">
        <v>394</v>
      </c>
      <c r="AL126" s="767"/>
      <c r="AM126" s="767"/>
      <c r="AN126" s="767"/>
      <c r="AO126" s="768"/>
      <c r="AP126" s="811" t="s">
        <v>469</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488</v>
      </c>
      <c r="CQ126" s="739"/>
      <c r="CR126" s="739"/>
      <c r="CS126" s="739"/>
      <c r="CT126" s="739"/>
      <c r="CU126" s="739"/>
      <c r="CV126" s="739"/>
      <c r="CW126" s="739"/>
      <c r="CX126" s="739"/>
      <c r="CY126" s="739"/>
      <c r="CZ126" s="739"/>
      <c r="DA126" s="739"/>
      <c r="DB126" s="739"/>
      <c r="DC126" s="739"/>
      <c r="DD126" s="739"/>
      <c r="DE126" s="739"/>
      <c r="DF126" s="740"/>
      <c r="DG126" s="803" t="s">
        <v>394</v>
      </c>
      <c r="DH126" s="804"/>
      <c r="DI126" s="804"/>
      <c r="DJ126" s="804"/>
      <c r="DK126" s="804"/>
      <c r="DL126" s="804" t="s">
        <v>183</v>
      </c>
      <c r="DM126" s="804"/>
      <c r="DN126" s="804"/>
      <c r="DO126" s="804"/>
      <c r="DP126" s="804"/>
      <c r="DQ126" s="804" t="s">
        <v>394</v>
      </c>
      <c r="DR126" s="804"/>
      <c r="DS126" s="804"/>
      <c r="DT126" s="804"/>
      <c r="DU126" s="804"/>
      <c r="DV126" s="781" t="s">
        <v>183</v>
      </c>
      <c r="DW126" s="781"/>
      <c r="DX126" s="781"/>
      <c r="DY126" s="781"/>
      <c r="DZ126" s="782"/>
    </row>
    <row r="127" spans="1:130" s="224" customFormat="1" ht="26.25" customHeight="1" x14ac:dyDescent="0.15">
      <c r="A127" s="809"/>
      <c r="B127" s="810"/>
      <c r="C127" s="825" t="s">
        <v>489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16</v>
      </c>
      <c r="AB127" s="767"/>
      <c r="AC127" s="767"/>
      <c r="AD127" s="767"/>
      <c r="AE127" s="768"/>
      <c r="AF127" s="769">
        <v>14</v>
      </c>
      <c r="AG127" s="767"/>
      <c r="AH127" s="767"/>
      <c r="AI127" s="767"/>
      <c r="AJ127" s="768"/>
      <c r="AK127" s="769">
        <v>21</v>
      </c>
      <c r="AL127" s="767"/>
      <c r="AM127" s="767"/>
      <c r="AN127" s="767"/>
      <c r="AO127" s="768"/>
      <c r="AP127" s="811">
        <v>0</v>
      </c>
      <c r="AQ127" s="812"/>
      <c r="AR127" s="812"/>
      <c r="AS127" s="812"/>
      <c r="AT127" s="813"/>
      <c r="AU127" s="226"/>
      <c r="AV127" s="226"/>
      <c r="AW127" s="226"/>
      <c r="AX127" s="828" t="s">
        <v>490</v>
      </c>
      <c r="AY127" s="799"/>
      <c r="AZ127" s="799"/>
      <c r="BA127" s="799"/>
      <c r="BB127" s="799"/>
      <c r="BC127" s="799"/>
      <c r="BD127" s="799"/>
      <c r="BE127" s="800"/>
      <c r="BF127" s="798" t="s">
        <v>491</v>
      </c>
      <c r="BG127" s="799"/>
      <c r="BH127" s="799"/>
      <c r="BI127" s="799"/>
      <c r="BJ127" s="799"/>
      <c r="BK127" s="799"/>
      <c r="BL127" s="800"/>
      <c r="BM127" s="798" t="s">
        <v>492</v>
      </c>
      <c r="BN127" s="799"/>
      <c r="BO127" s="799"/>
      <c r="BP127" s="799"/>
      <c r="BQ127" s="799"/>
      <c r="BR127" s="799"/>
      <c r="BS127" s="800"/>
      <c r="BT127" s="798" t="s">
        <v>493</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494</v>
      </c>
      <c r="CQ127" s="739"/>
      <c r="CR127" s="739"/>
      <c r="CS127" s="739"/>
      <c r="CT127" s="739"/>
      <c r="CU127" s="739"/>
      <c r="CV127" s="739"/>
      <c r="CW127" s="739"/>
      <c r="CX127" s="739"/>
      <c r="CY127" s="739"/>
      <c r="CZ127" s="739"/>
      <c r="DA127" s="739"/>
      <c r="DB127" s="739"/>
      <c r="DC127" s="739"/>
      <c r="DD127" s="739"/>
      <c r="DE127" s="739"/>
      <c r="DF127" s="740"/>
      <c r="DG127" s="803" t="s">
        <v>469</v>
      </c>
      <c r="DH127" s="804"/>
      <c r="DI127" s="804"/>
      <c r="DJ127" s="804"/>
      <c r="DK127" s="804"/>
      <c r="DL127" s="804" t="s">
        <v>183</v>
      </c>
      <c r="DM127" s="804"/>
      <c r="DN127" s="804"/>
      <c r="DO127" s="804"/>
      <c r="DP127" s="804"/>
      <c r="DQ127" s="804" t="s">
        <v>394</v>
      </c>
      <c r="DR127" s="804"/>
      <c r="DS127" s="804"/>
      <c r="DT127" s="804"/>
      <c r="DU127" s="804"/>
      <c r="DV127" s="781" t="s">
        <v>183</v>
      </c>
      <c r="DW127" s="781"/>
      <c r="DX127" s="781"/>
      <c r="DY127" s="781"/>
      <c r="DZ127" s="782"/>
    </row>
    <row r="128" spans="1:130" s="224" customFormat="1" ht="26.25" customHeight="1" thickBot="1" x14ac:dyDescent="0.2">
      <c r="A128" s="783" t="s">
        <v>495</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496</v>
      </c>
      <c r="X128" s="785"/>
      <c r="Y128" s="785"/>
      <c r="Z128" s="786"/>
      <c r="AA128" s="787">
        <v>2028</v>
      </c>
      <c r="AB128" s="788"/>
      <c r="AC128" s="788"/>
      <c r="AD128" s="788"/>
      <c r="AE128" s="789"/>
      <c r="AF128" s="790" t="s">
        <v>183</v>
      </c>
      <c r="AG128" s="788"/>
      <c r="AH128" s="788"/>
      <c r="AI128" s="788"/>
      <c r="AJ128" s="789"/>
      <c r="AK128" s="790">
        <v>106</v>
      </c>
      <c r="AL128" s="788"/>
      <c r="AM128" s="788"/>
      <c r="AN128" s="788"/>
      <c r="AO128" s="789"/>
      <c r="AP128" s="791"/>
      <c r="AQ128" s="792"/>
      <c r="AR128" s="792"/>
      <c r="AS128" s="792"/>
      <c r="AT128" s="793"/>
      <c r="AU128" s="226"/>
      <c r="AV128" s="226"/>
      <c r="AW128" s="226"/>
      <c r="AX128" s="794" t="s">
        <v>497</v>
      </c>
      <c r="AY128" s="795"/>
      <c r="AZ128" s="795"/>
      <c r="BA128" s="795"/>
      <c r="BB128" s="795"/>
      <c r="BC128" s="795"/>
      <c r="BD128" s="795"/>
      <c r="BE128" s="796"/>
      <c r="BF128" s="773" t="s">
        <v>394</v>
      </c>
      <c r="BG128" s="774"/>
      <c r="BH128" s="774"/>
      <c r="BI128" s="774"/>
      <c r="BJ128" s="774"/>
      <c r="BK128" s="774"/>
      <c r="BL128" s="797"/>
      <c r="BM128" s="773">
        <v>15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498</v>
      </c>
      <c r="CQ128" s="717"/>
      <c r="CR128" s="717"/>
      <c r="CS128" s="717"/>
      <c r="CT128" s="717"/>
      <c r="CU128" s="717"/>
      <c r="CV128" s="717"/>
      <c r="CW128" s="717"/>
      <c r="CX128" s="717"/>
      <c r="CY128" s="717"/>
      <c r="CZ128" s="717"/>
      <c r="DA128" s="717"/>
      <c r="DB128" s="717"/>
      <c r="DC128" s="717"/>
      <c r="DD128" s="717"/>
      <c r="DE128" s="717"/>
      <c r="DF128" s="718"/>
      <c r="DG128" s="777">
        <v>2501</v>
      </c>
      <c r="DH128" s="778"/>
      <c r="DI128" s="778"/>
      <c r="DJ128" s="778"/>
      <c r="DK128" s="778"/>
      <c r="DL128" s="778">
        <v>2796</v>
      </c>
      <c r="DM128" s="778"/>
      <c r="DN128" s="778"/>
      <c r="DO128" s="778"/>
      <c r="DP128" s="778"/>
      <c r="DQ128" s="778">
        <v>3036</v>
      </c>
      <c r="DR128" s="778"/>
      <c r="DS128" s="778"/>
      <c r="DT128" s="778"/>
      <c r="DU128" s="778"/>
      <c r="DV128" s="779">
        <v>0.1</v>
      </c>
      <c r="DW128" s="779"/>
      <c r="DX128" s="779"/>
      <c r="DY128" s="779"/>
      <c r="DZ128" s="780"/>
    </row>
    <row r="129" spans="1:131" s="224" customFormat="1" ht="26.25" customHeight="1" x14ac:dyDescent="0.15">
      <c r="A129" s="761" t="s">
        <v>109</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499</v>
      </c>
      <c r="X129" s="764"/>
      <c r="Y129" s="764"/>
      <c r="Z129" s="765"/>
      <c r="AA129" s="766">
        <v>3525461</v>
      </c>
      <c r="AB129" s="767"/>
      <c r="AC129" s="767"/>
      <c r="AD129" s="767"/>
      <c r="AE129" s="768"/>
      <c r="AF129" s="769">
        <v>3817980</v>
      </c>
      <c r="AG129" s="767"/>
      <c r="AH129" s="767"/>
      <c r="AI129" s="767"/>
      <c r="AJ129" s="768"/>
      <c r="AK129" s="769">
        <v>3657465</v>
      </c>
      <c r="AL129" s="767"/>
      <c r="AM129" s="767"/>
      <c r="AN129" s="767"/>
      <c r="AO129" s="768"/>
      <c r="AP129" s="770"/>
      <c r="AQ129" s="771"/>
      <c r="AR129" s="771"/>
      <c r="AS129" s="771"/>
      <c r="AT129" s="772"/>
      <c r="AU129" s="227"/>
      <c r="AV129" s="227"/>
      <c r="AW129" s="227"/>
      <c r="AX129" s="738" t="s">
        <v>500</v>
      </c>
      <c r="AY129" s="739"/>
      <c r="AZ129" s="739"/>
      <c r="BA129" s="739"/>
      <c r="BB129" s="739"/>
      <c r="BC129" s="739"/>
      <c r="BD129" s="739"/>
      <c r="BE129" s="740"/>
      <c r="BF129" s="757" t="s">
        <v>394</v>
      </c>
      <c r="BG129" s="758"/>
      <c r="BH129" s="758"/>
      <c r="BI129" s="758"/>
      <c r="BJ129" s="758"/>
      <c r="BK129" s="758"/>
      <c r="BL129" s="759"/>
      <c r="BM129" s="757">
        <v>20</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501</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502</v>
      </c>
      <c r="X130" s="764"/>
      <c r="Y130" s="764"/>
      <c r="Z130" s="765"/>
      <c r="AA130" s="766">
        <v>409061</v>
      </c>
      <c r="AB130" s="767"/>
      <c r="AC130" s="767"/>
      <c r="AD130" s="767"/>
      <c r="AE130" s="768"/>
      <c r="AF130" s="769">
        <v>409755</v>
      </c>
      <c r="AG130" s="767"/>
      <c r="AH130" s="767"/>
      <c r="AI130" s="767"/>
      <c r="AJ130" s="768"/>
      <c r="AK130" s="769">
        <v>407158</v>
      </c>
      <c r="AL130" s="767"/>
      <c r="AM130" s="767"/>
      <c r="AN130" s="767"/>
      <c r="AO130" s="768"/>
      <c r="AP130" s="770"/>
      <c r="AQ130" s="771"/>
      <c r="AR130" s="771"/>
      <c r="AS130" s="771"/>
      <c r="AT130" s="772"/>
      <c r="AU130" s="227"/>
      <c r="AV130" s="227"/>
      <c r="AW130" s="227"/>
      <c r="AX130" s="738" t="s">
        <v>503</v>
      </c>
      <c r="AY130" s="739"/>
      <c r="AZ130" s="739"/>
      <c r="BA130" s="739"/>
      <c r="BB130" s="739"/>
      <c r="BC130" s="739"/>
      <c r="BD130" s="739"/>
      <c r="BE130" s="740"/>
      <c r="BF130" s="741">
        <v>4.5</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504</v>
      </c>
      <c r="X131" s="748"/>
      <c r="Y131" s="748"/>
      <c r="Z131" s="749"/>
      <c r="AA131" s="750">
        <v>3116400</v>
      </c>
      <c r="AB131" s="751"/>
      <c r="AC131" s="751"/>
      <c r="AD131" s="751"/>
      <c r="AE131" s="752"/>
      <c r="AF131" s="753">
        <v>3408225</v>
      </c>
      <c r="AG131" s="751"/>
      <c r="AH131" s="751"/>
      <c r="AI131" s="751"/>
      <c r="AJ131" s="752"/>
      <c r="AK131" s="753">
        <v>3250307</v>
      </c>
      <c r="AL131" s="751"/>
      <c r="AM131" s="751"/>
      <c r="AN131" s="751"/>
      <c r="AO131" s="752"/>
      <c r="AP131" s="754"/>
      <c r="AQ131" s="755"/>
      <c r="AR131" s="755"/>
      <c r="AS131" s="755"/>
      <c r="AT131" s="756"/>
      <c r="AU131" s="227"/>
      <c r="AV131" s="227"/>
      <c r="AW131" s="227"/>
      <c r="AX131" s="716" t="s">
        <v>505</v>
      </c>
      <c r="AY131" s="717"/>
      <c r="AZ131" s="717"/>
      <c r="BA131" s="717"/>
      <c r="BB131" s="717"/>
      <c r="BC131" s="717"/>
      <c r="BD131" s="717"/>
      <c r="BE131" s="718"/>
      <c r="BF131" s="719" t="s">
        <v>394</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506</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507</v>
      </c>
      <c r="W132" s="729"/>
      <c r="X132" s="729"/>
      <c r="Y132" s="729"/>
      <c r="Z132" s="730"/>
      <c r="AA132" s="731">
        <v>3.7913939160000001</v>
      </c>
      <c r="AB132" s="732"/>
      <c r="AC132" s="732"/>
      <c r="AD132" s="732"/>
      <c r="AE132" s="733"/>
      <c r="AF132" s="734">
        <v>4.058094756</v>
      </c>
      <c r="AG132" s="732"/>
      <c r="AH132" s="732"/>
      <c r="AI132" s="732"/>
      <c r="AJ132" s="733"/>
      <c r="AK132" s="734">
        <v>5.8951354440000001</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508</v>
      </c>
      <c r="W133" s="708"/>
      <c r="X133" s="708"/>
      <c r="Y133" s="708"/>
      <c r="Z133" s="709"/>
      <c r="AA133" s="710">
        <v>4.7</v>
      </c>
      <c r="AB133" s="711"/>
      <c r="AC133" s="711"/>
      <c r="AD133" s="711"/>
      <c r="AE133" s="712"/>
      <c r="AF133" s="710">
        <v>4.8</v>
      </c>
      <c r="AG133" s="711"/>
      <c r="AH133" s="711"/>
      <c r="AI133" s="711"/>
      <c r="AJ133" s="712"/>
      <c r="AK133" s="710">
        <v>4.5</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uwiCV3WYHytfZC+xZ6LJfMB1pM/xX76GSMixezXtM7OaNlhymuXvwaDGfpTkWTqFySpTWOPGOhv/7qtO7FyRA==" saltValue="TFaYQ5bzhgttLjZHkQwn/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509</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i1jW9kI7ZOuGd+eat8ZjDXLBMMvqjVtwPfbxmCs/hnGodPO39ZrJ+D4EYLX9L6KWkGnRM5gkr8HSGSctEf4Hjw==" saltValue="Pu3bJwnF2Y17//VQyZFl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Q6ij+Wi5FLx/bFAiDUWIrp16knS0q1uMMwAOCYCl8pRxEpX+UUzo3yY5QjGAI4O26IbugUycOBp7hQ/Hu4x78Q==" saltValue="z9JHjr/f0xBQBi9xltPTg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510</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511</v>
      </c>
      <c r="AL6" s="260"/>
      <c r="AM6" s="260"/>
      <c r="AN6" s="260"/>
    </row>
    <row r="7" spans="1:46" ht="13.5" customHeight="1" x14ac:dyDescent="0.15">
      <c r="A7" s="259"/>
      <c r="AK7" s="262"/>
      <c r="AL7" s="263"/>
      <c r="AM7" s="263"/>
      <c r="AN7" s="264"/>
      <c r="AO7" s="1105" t="s">
        <v>512</v>
      </c>
      <c r="AP7" s="265"/>
      <c r="AQ7" s="266" t="s">
        <v>513</v>
      </c>
      <c r="AR7" s="267"/>
    </row>
    <row r="8" spans="1:46" x14ac:dyDescent="0.15">
      <c r="A8" s="259"/>
      <c r="AK8" s="268"/>
      <c r="AL8" s="269"/>
      <c r="AM8" s="269"/>
      <c r="AN8" s="270"/>
      <c r="AO8" s="1106"/>
      <c r="AP8" s="271" t="s">
        <v>514</v>
      </c>
      <c r="AQ8" s="272" t="s">
        <v>515</v>
      </c>
      <c r="AR8" s="273" t="s">
        <v>516</v>
      </c>
    </row>
    <row r="9" spans="1:46" x14ac:dyDescent="0.15">
      <c r="A9" s="259"/>
      <c r="AK9" s="1117" t="s">
        <v>517</v>
      </c>
      <c r="AL9" s="1118"/>
      <c r="AM9" s="1118"/>
      <c r="AN9" s="1119"/>
      <c r="AO9" s="274">
        <v>1072270</v>
      </c>
      <c r="AP9" s="274">
        <v>129407</v>
      </c>
      <c r="AQ9" s="275">
        <v>138583</v>
      </c>
      <c r="AR9" s="276">
        <v>-6.6</v>
      </c>
    </row>
    <row r="10" spans="1:46" ht="13.5" customHeight="1" x14ac:dyDescent="0.15">
      <c r="A10" s="259"/>
      <c r="AK10" s="1117" t="s">
        <v>518</v>
      </c>
      <c r="AL10" s="1118"/>
      <c r="AM10" s="1118"/>
      <c r="AN10" s="1119"/>
      <c r="AO10" s="277">
        <v>151153</v>
      </c>
      <c r="AP10" s="277">
        <v>18242</v>
      </c>
      <c r="AQ10" s="278">
        <v>15847</v>
      </c>
      <c r="AR10" s="279">
        <v>15.1</v>
      </c>
    </row>
    <row r="11" spans="1:46" ht="13.5" customHeight="1" x14ac:dyDescent="0.15">
      <c r="A11" s="259"/>
      <c r="AK11" s="1117" t="s">
        <v>519</v>
      </c>
      <c r="AL11" s="1118"/>
      <c r="AM11" s="1118"/>
      <c r="AN11" s="1119"/>
      <c r="AO11" s="277">
        <v>16149</v>
      </c>
      <c r="AP11" s="277">
        <v>1949</v>
      </c>
      <c r="AQ11" s="278">
        <v>2224</v>
      </c>
      <c r="AR11" s="279">
        <v>-12.4</v>
      </c>
    </row>
    <row r="12" spans="1:46" ht="13.5" customHeight="1" x14ac:dyDescent="0.15">
      <c r="A12" s="259"/>
      <c r="AK12" s="1117" t="s">
        <v>520</v>
      </c>
      <c r="AL12" s="1118"/>
      <c r="AM12" s="1118"/>
      <c r="AN12" s="1119"/>
      <c r="AO12" s="277" t="s">
        <v>521</v>
      </c>
      <c r="AP12" s="277" t="s">
        <v>521</v>
      </c>
      <c r="AQ12" s="278" t="s">
        <v>521</v>
      </c>
      <c r="AR12" s="279" t="s">
        <v>521</v>
      </c>
    </row>
    <row r="13" spans="1:46" ht="13.5" customHeight="1" x14ac:dyDescent="0.15">
      <c r="A13" s="259"/>
      <c r="AK13" s="1117" t="s">
        <v>522</v>
      </c>
      <c r="AL13" s="1118"/>
      <c r="AM13" s="1118"/>
      <c r="AN13" s="1119"/>
      <c r="AO13" s="277" t="s">
        <v>521</v>
      </c>
      <c r="AP13" s="277" t="s">
        <v>521</v>
      </c>
      <c r="AQ13" s="278">
        <v>5571</v>
      </c>
      <c r="AR13" s="279" t="s">
        <v>521</v>
      </c>
    </row>
    <row r="14" spans="1:46" ht="13.5" customHeight="1" x14ac:dyDescent="0.15">
      <c r="A14" s="259"/>
      <c r="AK14" s="1117" t="s">
        <v>523</v>
      </c>
      <c r="AL14" s="1118"/>
      <c r="AM14" s="1118"/>
      <c r="AN14" s="1119"/>
      <c r="AO14" s="277">
        <v>10888</v>
      </c>
      <c r="AP14" s="277">
        <v>1314</v>
      </c>
      <c r="AQ14" s="278">
        <v>2766</v>
      </c>
      <c r="AR14" s="279">
        <v>-52.5</v>
      </c>
    </row>
    <row r="15" spans="1:46" ht="13.5" customHeight="1" x14ac:dyDescent="0.15">
      <c r="A15" s="259"/>
      <c r="AK15" s="1120" t="s">
        <v>524</v>
      </c>
      <c r="AL15" s="1121"/>
      <c r="AM15" s="1121"/>
      <c r="AN15" s="1122"/>
      <c r="AO15" s="277">
        <v>-86420</v>
      </c>
      <c r="AP15" s="277">
        <v>-10430</v>
      </c>
      <c r="AQ15" s="278">
        <v>-9361</v>
      </c>
      <c r="AR15" s="279">
        <v>11.4</v>
      </c>
    </row>
    <row r="16" spans="1:46" x14ac:dyDescent="0.15">
      <c r="A16" s="259"/>
      <c r="AK16" s="1120" t="s">
        <v>191</v>
      </c>
      <c r="AL16" s="1121"/>
      <c r="AM16" s="1121"/>
      <c r="AN16" s="1122"/>
      <c r="AO16" s="277">
        <v>1164040</v>
      </c>
      <c r="AP16" s="277">
        <v>140483</v>
      </c>
      <c r="AQ16" s="278">
        <v>155632</v>
      </c>
      <c r="AR16" s="279">
        <v>-9.6999999999999993</v>
      </c>
    </row>
    <row r="17" spans="1:46" x14ac:dyDescent="0.15">
      <c r="A17" s="259"/>
    </row>
    <row r="18" spans="1:46" x14ac:dyDescent="0.15">
      <c r="A18" s="259"/>
      <c r="AQ18" s="280"/>
      <c r="AR18" s="280"/>
    </row>
    <row r="19" spans="1:46" x14ac:dyDescent="0.15">
      <c r="A19" s="259"/>
      <c r="AK19" s="255" t="s">
        <v>525</v>
      </c>
    </row>
    <row r="20" spans="1:46" x14ac:dyDescent="0.15">
      <c r="A20" s="259"/>
      <c r="AK20" s="281"/>
      <c r="AL20" s="282"/>
      <c r="AM20" s="282"/>
      <c r="AN20" s="283"/>
      <c r="AO20" s="284" t="s">
        <v>526</v>
      </c>
      <c r="AP20" s="285" t="s">
        <v>527</v>
      </c>
      <c r="AQ20" s="286" t="s">
        <v>528</v>
      </c>
      <c r="AR20" s="287"/>
    </row>
    <row r="21" spans="1:46" s="260" customFormat="1" x14ac:dyDescent="0.15">
      <c r="A21" s="288"/>
      <c r="AK21" s="1123" t="s">
        <v>529</v>
      </c>
      <c r="AL21" s="1124"/>
      <c r="AM21" s="1124"/>
      <c r="AN21" s="1125"/>
      <c r="AO21" s="289">
        <v>13.88</v>
      </c>
      <c r="AP21" s="290">
        <v>13.83</v>
      </c>
      <c r="AQ21" s="291">
        <v>0.05</v>
      </c>
      <c r="AS21" s="292"/>
      <c r="AT21" s="288"/>
    </row>
    <row r="22" spans="1:46" s="260" customFormat="1" x14ac:dyDescent="0.15">
      <c r="A22" s="288"/>
      <c r="AK22" s="1123" t="s">
        <v>530</v>
      </c>
      <c r="AL22" s="1124"/>
      <c r="AM22" s="1124"/>
      <c r="AN22" s="1125"/>
      <c r="AO22" s="293">
        <v>97.3</v>
      </c>
      <c r="AP22" s="294">
        <v>96.2</v>
      </c>
      <c r="AQ22" s="295">
        <v>1.1000000000000001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531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532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533</v>
      </c>
      <c r="AL29" s="260"/>
      <c r="AM29" s="260"/>
      <c r="AN29" s="260"/>
      <c r="AS29" s="302"/>
    </row>
    <row r="30" spans="1:46" ht="13.5" customHeight="1" x14ac:dyDescent="0.15">
      <c r="A30" s="259"/>
      <c r="AK30" s="262"/>
      <c r="AL30" s="263"/>
      <c r="AM30" s="263"/>
      <c r="AN30" s="264"/>
      <c r="AO30" s="1105" t="s">
        <v>512</v>
      </c>
      <c r="AP30" s="265"/>
      <c r="AQ30" s="266" t="s">
        <v>513</v>
      </c>
      <c r="AR30" s="267"/>
    </row>
    <row r="31" spans="1:46" x14ac:dyDescent="0.15">
      <c r="A31" s="259"/>
      <c r="AK31" s="268"/>
      <c r="AL31" s="269"/>
      <c r="AM31" s="269"/>
      <c r="AN31" s="270"/>
      <c r="AO31" s="1106"/>
      <c r="AP31" s="271" t="s">
        <v>514</v>
      </c>
      <c r="AQ31" s="272" t="s">
        <v>515</v>
      </c>
      <c r="AR31" s="273" t="s">
        <v>516</v>
      </c>
    </row>
    <row r="32" spans="1:46" ht="27" customHeight="1" x14ac:dyDescent="0.15">
      <c r="A32" s="259"/>
      <c r="AK32" s="1107" t="s">
        <v>534</v>
      </c>
      <c r="AL32" s="1108"/>
      <c r="AM32" s="1108"/>
      <c r="AN32" s="1109"/>
      <c r="AO32" s="303">
        <v>311224</v>
      </c>
      <c r="AP32" s="303">
        <v>37560</v>
      </c>
      <c r="AQ32" s="304">
        <v>82029</v>
      </c>
      <c r="AR32" s="305">
        <v>-54.2</v>
      </c>
    </row>
    <row r="33" spans="1:46" ht="13.5" customHeight="1" x14ac:dyDescent="0.15">
      <c r="A33" s="259"/>
      <c r="AK33" s="1107" t="s">
        <v>535</v>
      </c>
      <c r="AL33" s="1108"/>
      <c r="AM33" s="1108"/>
      <c r="AN33" s="1109"/>
      <c r="AO33" s="303" t="s">
        <v>521</v>
      </c>
      <c r="AP33" s="303" t="s">
        <v>521</v>
      </c>
      <c r="AQ33" s="304" t="s">
        <v>521</v>
      </c>
      <c r="AR33" s="305" t="s">
        <v>521</v>
      </c>
    </row>
    <row r="34" spans="1:46" ht="27" customHeight="1" x14ac:dyDescent="0.15">
      <c r="A34" s="259"/>
      <c r="AK34" s="1107" t="s">
        <v>536</v>
      </c>
      <c r="AL34" s="1108"/>
      <c r="AM34" s="1108"/>
      <c r="AN34" s="1109"/>
      <c r="AO34" s="303" t="s">
        <v>521</v>
      </c>
      <c r="AP34" s="303" t="s">
        <v>521</v>
      </c>
      <c r="AQ34" s="304" t="s">
        <v>521</v>
      </c>
      <c r="AR34" s="305" t="s">
        <v>521</v>
      </c>
    </row>
    <row r="35" spans="1:46" ht="27" customHeight="1" x14ac:dyDescent="0.15">
      <c r="A35" s="259"/>
      <c r="AK35" s="1107" t="s">
        <v>537</v>
      </c>
      <c r="AL35" s="1108"/>
      <c r="AM35" s="1108"/>
      <c r="AN35" s="1109"/>
      <c r="AO35" s="303">
        <v>266461</v>
      </c>
      <c r="AP35" s="303">
        <v>32158</v>
      </c>
      <c r="AQ35" s="304">
        <v>28200</v>
      </c>
      <c r="AR35" s="305">
        <v>14</v>
      </c>
    </row>
    <row r="36" spans="1:46" ht="27" customHeight="1" x14ac:dyDescent="0.15">
      <c r="A36" s="259"/>
      <c r="AK36" s="1107" t="s">
        <v>538</v>
      </c>
      <c r="AL36" s="1108"/>
      <c r="AM36" s="1108"/>
      <c r="AN36" s="1109"/>
      <c r="AO36" s="303">
        <v>21168</v>
      </c>
      <c r="AP36" s="303">
        <v>2555</v>
      </c>
      <c r="AQ36" s="304">
        <v>4770</v>
      </c>
      <c r="AR36" s="305">
        <v>-46.4</v>
      </c>
    </row>
    <row r="37" spans="1:46" ht="13.5" customHeight="1" x14ac:dyDescent="0.15">
      <c r="A37" s="259"/>
      <c r="AK37" s="1107" t="s">
        <v>539</v>
      </c>
      <c r="AL37" s="1108"/>
      <c r="AM37" s="1108"/>
      <c r="AN37" s="1109"/>
      <c r="AO37" s="303">
        <v>21</v>
      </c>
      <c r="AP37" s="303">
        <v>3</v>
      </c>
      <c r="AQ37" s="304">
        <v>525</v>
      </c>
      <c r="AR37" s="305">
        <v>-99.4</v>
      </c>
    </row>
    <row r="38" spans="1:46" ht="27" customHeight="1" x14ac:dyDescent="0.15">
      <c r="A38" s="259"/>
      <c r="AK38" s="1110" t="s">
        <v>540</v>
      </c>
      <c r="AL38" s="1111"/>
      <c r="AM38" s="1111"/>
      <c r="AN38" s="1112"/>
      <c r="AO38" s="306" t="s">
        <v>521</v>
      </c>
      <c r="AP38" s="306" t="s">
        <v>521</v>
      </c>
      <c r="AQ38" s="307">
        <v>4</v>
      </c>
      <c r="AR38" s="295" t="s">
        <v>521</v>
      </c>
      <c r="AS38" s="302"/>
    </row>
    <row r="39" spans="1:46" x14ac:dyDescent="0.15">
      <c r="A39" s="259"/>
      <c r="AK39" s="1110" t="s">
        <v>541</v>
      </c>
      <c r="AL39" s="1111"/>
      <c r="AM39" s="1111"/>
      <c r="AN39" s="1112"/>
      <c r="AO39" s="303">
        <v>-106</v>
      </c>
      <c r="AP39" s="303">
        <v>-13</v>
      </c>
      <c r="AQ39" s="304">
        <v>-1861</v>
      </c>
      <c r="AR39" s="305">
        <v>-99.3</v>
      </c>
      <c r="AS39" s="302"/>
    </row>
    <row r="40" spans="1:46" ht="27" customHeight="1" x14ac:dyDescent="0.15">
      <c r="A40" s="259"/>
      <c r="AK40" s="1107" t="s">
        <v>542</v>
      </c>
      <c r="AL40" s="1108"/>
      <c r="AM40" s="1108"/>
      <c r="AN40" s="1109"/>
      <c r="AO40" s="303">
        <v>-407158</v>
      </c>
      <c r="AP40" s="303">
        <v>-49138</v>
      </c>
      <c r="AQ40" s="304">
        <v>-76879</v>
      </c>
      <c r="AR40" s="305">
        <v>-36.1</v>
      </c>
      <c r="AS40" s="302"/>
    </row>
    <row r="41" spans="1:46" x14ac:dyDescent="0.15">
      <c r="A41" s="259"/>
      <c r="AK41" s="1113" t="s">
        <v>303</v>
      </c>
      <c r="AL41" s="1114"/>
      <c r="AM41" s="1114"/>
      <c r="AN41" s="1115"/>
      <c r="AO41" s="303">
        <v>191610</v>
      </c>
      <c r="AP41" s="303">
        <v>23125</v>
      </c>
      <c r="AQ41" s="304">
        <v>36788</v>
      </c>
      <c r="AR41" s="305">
        <v>-37.1</v>
      </c>
      <c r="AS41" s="302"/>
    </row>
    <row r="42" spans="1:46" x14ac:dyDescent="0.15">
      <c r="A42" s="259"/>
      <c r="AK42" s="308" t="s">
        <v>543</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544</v>
      </c>
    </row>
    <row r="48" spans="1:46" x14ac:dyDescent="0.15">
      <c r="A48" s="259"/>
      <c r="AK48" s="313" t="s">
        <v>545</v>
      </c>
      <c r="AL48" s="313"/>
      <c r="AM48" s="313"/>
      <c r="AN48" s="313"/>
      <c r="AO48" s="313"/>
      <c r="AP48" s="313"/>
      <c r="AQ48" s="314"/>
      <c r="AR48" s="313"/>
    </row>
    <row r="49" spans="1:44" ht="13.5" customHeight="1" x14ac:dyDescent="0.15">
      <c r="A49" s="259"/>
      <c r="AK49" s="315"/>
      <c r="AL49" s="316"/>
      <c r="AM49" s="1100" t="s">
        <v>512</v>
      </c>
      <c r="AN49" s="1102" t="s">
        <v>546</v>
      </c>
      <c r="AO49" s="1103"/>
      <c r="AP49" s="1103"/>
      <c r="AQ49" s="1103"/>
      <c r="AR49" s="1104"/>
    </row>
    <row r="50" spans="1:44" x14ac:dyDescent="0.15">
      <c r="A50" s="259"/>
      <c r="AK50" s="317"/>
      <c r="AL50" s="318"/>
      <c r="AM50" s="1101"/>
      <c r="AN50" s="319" t="s">
        <v>547</v>
      </c>
      <c r="AO50" s="320" t="s">
        <v>548</v>
      </c>
      <c r="AP50" s="321" t="s">
        <v>549</v>
      </c>
      <c r="AQ50" s="322" t="s">
        <v>550</v>
      </c>
      <c r="AR50" s="323" t="s">
        <v>551</v>
      </c>
    </row>
    <row r="51" spans="1:44" x14ac:dyDescent="0.15">
      <c r="A51" s="259"/>
      <c r="AK51" s="315" t="s">
        <v>552</v>
      </c>
      <c r="AL51" s="316"/>
      <c r="AM51" s="324">
        <v>754891</v>
      </c>
      <c r="AN51" s="325">
        <v>85734</v>
      </c>
      <c r="AO51" s="326">
        <v>2.2000000000000002</v>
      </c>
      <c r="AP51" s="327">
        <v>114790</v>
      </c>
      <c r="AQ51" s="328">
        <v>-6.6</v>
      </c>
      <c r="AR51" s="329">
        <v>8.8000000000000007</v>
      </c>
    </row>
    <row r="52" spans="1:44" x14ac:dyDescent="0.15">
      <c r="A52" s="259"/>
      <c r="AK52" s="330"/>
      <c r="AL52" s="331" t="s">
        <v>553</v>
      </c>
      <c r="AM52" s="332">
        <v>533432</v>
      </c>
      <c r="AN52" s="333">
        <v>60583</v>
      </c>
      <c r="AO52" s="334">
        <v>15</v>
      </c>
      <c r="AP52" s="335">
        <v>55601</v>
      </c>
      <c r="AQ52" s="336">
        <v>-15.5</v>
      </c>
      <c r="AR52" s="337">
        <v>30.5</v>
      </c>
    </row>
    <row r="53" spans="1:44" x14ac:dyDescent="0.15">
      <c r="A53" s="259"/>
      <c r="AK53" s="315" t="s">
        <v>554</v>
      </c>
      <c r="AL53" s="316"/>
      <c r="AM53" s="324">
        <v>522359</v>
      </c>
      <c r="AN53" s="325">
        <v>60145</v>
      </c>
      <c r="AO53" s="326">
        <v>-29.8</v>
      </c>
      <c r="AP53" s="327">
        <v>126262</v>
      </c>
      <c r="AQ53" s="328">
        <v>10</v>
      </c>
      <c r="AR53" s="329">
        <v>-39.799999999999997</v>
      </c>
    </row>
    <row r="54" spans="1:44" x14ac:dyDescent="0.15">
      <c r="A54" s="259"/>
      <c r="AK54" s="330"/>
      <c r="AL54" s="331" t="s">
        <v>553</v>
      </c>
      <c r="AM54" s="332">
        <v>274233</v>
      </c>
      <c r="AN54" s="333">
        <v>31575</v>
      </c>
      <c r="AO54" s="334">
        <v>-47.9</v>
      </c>
      <c r="AP54" s="335">
        <v>56769</v>
      </c>
      <c r="AQ54" s="336">
        <v>2.1</v>
      </c>
      <c r="AR54" s="337">
        <v>-50</v>
      </c>
    </row>
    <row r="55" spans="1:44" x14ac:dyDescent="0.15">
      <c r="A55" s="259"/>
      <c r="AK55" s="315" t="s">
        <v>555</v>
      </c>
      <c r="AL55" s="316"/>
      <c r="AM55" s="324">
        <v>495989</v>
      </c>
      <c r="AN55" s="325">
        <v>57720</v>
      </c>
      <c r="AO55" s="326">
        <v>-4</v>
      </c>
      <c r="AP55" s="327">
        <v>126525</v>
      </c>
      <c r="AQ55" s="328">
        <v>0.2</v>
      </c>
      <c r="AR55" s="329">
        <v>-4.2</v>
      </c>
    </row>
    <row r="56" spans="1:44" x14ac:dyDescent="0.15">
      <c r="A56" s="259"/>
      <c r="AK56" s="330"/>
      <c r="AL56" s="331" t="s">
        <v>553</v>
      </c>
      <c r="AM56" s="332">
        <v>344120</v>
      </c>
      <c r="AN56" s="333">
        <v>40047</v>
      </c>
      <c r="AO56" s="334">
        <v>26.8</v>
      </c>
      <c r="AP56" s="335">
        <v>67052</v>
      </c>
      <c r="AQ56" s="336">
        <v>18.100000000000001</v>
      </c>
      <c r="AR56" s="337">
        <v>8.6999999999999993</v>
      </c>
    </row>
    <row r="57" spans="1:44" x14ac:dyDescent="0.15">
      <c r="A57" s="259"/>
      <c r="AK57" s="315" t="s">
        <v>556</v>
      </c>
      <c r="AL57" s="316"/>
      <c r="AM57" s="324">
        <v>543217</v>
      </c>
      <c r="AN57" s="325">
        <v>64439</v>
      </c>
      <c r="AO57" s="326">
        <v>11.6</v>
      </c>
      <c r="AP57" s="327">
        <v>122054</v>
      </c>
      <c r="AQ57" s="328">
        <v>-3.5</v>
      </c>
      <c r="AR57" s="329">
        <v>15.1</v>
      </c>
    </row>
    <row r="58" spans="1:44" x14ac:dyDescent="0.15">
      <c r="A58" s="259"/>
      <c r="AK58" s="330"/>
      <c r="AL58" s="331" t="s">
        <v>553</v>
      </c>
      <c r="AM58" s="332">
        <v>385462</v>
      </c>
      <c r="AN58" s="333">
        <v>45725</v>
      </c>
      <c r="AO58" s="334">
        <v>14.2</v>
      </c>
      <c r="AP58" s="335">
        <v>68298</v>
      </c>
      <c r="AQ58" s="336">
        <v>1.9</v>
      </c>
      <c r="AR58" s="337">
        <v>12.3</v>
      </c>
    </row>
    <row r="59" spans="1:44" x14ac:dyDescent="0.15">
      <c r="A59" s="259"/>
      <c r="AK59" s="315" t="s">
        <v>557</v>
      </c>
      <c r="AL59" s="316"/>
      <c r="AM59" s="324">
        <v>470233</v>
      </c>
      <c r="AN59" s="325">
        <v>56750</v>
      </c>
      <c r="AO59" s="326">
        <v>-11.9</v>
      </c>
      <c r="AP59" s="327">
        <v>111644</v>
      </c>
      <c r="AQ59" s="328">
        <v>-8.5</v>
      </c>
      <c r="AR59" s="329">
        <v>-3.4</v>
      </c>
    </row>
    <row r="60" spans="1:44" x14ac:dyDescent="0.15">
      <c r="A60" s="259"/>
      <c r="AK60" s="330"/>
      <c r="AL60" s="331" t="s">
        <v>553</v>
      </c>
      <c r="AM60" s="332">
        <v>262237</v>
      </c>
      <c r="AN60" s="333">
        <v>31648</v>
      </c>
      <c r="AO60" s="334">
        <v>-30.8</v>
      </c>
      <c r="AP60" s="335">
        <v>66606</v>
      </c>
      <c r="AQ60" s="336">
        <v>-2.5</v>
      </c>
      <c r="AR60" s="337">
        <v>-28.3</v>
      </c>
    </row>
    <row r="61" spans="1:44" x14ac:dyDescent="0.15">
      <c r="A61" s="259"/>
      <c r="AK61" s="315" t="s">
        <v>558</v>
      </c>
      <c r="AL61" s="338"/>
      <c r="AM61" s="324">
        <v>557338</v>
      </c>
      <c r="AN61" s="325">
        <v>64958</v>
      </c>
      <c r="AO61" s="326">
        <v>-6.4</v>
      </c>
      <c r="AP61" s="327">
        <v>120255</v>
      </c>
      <c r="AQ61" s="339">
        <v>-1.7</v>
      </c>
      <c r="AR61" s="329">
        <v>-4.7</v>
      </c>
    </row>
    <row r="62" spans="1:44" x14ac:dyDescent="0.15">
      <c r="A62" s="259"/>
      <c r="AK62" s="330"/>
      <c r="AL62" s="331" t="s">
        <v>553</v>
      </c>
      <c r="AM62" s="332">
        <v>359897</v>
      </c>
      <c r="AN62" s="333">
        <v>41916</v>
      </c>
      <c r="AO62" s="334">
        <v>-4.5</v>
      </c>
      <c r="AP62" s="335">
        <v>62865</v>
      </c>
      <c r="AQ62" s="336">
        <v>0.8</v>
      </c>
      <c r="AR62" s="337">
        <v>-5.3</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mIJJTyHQQVwZbycGmkuXKeeROAsRJ7I3tjhKxxdp7ubI0YqrYVDC+rDC7bPu9cV2064CG+sNneG7jeojID/qkg==" saltValue="DG79r6DdmuKIFRyAkQb3B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560</v>
      </c>
    </row>
    <row r="121" spans="125:125" ht="13.5" hidden="1" customHeight="1" x14ac:dyDescent="0.15">
      <c r="DU121" s="253"/>
    </row>
  </sheetData>
  <sheetProtection algorithmName="SHA-512" hashValue="wgHvyzx09klmWUbgUrRMQMEnkBbWfKhGh0OBtCa1eQ5rycO6/LxFUP98itibQbaE/peHh2ypfv5fzjEQx1WzBw==" saltValue="x9/Z7eml12cDKxErtS/t2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561</v>
      </c>
    </row>
  </sheetData>
  <sheetProtection algorithmName="SHA-512" hashValue="4zey/jHDc6730dI/NFtNTvJ6Zw0j+AYy3u4ojIV5PwVj3FoYzAmo2XqiiqykTrjeKrkpB4aR3NVd9q4B9plfwg==" saltValue="PREFtyJDWfDEMf0qWZHeU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26" t="s">
        <v>3</v>
      </c>
      <c r="D47" s="1126"/>
      <c r="E47" s="1127"/>
      <c r="F47" s="11">
        <v>29.47</v>
      </c>
      <c r="G47" s="12">
        <v>23.22</v>
      </c>
      <c r="H47" s="12">
        <v>24.15</v>
      </c>
      <c r="I47" s="12">
        <v>36.36</v>
      </c>
      <c r="J47" s="13">
        <v>43.44</v>
      </c>
    </row>
    <row r="48" spans="2:10" ht="57.75" customHeight="1" x14ac:dyDescent="0.15">
      <c r="B48" s="14"/>
      <c r="C48" s="1128" t="s">
        <v>4</v>
      </c>
      <c r="D48" s="1128"/>
      <c r="E48" s="1129"/>
      <c r="F48" s="15">
        <v>2.74</v>
      </c>
      <c r="G48" s="16">
        <v>3.34</v>
      </c>
      <c r="H48" s="16">
        <v>4.9800000000000004</v>
      </c>
      <c r="I48" s="16">
        <v>7.11</v>
      </c>
      <c r="J48" s="17">
        <v>9.27</v>
      </c>
    </row>
    <row r="49" spans="2:10" ht="57.75" customHeight="1" thickBot="1" x14ac:dyDescent="0.2">
      <c r="B49" s="18"/>
      <c r="C49" s="1130" t="s">
        <v>5</v>
      </c>
      <c r="D49" s="1130"/>
      <c r="E49" s="1131"/>
      <c r="F49" s="19" t="s">
        <v>567</v>
      </c>
      <c r="G49" s="20" t="s">
        <v>568</v>
      </c>
      <c r="H49" s="20">
        <v>1.81</v>
      </c>
      <c r="I49" s="20">
        <v>13.96</v>
      </c>
      <c r="J49" s="21">
        <v>1.87</v>
      </c>
    </row>
    <row r="50" spans="2:10" x14ac:dyDescent="0.15"/>
  </sheetData>
  <sheetProtection algorithmName="SHA-512" hashValue="rHV9jq8ht6J2VjNuazMGTzeP+mfmaKBnXYhTyfCFnhRlESm37A12C3K7sLgvBd7rT1OOATm26Tpu4Ozxy6eZPg==" saltValue="qw8Lj6qjIT+HzNDloLZ7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2024-03-18T05:12:44Z</cp:lastPrinted>
  <dcterms:created xsi:type="dcterms:W3CDTF">2024-03-14T01:05:51Z</dcterms:created>
  <dcterms:modified xsi:type="dcterms:W3CDTF">2024-03-22T08:17:10Z</dcterms:modified>
  <cp:category/>
</cp:coreProperties>
</file>