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172.20.33.29\課共通nas\50財務\01一般会計\01_決算統計\01年度別\R3年度決算\13_財政状況資料集\230928_財政状況資料集（10月公表）【2回目】\04_県HP掲載用\02_R5.10月公表分\"/>
    </mc:Choice>
  </mc:AlternateContent>
  <bookViews>
    <workbookView xWindow="0" yWindow="0" windowWidth="28800" windowHeight="123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<sst xmlns="http://schemas.openxmlformats.org/spreadsheetml/2006/main" count="1084" uniqueCount="598">
  <si>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</si>
  <si>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</si>
  <si>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</si>
  <si>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</si>
  <si>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</si>
  <si>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</si>
  <si>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</si>
  <si>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</si>
  <si>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</si>
  <si>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</si>
  <si>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</si>
  <si>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</si>
  <si>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</si>
  <si>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</si>
  <si>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</si>
  <si>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</si>
  <si>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</si>
  <si>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</si>
  <si>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</si>
  <si>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</si>
  <si>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</si>
  <si>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</si>
  <si>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</si>
  <si>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</si>
  <si>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</si>
  <si>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</si>
  <si>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</si>
  <si>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</si>
  <si>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</si>
  <si>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</si>
  <si>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</si>
  <si>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</si>
  <si>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</si>
  <si>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</si>
  <si>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</si>
  <si>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</si>
  <si>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</si>
  <si>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</si>
  <si>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</si>
  <si>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</si>
  <si>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</si>
  <si>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</si>
  <si>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</si>
  <si>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</si>
  <si>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</si>
  <si>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</si>
  <si>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</si>
  <si>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</si>
  <si>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</si>
  <si>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</si>
  <si>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</si>
  <si>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</si>
  <si>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</si>
  <si>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</si>
  <si>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</si>
  <si>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</si>
  <si>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</si>
  <si>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</si>
  <si>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</si>
  <si>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</si>
  <si>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</si>
  <si>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</si>
  <si>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</si>
  <si>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</si>
  <si>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</si>
  <si>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</si>
  <si>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</si>
  <si>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</si>
  <si>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</si>
  <si>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</si>
  <si>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</si>
  <si>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</si>
  <si>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</si>
  <si>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</si>
  <si>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</si>
  <si>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</si>
  <si>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</si>
  <si>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</si>
  <si>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</si>
  <si>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</si>
  <si>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</si>
  <si>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</si>
  <si>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</si>
  <si>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</si>
  <si>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</si>
  <si>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</si>
  <si>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</si>
  <si>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</si>
  <si>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</si>
  <si>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</si>
  <si>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</si>
  <si>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</si>
  <si>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</si>
  <si>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</si>
  <si>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</si>
  <si>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</si>
  <si>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</si>
  <si>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</si>
  <si>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柴田町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</si>
  <si>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</si>
  <si>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</si>
  <si>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</si>
  <si>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</si>
  <si>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</si>
  <si>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</si>
  <si>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</si>
  <si>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</si>
  <si>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</si>
  <si>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</si>
  <si>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</si>
  <si>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</si>
  <si>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</si>
  <si>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</si>
  <si>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</si>
  <si>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</si>
  <si>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</si>
  <si>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</si>
  <si>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</si>
  <si>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</si>
  <si>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</si>
  <si>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</si>
  <si>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</si>
  <si>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</si>
  <si>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</si>
  <si>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</si>
  <si>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</si>
  <si>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</si>
  <si>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</si>
  <si>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</si>
  <si>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</si>
  <si>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</si>
  <si>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</si>
  <si>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</si>
  <si>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</si>
  <si>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</si>
  <si>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</si>
  <si>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</si>
  <si>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</si>
  <si>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</si>
  <si>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</si>
  <si>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</si>
  <si>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</si>
  <si>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</si>
  <si>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</si>
  <si>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</si>
  <si>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</si>
  <si>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</si>
  <si>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</si>
  <si>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</si>
  <si>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</si>
  <si>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</si>
  <si>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</si>
  <si>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</si>
  <si>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</si>
  <si>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</si>
  <si>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</si>
  <si>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</si>
  <si>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</si>
  <si>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</si>
  <si>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</si>
  <si>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</si>
  <si>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</si>
  <si>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</si>
  <si>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</si>
  <si>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</si>
  <si>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</si>
  <si>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</si>
  <si>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</si>
  <si>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</si>
  <si>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</si>
  <si>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</si>
  <si>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</si>
  <si>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</si>
  <si>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</si>
  <si>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</si>
  <si>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</si>
  <si>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</si>
  <si>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</si>
  <si>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</si>
  <si>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</si>
  <si>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</si>
  <si>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</si>
  <si>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</si>
  <si>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</si>
  <si>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</si>
  <si>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</si>
  <si>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</si>
  <si>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</si>
  <si>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</si>
  <si>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</si>
  <si>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</si>
  <si>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</si>
  <si>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</si>
  <si>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</si>
  <si>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</si>
  <si>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</si>
  <si>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</si>
  <si>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</si>
  <si>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</si>
  <si>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</si>
  <si>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</si>
  <si>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</si>
  <si>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</si>
  <si>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</si>
  <si>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</si>
  <si>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</si>
  <si>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</si>
  <si>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</si>
  <si>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</si>
  <si>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</si>
  <si>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</si>
  <si>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</si>
  <si>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</si>
  <si>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宮城県柴田町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</si>
  <si>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</si>
  <si>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</si>
  <si>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</si>
  <si>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</si>
  <si>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</si>
  <si>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</si>
  <si>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</si>
  <si>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</si>
  <si>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</si>
  <si>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</si>
  <si>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</si>
  <si>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</si>
  <si>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</si>
  <si>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</si>
  <si>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</si>
  <si>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</si>
  <si>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</si>
  <si>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</si>
  <si>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</si>
  <si>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</si>
  <si>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</si>
  <si>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</si>
  <si>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</si>
  <si>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</si>
  <si>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</si>
  <si>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</si>
  <si>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</si>
  <si>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</si>
  <si>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</si>
  <si>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</si>
  <si>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</si>
  <si>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</si>
  <si>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</si>
  <si>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</si>
  <si>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</si>
  <si>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</si>
  <si>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</si>
  <si>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</si>
  <si>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</si>
  <si>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</si>
  <si>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</si>
  <si>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</si>
  <si>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</si>
  <si>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</si>
  <si>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</si>
  <si>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</si>
  <si>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</si>
  <si>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</si>
  <si>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</si>
  <si>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</si>
  <si>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</si>
  <si>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</si>
  <si>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</si>
  <si>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</si>
  <si>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</si>
  <si>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</si>
  <si>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</si>
  <si>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</si>
  <si>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</si>
  <si>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</si>
  <si>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</si>
  <si>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</si>
  <si>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</si>
  <si>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</si>
  <si>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</si>
  <si>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</si>
  <si>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</si>
  <si>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</si>
  <si>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</si>
  <si>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</si>
  <si>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</si>
  <si>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</si>
  <si>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</si>
  <si>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</si>
  <si>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</si>
  <si>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</si>
  <si>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</si>
  <si>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</si>
  <si>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</si>
  <si>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</si>
  <si>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</si>
  <si>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</si>
  <si>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</si>
  <si>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</si>
  <si>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</si>
  <si>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</si>
  <si>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</si>
  <si>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</si>
  <si>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</si>
  <si>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</si>
  <si>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</si>
  <si>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</si>
  <si>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</si>
  <si>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</si>
  <si>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</si>
  <si>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</si>
  <si>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</si>
  <si>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</si>
  <si>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</si>
  <si>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</si>
  <si>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</si>
  <si>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</si>
  <si>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</si>
  <si>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</si>
  <si>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</si>
  <si>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</si>
  <si>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</si>
  <si>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</si>
  <si>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</si>
  <si>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</si>
  <si>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</si>
  <si>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</si>
  <si>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</si>
  <si>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</si>
  <si>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</si>
  <si>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</si>
  <si>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</si>
  <si>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</si>
  <si>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</si>
  <si>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</si>
  <si>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</si>
  <si>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</si>
  <si>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</si>
  <si>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</si>
  <si>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</si>
  <si>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</si>
  <si>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</si>
  <si>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</si>
  <si>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</si>
  <si>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</si>
  <si>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</si>
  <si>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</si>
  <si>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</si>
  <si>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</si>
  <si>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</si>
  <si>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</si>
  <si>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</si>
  <si>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</si>
  <si>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</si>
  <si>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</si>
  <si>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</si>
  <si>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</si>
  <si>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</si>
  <si>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</si>
  <si>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</si>
  <si>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</si>
  <si>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</si>
  <si>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</si>
  <si>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</si>
  <si>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</si>
  <si>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</si>
  <si>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</si>
  <si>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</si>
  <si>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宮城県柴田町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</si>
  <si>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</si>
  <si>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</si>
  <si>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</si>
  <si>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</si>
  <si>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</si>
  <si>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</si>
  <si>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</si>
  <si>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</si>
  <si>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</si>
  <si>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</si>
  <si>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</si>
  <si>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</si>
  <si>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</si>
  <si>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</si>
  <si>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</si>
  <si>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</si>
  <si>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</si>
  <si>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</si>
  <si>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</si>
  <si>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</si>
  <si>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</si>
  <si>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</si>
  <si>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</si>
  <si>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</si>
  <si>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</si>
  <si>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</si>
  <si>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</si>
  <si>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</si>
  <si>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</si>
  <si>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</si>
  <si>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</si>
  <si>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</si>
  <si>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</si>
  <si>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柴田町国民健康保険事業特別会計</t>
    <phoneticPr fontId="5"/>
  </si>
  <si>
    <t>柴田町介護保険特別会計</t>
    <phoneticPr fontId="5"/>
  </si>
  <si>
    <t>柴田町後期高齢者医療特別会計</t>
    <phoneticPr fontId="5"/>
  </si>
  <si>
    <t>柴田町水道事業会計</t>
    <phoneticPr fontId="5"/>
  </si>
  <si>
    <t>法適用企業</t>
    <phoneticPr fontId="5"/>
  </si>
  <si>
    <t>柴田町下水道事業会計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</si>
  <si>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</si>
  <si>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</si>
  <si>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</si>
  <si>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</si>
  <si>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</si>
  <si>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</si>
  <si>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</si>
  <si>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</si>
  <si>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</si>
  <si>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</si>
  <si>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</si>
  <si>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</si>
  <si>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</si>
  <si>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</si>
  <si>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</si>
  <si>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</si>
  <si>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</si>
  <si>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</si>
  <si>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</si>
  <si>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</si>
  <si>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</si>
  <si>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</si>
  <si>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</si>
  <si>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</si>
  <si>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</si>
  <si>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</si>
  <si>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</si>
  <si>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</si>
  <si>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</si>
  <si>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</si>
  <si>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</si>
  <si>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</si>
  <si>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</si>
  <si>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</si>
  <si>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</si>
  <si>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</si>
  <si>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</si>
  <si>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</si>
  <si>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</si>
  <si>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</si>
  <si>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</si>
  <si>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</si>
  <si>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</si>
  <si>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</si>
  <si>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</si>
  <si>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</si>
  <si>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</si>
  <si>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</si>
  <si>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</si>
  <si>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</si>
  <si>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</si>
  <si>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</si>
  <si>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</si>
  <si>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</si>
  <si>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</si>
  <si>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</si>
  <si>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</si>
  <si>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</si>
  <si>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</si>
  <si>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柴田町下水道事業会計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</si>
  <si>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</si>
  <si>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</si>
  <si>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</si>
  <si>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柴田町後期高齢者医療特別会計</t>
    <phoneticPr fontId="5"/>
  </si>
  <si>
    <t>(Ｆ)</t>
    <phoneticPr fontId="5"/>
  </si>
  <si>
    <t>柴田町国民健康保険事業特別会計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</si>
  <si>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</si>
  <si>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</si>
  <si>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</si>
  <si>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</si>
  <si>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</si>
  <si>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</si>
  <si>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</si>
  <si>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</si>
  <si>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</si>
  <si>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</si>
  <si>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</si>
  <si>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</si>
  <si>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</si>
  <si>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</si>
  <si>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</si>
  <si>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</si>
  <si>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</si>
  <si>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</si>
  <si>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</si>
  <si>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</si>
  <si>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</si>
  <si>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</si>
  <si>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</si>
  <si>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</si>
  <si>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</si>
  <si>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</si>
  <si>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</si>
  <si>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</si>
  <si>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</si>
  <si>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</si>
  <si>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</si>
  <si>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</si>
  <si>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</si>
  <si>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</si>
  <si>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</si>
  <si>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</si>
  <si>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</si>
  <si>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</si>
  <si>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</si>
  <si>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</si>
  <si>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</si>
  <si>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</si>
  <si>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</si>
  <si>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</si>
  <si>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</si>
  <si>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</si>
  <si>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</si>
  <si>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</si>
  <si>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</si>
  <si>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</si>
  <si>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</si>
  <si>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</si>
  <si>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</si>
  <si>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</si>
  <si>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</si>
  <si>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</si>
  <si>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</si>
  <si>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</si>
  <si>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</si>
  <si>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</si>
  <si>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</si>
  <si>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</si>
  <si>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</si>
  <si>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</si>
  <si>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</si>
  <si>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</si>
  <si>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</si>
  <si>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</si>
  <si>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</si>
  <si>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</si>
  <si>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</si>
  <si>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</si>
  <si>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</si>
  <si>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</si>
  <si>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</si>
  <si>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</si>
  <si>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</si>
  <si>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</si>
  <si>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</si>
  <si>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</si>
  <si>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</si>
  <si>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</si>
  <si>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</si>
  <si>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0.31</t>
  </si>
  <si>
    <t>▲ 3.62</t>
  </si>
  <si>
    <t>柴田町水道事業会計</t>
  </si>
  <si>
    <t>一般会計</t>
  </si>
  <si>
    <t>柴田町下水道事業会計</t>
  </si>
  <si>
    <t>柴田町介護保険特別会計</t>
  </si>
  <si>
    <t>柴田町国民健康保険事業特別会計</t>
  </si>
  <si>
    <t>柴田町後期高齢者医療特別会計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</si>
  <si>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</si>
  <si>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</si>
  <si>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</si>
  <si>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</si>
  <si>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</si>
  <si>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</si>
  <si>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</si>
  <si>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</si>
  <si>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宮城県市町村職員退職手当組合</t>
    <phoneticPr fontId="2"/>
  </si>
  <si>
    <t>-</t>
    <phoneticPr fontId="2"/>
  </si>
  <si>
    <t>宮城県市町村非常勤消防団員補償報償組合</t>
    <phoneticPr fontId="2"/>
  </si>
  <si>
    <t>仙南地域広域行政事務組合</t>
    <phoneticPr fontId="2"/>
  </si>
  <si>
    <t>宮城県市町村自治振興センター</t>
    <phoneticPr fontId="2"/>
  </si>
  <si>
    <t>みやぎ県南中核病院企業団</t>
    <phoneticPr fontId="2"/>
  </si>
  <si>
    <t>宮城県後期高齢者医療広域連合</t>
    <phoneticPr fontId="2"/>
  </si>
  <si>
    <t>宮城県後期高齢者医療事業会計</t>
    <phoneticPr fontId="2"/>
  </si>
  <si>
    <t>ふるさと柴田応援基金</t>
    <phoneticPr fontId="5"/>
  </si>
  <si>
    <t>スポーツ振興基金</t>
    <phoneticPr fontId="5"/>
  </si>
  <si>
    <t>図書館建設基金</t>
    <phoneticPr fontId="5"/>
  </si>
  <si>
    <t>学校給食センター建設等整備基金</t>
    <phoneticPr fontId="5"/>
  </si>
  <si>
    <t>学校教育施設整備基金</t>
    <rPh sb="2" eb="4">
      <t>キョウイク</t>
    </rPh>
    <rPh sb="4" eb="6">
      <t>シセツ</t>
    </rPh>
    <rPh sb="6" eb="8">
      <t>セイビ</t>
    </rPh>
    <rPh sb="8" eb="10">
      <t>キキン</t>
    </rPh>
    <phoneticPr fontId="5"/>
  </si>
  <si>
    <t>-</t>
    <phoneticPr fontId="2"/>
  </si>
  <si>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</si>
  <si>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</si>
  <si>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</si>
  <si>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（作成中のため、R2と同内容）
　類似団体平均と比べると、有形固定資産減価償却費率は低く、将来負担比率が高い傾向にある。
　また、昨年度と比較すると、有形固定資産減価償却率及び将来負担比率いずれも増加している。
　有形固定資産減価償却率は学校以外の施設に対しての資本的支出が少なく、償却率が上昇していること、将来負担比率は小中学校や庁舎の改修により地方債の残高が増加したことが要因と思われる。
　庁舎の改修は令和3年度も引き続き行われており、総合体育館や給食センターの建設計画もあることから、将来負担比率の推移を注視しながら、計画的に資産の維持管理をしていく。</t>
    <rPh sb="1" eb="3">
      <t>サクセイ</t>
    </rPh>
    <rPh sb="3" eb="4">
      <t>チュウ</t>
    </rPh>
    <rPh sb="11" eb="12">
      <t>ドウ</t>
    </rPh>
    <rPh sb="12" eb="14">
      <t>ナイヨウ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</si>
  <si>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</si>
  <si>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</si>
  <si>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</si>
  <si>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</si>
  <si>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</si>
  <si>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</si>
  <si>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類似団体平均と比べると将来負担比率は高く、実質公債費比率は低い傾向にある。
　将来負担比率については、（仮称）柴田町総合体育館の建設事業費を債務負担行為として実施することとなったため悪化した。
　また、実質公債費比率は、前年度と比較すると公債費償還額の増加、町内小中学校の改修工事や庁舎の耐震改修に伴う地方債発行の増加に伴い、上昇した。今後、総合体育館建設事業費や大規模な建設事業の償還が控えており、今後も上昇が見込まれることから、公共用施設の計画的な整備・維持を実施し、負担の平準化をしていく必要がある。</t>
    <rPh sb="80" eb="82">
      <t>ジッシ</t>
    </rPh>
    <rPh sb="169" eb="171">
      <t>コンゴ</t>
    </rPh>
    <rPh sb="172" eb="174">
      <t>ソウゴウ</t>
    </rPh>
    <rPh sb="174" eb="177">
      <t>タイイクカン</t>
    </rPh>
    <rPh sb="177" eb="179">
      <t>ケンセツ</t>
    </rPh>
    <rPh sb="179" eb="181">
      <t>ジギョウ</t>
    </rPh>
    <rPh sb="181" eb="182">
      <t>ヒ</t>
    </rPh>
    <rPh sb="183" eb="186">
      <t>ダイキボ</t>
    </rPh>
    <rPh sb="192" eb="194">
      <t>ショウカン</t>
    </rPh>
    <rPh sb="195" eb="196">
      <t>ヒカ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</si>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</sst>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38"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AFCC-4559-B4B4-B7CE664703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40020</c:v>
                </c:pt>
                <c:pt idx="1">
                  <c:v>46899</c:v>
                </c:pt>
                <c:pt idx="2">
                  <c:v>58835</c:v>
                </c:pt>
                <c:pt idx="3">
                  <c:v>76629</c:v>
                </c:pt>
                <c:pt idx="4">
                  <c:v>57164</c:v>
                </c:pt>
              </c:numCache>
            </c:numRef>
          </c:val>
          <c:smooth val="0"/>
          <c:extLst>
            <c:ext xmlns:c16="http://schemas.microsoft.com/office/drawing/2014/chart" uri="{C3380CC4-5D6E-409C-BE32-E72D297353CC}">
              <c16:uniqueId val="{00000001-AFCC-4559-B4B4-B7CE664703E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1.57</c:v>
                </c:pt>
                <c:pt idx="1">
                  <c:v>1.06</c:v>
                </c:pt>
                <c:pt idx="2">
                  <c:v>0.89</c:v>
                </c:pt>
                <c:pt idx="3">
                  <c:v>5.91</c:v>
                </c:pt>
                <c:pt idx="4">
                  <c:v>5.68</c:v>
                </c:pt>
              </c:numCache>
            </c:numRef>
          </c:val>
          <c:extLst>
            <c:ext xmlns:c16="http://schemas.microsoft.com/office/drawing/2014/chart" uri="{C3380CC4-5D6E-409C-BE32-E72D297353CC}">
              <c16:uniqueId val="{00000000-8DC1-4C04-9030-BA79C9E373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18.98</c:v>
                </c:pt>
                <c:pt idx="1">
                  <c:v>18.989999999999998</c:v>
                </c:pt>
                <c:pt idx="2">
                  <c:v>15.65</c:v>
                </c:pt>
                <c:pt idx="3">
                  <c:v>15.59</c:v>
                </c:pt>
                <c:pt idx="4">
                  <c:v>19.260000000000002</c:v>
                </c:pt>
              </c:numCache>
            </c:numRef>
          </c:val>
          <c:extLst>
            <c:ext xmlns:c16="http://schemas.microsoft.com/office/drawing/2014/chart" uri="{C3380CC4-5D6E-409C-BE32-E72D297353CC}">
              <c16:uniqueId val="{00000001-8DC1-4C04-9030-BA79C9E3735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0.38</c:v>
                </c:pt>
                <c:pt idx="1">
                  <c:v>-0.31</c:v>
                </c:pt>
                <c:pt idx="2">
                  <c:v>-3.62</c:v>
                </c:pt>
                <c:pt idx="3">
                  <c:v>5.48</c:v>
                </c:pt>
                <c:pt idx="4">
                  <c:v>4.57</c:v>
                </c:pt>
              </c:numCache>
            </c:numRef>
          </c:val>
          <c:smooth val="0"/>
          <c:extLst>
            <c:ext xmlns:c16="http://schemas.microsoft.com/office/drawing/2014/chart" uri="{C3380CC4-5D6E-409C-BE32-E72D297353CC}">
              <c16:uniqueId val="{00000002-8DC1-4C04-9030-BA79C9E3735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0.15</c:v>
                </c:pt>
                <c:pt idx="2">
                  <c:v>#N/A</c:v>
                </c:pt>
                <c:pt idx="3">
                  <c:v>0.19</c:v>
                </c:pt>
                <c:pt idx="4">
                  <c:v>#N/A</c:v>
                </c:pt>
                <c:pt idx="5">
                  <c:v>0.15</c:v>
                </c:pt>
                <c:pt idx="6">
                  <c:v>0</c:v>
                </c:pt>
                <c:pt idx="7">
                  <c:v>0</c:v>
                </c:pt>
                <c:pt idx="8">
                  <c:v>0</c:v>
                </c:pt>
                <c:pt idx="9">
                  <c:v>0</c:v>
                </c:pt>
              </c:numCache>
            </c:numRef>
          </c:val>
          <c:extLst>
            <c:ext xmlns:c16="http://schemas.microsoft.com/office/drawing/2014/chart" uri="{C3380CC4-5D6E-409C-BE32-E72D297353CC}">
              <c16:uniqueId val="{00000000-D49A-481E-87F4-4739C42CA1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49A-481E-87F4-4739C42CA19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49A-481E-87F4-4739C42CA19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49A-481E-87F4-4739C42CA19B}"/>
            </c:ext>
          </c:extLst>
        </c:ser>
        <c:ser>
          <c:idx val="4"/>
          <c:order val="4"/>
          <c:tx>
            <c:strRef>
              <c:f>データシート!$A$31</c:f>
              <c:strCache>
                <c:ptCount val="1"/>
                <c:pt idx="0">
                  <c:v>柴田町後期高齢者医療特別会計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0.04</c:v>
                </c:pt>
                <c:pt idx="4">
                  <c:v>#N/A</c:v>
                </c:pt>
                <c:pt idx="5">
                  <c:v>0.02</c:v>
                </c:pt>
                <c:pt idx="6">
                  <c:v>#N/A</c:v>
                </c:pt>
                <c:pt idx="7">
                  <c:v>0.01</c:v>
                </c:pt>
                <c:pt idx="8">
                  <c:v>#N/A</c:v>
                </c:pt>
                <c:pt idx="9">
                  <c:v>0.01</c:v>
                </c:pt>
              </c:numCache>
            </c:numRef>
          </c:val>
          <c:extLst>
            <c:ext xmlns:c16="http://schemas.microsoft.com/office/drawing/2014/chart" uri="{C3380CC4-5D6E-409C-BE32-E72D297353CC}">
              <c16:uniqueId val="{00000004-D49A-481E-87F4-4739C42CA19B}"/>
            </c:ext>
          </c:extLst>
        </c:ser>
        <c:ser>
          <c:idx val="5"/>
          <c:order val="5"/>
          <c:tx>
            <c:strRef>
              <c:f>データシート!$A$32</c:f>
              <c:strCache>
                <c:ptCount val="1"/>
                <c:pt idx="0">
                  <c:v>柴田町国民健康保険事業特別会計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1.07</c:v>
                </c:pt>
                <c:pt idx="2">
                  <c:v>#N/A</c:v>
                </c:pt>
                <c:pt idx="3">
                  <c:v>0.15</c:v>
                </c:pt>
                <c:pt idx="4">
                  <c:v>#N/A</c:v>
                </c:pt>
                <c:pt idx="5">
                  <c:v>0.16</c:v>
                </c:pt>
                <c:pt idx="6">
                  <c:v>#N/A</c:v>
                </c:pt>
                <c:pt idx="7">
                  <c:v>0.48</c:v>
                </c:pt>
                <c:pt idx="8">
                  <c:v>#N/A</c:v>
                </c:pt>
                <c:pt idx="9">
                  <c:v>0.61</c:v>
                </c:pt>
              </c:numCache>
            </c:numRef>
          </c:val>
          <c:extLst>
            <c:ext xmlns:c16="http://schemas.microsoft.com/office/drawing/2014/chart" uri="{C3380CC4-5D6E-409C-BE32-E72D297353CC}">
              <c16:uniqueId val="{00000005-D49A-481E-87F4-4739C42CA19B}"/>
            </c:ext>
          </c:extLst>
        </c:ser>
        <c:ser>
          <c:idx val="6"/>
          <c:order val="6"/>
          <c:tx>
            <c:strRef>
              <c:f>データシート!$A$33</c:f>
              <c:strCache>
                <c:ptCount val="1"/>
                <c:pt idx="0">
                  <c:v>柴田町介護保険特別会計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0.85</c:v>
                </c:pt>
                <c:pt idx="2">
                  <c:v>#N/A</c:v>
                </c:pt>
                <c:pt idx="3">
                  <c:v>1.1299999999999999</c:v>
                </c:pt>
                <c:pt idx="4">
                  <c:v>#N/A</c:v>
                </c:pt>
                <c:pt idx="5">
                  <c:v>1.83</c:v>
                </c:pt>
                <c:pt idx="6">
                  <c:v>#N/A</c:v>
                </c:pt>
                <c:pt idx="7">
                  <c:v>2.75</c:v>
                </c:pt>
                <c:pt idx="8">
                  <c:v>#N/A</c:v>
                </c:pt>
                <c:pt idx="9">
                  <c:v>2.58</c:v>
                </c:pt>
              </c:numCache>
            </c:numRef>
          </c:val>
          <c:extLst>
            <c:ext xmlns:c16="http://schemas.microsoft.com/office/drawing/2014/chart" uri="{C3380CC4-5D6E-409C-BE32-E72D297353CC}">
              <c16:uniqueId val="{00000006-D49A-481E-87F4-4739C42CA19B}"/>
            </c:ext>
          </c:extLst>
        </c:ser>
        <c:ser>
          <c:idx val="7"/>
          <c:order val="7"/>
          <c:tx>
            <c:strRef>
              <c:f>データシート!$A$34</c:f>
              <c:strCache>
                <c:ptCount val="1"/>
                <c:pt idx="0">
                  <c:v>柴田町下水道事業会計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0.61</c:v>
                </c:pt>
                <c:pt idx="8">
                  <c:v>#N/A</c:v>
                </c:pt>
                <c:pt idx="9">
                  <c:v>3.25</c:v>
                </c:pt>
              </c:numCache>
            </c:numRef>
          </c:val>
          <c:extLst>
            <c:ext xmlns:c16="http://schemas.microsoft.com/office/drawing/2014/chart" uri="{C3380CC4-5D6E-409C-BE32-E72D297353CC}">
              <c16:uniqueId val="{00000007-D49A-481E-87F4-4739C42CA19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1.56</c:v>
                </c:pt>
                <c:pt idx="2">
                  <c:v>#N/A</c:v>
                </c:pt>
                <c:pt idx="3">
                  <c:v>1.06</c:v>
                </c:pt>
                <c:pt idx="4">
                  <c:v>#N/A</c:v>
                </c:pt>
                <c:pt idx="5">
                  <c:v>0.89</c:v>
                </c:pt>
                <c:pt idx="6">
                  <c:v>#N/A</c:v>
                </c:pt>
                <c:pt idx="7">
                  <c:v>5.9</c:v>
                </c:pt>
                <c:pt idx="8">
                  <c:v>#N/A</c:v>
                </c:pt>
                <c:pt idx="9">
                  <c:v>5.68</c:v>
                </c:pt>
              </c:numCache>
            </c:numRef>
          </c:val>
          <c:extLst>
            <c:ext xmlns:c16="http://schemas.microsoft.com/office/drawing/2014/chart" uri="{C3380CC4-5D6E-409C-BE32-E72D297353CC}">
              <c16:uniqueId val="{00000008-D49A-481E-87F4-4739C42CA19B}"/>
            </c:ext>
          </c:extLst>
        </c:ser>
        <c:ser>
          <c:idx val="9"/>
          <c:order val="9"/>
          <c:tx>
            <c:strRef>
              <c:f>データシート!$A$36</c:f>
              <c:strCache>
                <c:ptCount val="1"/>
                <c:pt idx="0">
                  <c:v>柴田町水道事業会計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15.24</c:v>
                </c:pt>
                <c:pt idx="2">
                  <c:v>#N/A</c:v>
                </c:pt>
                <c:pt idx="3">
                  <c:v>14.95</c:v>
                </c:pt>
                <c:pt idx="4">
                  <c:v>#N/A</c:v>
                </c:pt>
                <c:pt idx="5">
                  <c:v>16.02</c:v>
                </c:pt>
                <c:pt idx="6">
                  <c:v>#N/A</c:v>
                </c:pt>
                <c:pt idx="7">
                  <c:v>18.11</c:v>
                </c:pt>
                <c:pt idx="8">
                  <c:v>#N/A</c:v>
                </c:pt>
                <c:pt idx="9">
                  <c:v>18.690000000000001</c:v>
                </c:pt>
              </c:numCache>
            </c:numRef>
          </c:val>
          <c:extLst>
            <c:ext xmlns:c16="http://schemas.microsoft.com/office/drawing/2014/chart" uri="{C3380CC4-5D6E-409C-BE32-E72D297353CC}">
              <c16:uniqueId val="{00000009-D49A-481E-87F4-4739C42CA19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1573</c:v>
                </c:pt>
                <c:pt idx="5">
                  <c:v>1598</c:v>
                </c:pt>
                <c:pt idx="8">
                  <c:v>1606</c:v>
                </c:pt>
                <c:pt idx="11">
                  <c:v>1549</c:v>
                </c:pt>
                <c:pt idx="14">
                  <c:v>1451</c:v>
                </c:pt>
              </c:numCache>
            </c:numRef>
          </c:val>
          <c:extLst>
            <c:ext xmlns:c16="http://schemas.microsoft.com/office/drawing/2014/chart" uri="{C3380CC4-5D6E-409C-BE32-E72D297353CC}">
              <c16:uniqueId val="{00000000-5528-45E9-A82A-4A8FCFB1113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528-45E9-A82A-4A8FCFB1113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c:v>
                </c:pt>
                <c:pt idx="3">
                  <c:v>6</c:v>
                </c:pt>
                <c:pt idx="6">
                  <c:v>8</c:v>
                </c:pt>
                <c:pt idx="9">
                  <c:v>8</c:v>
                </c:pt>
                <c:pt idx="12">
                  <c:v>7</c:v>
                </c:pt>
              </c:numCache>
            </c:numRef>
          </c:val>
          <c:extLst>
            <c:ext xmlns:c16="http://schemas.microsoft.com/office/drawing/2014/chart" uri="{C3380CC4-5D6E-409C-BE32-E72D297353CC}">
              <c16:uniqueId val="{00000002-5528-45E9-A82A-4A8FCFB1113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193</c:v>
                </c:pt>
                <c:pt idx="3">
                  <c:v>194</c:v>
                </c:pt>
                <c:pt idx="6">
                  <c:v>208</c:v>
                </c:pt>
                <c:pt idx="9">
                  <c:v>243</c:v>
                </c:pt>
                <c:pt idx="12">
                  <c:v>255</c:v>
                </c:pt>
              </c:numCache>
            </c:numRef>
          </c:val>
          <c:extLst>
            <c:ext xmlns:c16="http://schemas.microsoft.com/office/drawing/2014/chart" uri="{C3380CC4-5D6E-409C-BE32-E72D297353CC}">
              <c16:uniqueId val="{00000003-5528-45E9-A82A-4A8FCFB1113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318</c:v>
                </c:pt>
                <c:pt idx="3">
                  <c:v>368</c:v>
                </c:pt>
                <c:pt idx="6">
                  <c:v>419</c:v>
                </c:pt>
                <c:pt idx="9">
                  <c:v>263</c:v>
                </c:pt>
                <c:pt idx="12">
                  <c:v>148</c:v>
                </c:pt>
              </c:numCache>
            </c:numRef>
          </c:val>
          <c:extLst>
            <c:ext xmlns:c16="http://schemas.microsoft.com/office/drawing/2014/chart" uri="{C3380CC4-5D6E-409C-BE32-E72D297353CC}">
              <c16:uniqueId val="{00000004-5528-45E9-A82A-4A8FCFB1113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28-45E9-A82A-4A8FCFB1113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528-45E9-A82A-4A8FCFB1113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1230</c:v>
                </c:pt>
                <c:pt idx="3">
                  <c:v>1249</c:v>
                </c:pt>
                <c:pt idx="6">
                  <c:v>1259</c:v>
                </c:pt>
                <c:pt idx="9">
                  <c:v>1294</c:v>
                </c:pt>
                <c:pt idx="12">
                  <c:v>1368</c:v>
                </c:pt>
              </c:numCache>
            </c:numRef>
          </c:val>
          <c:extLst>
            <c:ext xmlns:c16="http://schemas.microsoft.com/office/drawing/2014/chart" uri="{C3380CC4-5D6E-409C-BE32-E72D297353CC}">
              <c16:uniqueId val="{00000007-5528-45E9-A82A-4A8FCFB1113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175</c:v>
                </c:pt>
                <c:pt idx="2">
                  <c:v>#N/A</c:v>
                </c:pt>
                <c:pt idx="3">
                  <c:v>#N/A</c:v>
                </c:pt>
                <c:pt idx="4">
                  <c:v>219</c:v>
                </c:pt>
                <c:pt idx="5">
                  <c:v>#N/A</c:v>
                </c:pt>
                <c:pt idx="6">
                  <c:v>#N/A</c:v>
                </c:pt>
                <c:pt idx="7">
                  <c:v>288</c:v>
                </c:pt>
                <c:pt idx="8">
                  <c:v>#N/A</c:v>
                </c:pt>
                <c:pt idx="9">
                  <c:v>#N/A</c:v>
                </c:pt>
                <c:pt idx="10">
                  <c:v>259</c:v>
                </c:pt>
                <c:pt idx="11">
                  <c:v>#N/A</c:v>
                </c:pt>
                <c:pt idx="12">
                  <c:v>#N/A</c:v>
                </c:pt>
                <c:pt idx="13">
                  <c:v>327</c:v>
                </c:pt>
                <c:pt idx="14">
                  <c:v>#N/A</c:v>
                </c:pt>
              </c:numCache>
            </c:numRef>
          </c:val>
          <c:smooth val="0"/>
          <c:extLst>
            <c:ext xmlns:c16="http://schemas.microsoft.com/office/drawing/2014/chart" uri="{C3380CC4-5D6E-409C-BE32-E72D297353CC}">
              <c16:uniqueId val="{00000008-5528-45E9-A82A-4A8FCFB1113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12826</c:v>
                </c:pt>
                <c:pt idx="5">
                  <c:v>12872</c:v>
                </c:pt>
                <c:pt idx="8">
                  <c:v>13403</c:v>
                </c:pt>
                <c:pt idx="11">
                  <c:v>14061</c:v>
                </c:pt>
                <c:pt idx="14">
                  <c:v>14139</c:v>
                </c:pt>
              </c:numCache>
            </c:numRef>
          </c:val>
          <c:extLst>
            <c:ext xmlns:c16="http://schemas.microsoft.com/office/drawing/2014/chart" uri="{C3380CC4-5D6E-409C-BE32-E72D297353CC}">
              <c16:uniqueId val="{00000000-49DF-4F89-8378-FA4A804267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4350</c:v>
                </c:pt>
                <c:pt idx="5">
                  <c:v>5056</c:v>
                </c:pt>
                <c:pt idx="8">
                  <c:v>5306</c:v>
                </c:pt>
                <c:pt idx="11">
                  <c:v>5017</c:v>
                </c:pt>
                <c:pt idx="14">
                  <c:v>4217</c:v>
                </c:pt>
              </c:numCache>
            </c:numRef>
          </c:val>
          <c:extLst>
            <c:ext xmlns:c16="http://schemas.microsoft.com/office/drawing/2014/chart" uri="{C3380CC4-5D6E-409C-BE32-E72D297353CC}">
              <c16:uniqueId val="{00000001-49DF-4F89-8378-FA4A804267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3344</c:v>
                </c:pt>
                <c:pt idx="5">
                  <c:v>3629</c:v>
                </c:pt>
                <c:pt idx="8">
                  <c:v>3822</c:v>
                </c:pt>
                <c:pt idx="11">
                  <c:v>4113</c:v>
                </c:pt>
                <c:pt idx="14">
                  <c:v>5146</c:v>
                </c:pt>
              </c:numCache>
            </c:numRef>
          </c:val>
          <c:extLst>
            <c:ext xmlns:c16="http://schemas.microsoft.com/office/drawing/2014/chart" uri="{C3380CC4-5D6E-409C-BE32-E72D297353CC}">
              <c16:uniqueId val="{00000002-49DF-4F89-8378-FA4A804267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204</c:v>
                </c:pt>
                <c:pt idx="3">
                  <c:v>246</c:v>
                </c:pt>
                <c:pt idx="6">
                  <c:v>295</c:v>
                </c:pt>
                <c:pt idx="9">
                  <c:v>300</c:v>
                </c:pt>
                <c:pt idx="12">
                  <c:v>0</c:v>
                </c:pt>
              </c:numCache>
            </c:numRef>
          </c:val>
          <c:extLst>
            <c:ext xmlns:c16="http://schemas.microsoft.com/office/drawing/2014/chart" uri="{C3380CC4-5D6E-409C-BE32-E72D297353CC}">
              <c16:uniqueId val="{00000003-49DF-4F89-8378-FA4A804267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DF-4F89-8378-FA4A804267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15</c:v>
                </c:pt>
                <c:pt idx="3">
                  <c:v>6</c:v>
                </c:pt>
                <c:pt idx="6">
                  <c:v>5</c:v>
                </c:pt>
                <c:pt idx="9">
                  <c:v>6</c:v>
                </c:pt>
                <c:pt idx="12">
                  <c:v>6</c:v>
                </c:pt>
              </c:numCache>
            </c:numRef>
          </c:val>
          <c:extLst>
            <c:ext xmlns:c16="http://schemas.microsoft.com/office/drawing/2014/chart" uri="{C3380CC4-5D6E-409C-BE32-E72D297353CC}">
              <c16:uniqueId val="{00000005-49DF-4F89-8378-FA4A804267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1893</c:v>
                </c:pt>
                <c:pt idx="3">
                  <c:v>1811</c:v>
                </c:pt>
                <c:pt idx="6">
                  <c:v>1771</c:v>
                </c:pt>
                <c:pt idx="9">
                  <c:v>1725</c:v>
                </c:pt>
                <c:pt idx="12">
                  <c:v>1702</c:v>
                </c:pt>
              </c:numCache>
            </c:numRef>
          </c:val>
          <c:extLst>
            <c:ext xmlns:c16="http://schemas.microsoft.com/office/drawing/2014/chart" uri="{C3380CC4-5D6E-409C-BE32-E72D297353CC}">
              <c16:uniqueId val="{00000006-49DF-4F89-8378-FA4A804267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3110</c:v>
                </c:pt>
                <c:pt idx="3">
                  <c:v>3309</c:v>
                </c:pt>
                <c:pt idx="6">
                  <c:v>3382</c:v>
                </c:pt>
                <c:pt idx="9">
                  <c:v>3165</c:v>
                </c:pt>
                <c:pt idx="12">
                  <c:v>2939</c:v>
                </c:pt>
              </c:numCache>
            </c:numRef>
          </c:val>
          <c:extLst>
            <c:ext xmlns:c16="http://schemas.microsoft.com/office/drawing/2014/chart" uri="{C3380CC4-5D6E-409C-BE32-E72D297353CC}">
              <c16:uniqueId val="{00000007-49DF-4F89-8378-FA4A804267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3562</c:v>
                </c:pt>
                <c:pt idx="3">
                  <c:v>3569</c:v>
                </c:pt>
                <c:pt idx="6">
                  <c:v>3745</c:v>
                </c:pt>
                <c:pt idx="9">
                  <c:v>3578</c:v>
                </c:pt>
                <c:pt idx="12">
                  <c:v>2852</c:v>
                </c:pt>
              </c:numCache>
            </c:numRef>
          </c:val>
          <c:extLst>
            <c:ext xmlns:c16="http://schemas.microsoft.com/office/drawing/2014/chart" uri="{C3380CC4-5D6E-409C-BE32-E72D297353CC}">
              <c16:uniqueId val="{00000008-49DF-4F89-8378-FA4A804267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24</c:v>
                </c:pt>
                <c:pt idx="3">
                  <c:v>44</c:v>
                </c:pt>
                <c:pt idx="6">
                  <c:v>48</c:v>
                </c:pt>
                <c:pt idx="9">
                  <c:v>41</c:v>
                </c:pt>
                <c:pt idx="12">
                  <c:v>3189</c:v>
                </c:pt>
              </c:numCache>
            </c:numRef>
          </c:val>
          <c:extLst>
            <c:ext xmlns:c16="http://schemas.microsoft.com/office/drawing/2014/chart" uri="{C3380CC4-5D6E-409C-BE32-E72D297353CC}">
              <c16:uniqueId val="{00000009-49DF-4F89-8378-FA4A804267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14440</c:v>
                </c:pt>
                <c:pt idx="3">
                  <c:v>14601</c:v>
                </c:pt>
                <c:pt idx="6">
                  <c:v>15373</c:v>
                </c:pt>
                <c:pt idx="9">
                  <c:v>16659</c:v>
                </c:pt>
                <c:pt idx="12">
                  <c:v>17392</c:v>
                </c:pt>
              </c:numCache>
            </c:numRef>
          </c:val>
          <c:extLst>
            <c:ext xmlns:c16="http://schemas.microsoft.com/office/drawing/2014/chart" uri="{C3380CC4-5D6E-409C-BE32-E72D297353CC}">
              <c16:uniqueId val="{0000000A-49DF-4F89-8378-FA4A804267F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2727</c:v>
                </c:pt>
                <c:pt idx="2">
                  <c:v>#N/A</c:v>
                </c:pt>
                <c:pt idx="3">
                  <c:v>#N/A</c:v>
                </c:pt>
                <c:pt idx="4">
                  <c:v>2031</c:v>
                </c:pt>
                <c:pt idx="5">
                  <c:v>#N/A</c:v>
                </c:pt>
                <c:pt idx="6">
                  <c:v>#N/A</c:v>
                </c:pt>
                <c:pt idx="7">
                  <c:v>2088</c:v>
                </c:pt>
                <c:pt idx="8">
                  <c:v>#N/A</c:v>
                </c:pt>
                <c:pt idx="9">
                  <c:v>#N/A</c:v>
                </c:pt>
                <c:pt idx="10">
                  <c:v>2281</c:v>
                </c:pt>
                <c:pt idx="11">
                  <c:v>#N/A</c:v>
                </c:pt>
                <c:pt idx="12">
                  <c:v>#N/A</c:v>
                </c:pt>
                <c:pt idx="13">
                  <c:v>4577</c:v>
                </c:pt>
                <c:pt idx="14">
                  <c:v>#N/A</c:v>
                </c:pt>
              </c:numCache>
            </c:numRef>
          </c:val>
          <c:smooth val="0"/>
          <c:extLst>
            <c:ext xmlns:c16="http://schemas.microsoft.com/office/drawing/2014/chart" uri="{C3380CC4-5D6E-409C-BE32-E72D297353CC}">
              <c16:uniqueId val="{0000000B-49DF-4F89-8378-FA4A804267F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1230</c:v>
                </c:pt>
                <c:pt idx="1">
                  <c:v>1266</c:v>
                </c:pt>
                <c:pt idx="2">
                  <c:v>1650</c:v>
                </c:pt>
              </c:numCache>
            </c:numRef>
          </c:val>
          <c:extLst>
            <c:ext xmlns:c16="http://schemas.microsoft.com/office/drawing/2014/chart" uri="{C3380CC4-5D6E-409C-BE32-E72D297353CC}">
              <c16:uniqueId val="{00000000-BE75-4171-8171-39DA10E18D4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200</c:v>
                </c:pt>
                <c:pt idx="1">
                  <c:v>200</c:v>
                </c:pt>
                <c:pt idx="2">
                  <c:v>357</c:v>
                </c:pt>
              </c:numCache>
            </c:numRef>
          </c:val>
          <c:extLst>
            <c:ext xmlns:c16="http://schemas.microsoft.com/office/drawing/2014/chart" uri="{C3380CC4-5D6E-409C-BE32-E72D297353CC}">
              <c16:uniqueId val="{00000001-BE75-4171-8171-39DA10E18D4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1710</c:v>
                </c:pt>
                <c:pt idx="1">
                  <c:v>1993</c:v>
                </c:pt>
                <c:pt idx="2">
                  <c:v>2408</c:v>
                </c:pt>
              </c:numCache>
            </c:numRef>
          </c:val>
          <c:extLst>
            <c:ext xmlns:c16="http://schemas.microsoft.com/office/drawing/2014/chart" uri="{C3380CC4-5D6E-409C-BE32-E72D297353CC}">
              <c16:uniqueId val="{00000002-BE75-4171-8171-39DA10E18D4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{2C576BBB-C9F0-46FA-898B-9416EC6F9A25}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F5B-43C0-8256-F264326D7F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{E7D30AAD-5BC1-49E1-AB53-0971994F6F4A}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5B-43C0-8256-F264326D7F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{0ED1D375-7D38-4F18-8857-C7ACB9D521C4}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5B-43C0-8256-F264326D7F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{386DF6B0-CD49-440B-A027-DC77FBFEFDEB}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5B-43C0-8256-F264326D7F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{02192D6C-79C8-40F2-ACB8-C6CBB6D22A13}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5B-43C0-8256-F264326D7F6D}"/>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{E3A10993-CDC1-43F2-9711-050AE38DE727}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F5B-43C0-8256-F264326D7F6D}"/>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{06933413-3C71-4E11-8181-13EAEF4120E7}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F5B-43C0-8256-F264326D7F6D}"/>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{37196D9B-525E-49E3-A9C8-A620F690DAE6}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F5B-43C0-8256-F264326D7F6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{183973EA-880A-441D-97AB-08F82F7D39DE}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F5B-43C0-8256-F264326D7F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52.3</c:v>
                </c:pt>
                <c:pt idx="8">
                  <c:v>55.7</c:v>
                </c:pt>
                <c:pt idx="16">
                  <c:v>53.5</c:v>
                </c:pt>
                <c:pt idx="24">
                  <c:v>54.5</c:v>
                </c:pt>
              </c:numCache>
            </c:numRef>
          </c:xVal>
          <c:yVal>
            <c:numRef>
              <c:f>公会計指標分析・財政指標組合せ分析表!$BP$51:$DC$51</c:f>
              <c:numCache>
                <c:formatCode>#,##0.0;"▲ "#,##0.0</c:formatCode>
                <c:ptCount val="40"/>
                <c:pt idx="0">
                  <c:v>41.2</c:v>
                </c:pt>
                <c:pt idx="8">
                  <c:v>30.3</c:v>
                </c:pt>
                <c:pt idx="16">
                  <c:v>31.3</c:v>
                </c:pt>
                <c:pt idx="24">
                  <c:v>32.799999999999997</c:v>
                </c:pt>
              </c:numCache>
            </c:numRef>
          </c:yVal>
          <c:smooth val="0"/>
          <c:extLst>
            <c:ext xmlns:c16="http://schemas.microsoft.com/office/drawing/2014/chart" uri="{C3380CC4-5D6E-409C-BE32-E72D297353CC}">
              <c16:uniqueId val="{00000009-8F5B-43C0-8256-F264326D7F6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{4EE70551-8EDF-4A3A-8FE6-3F9122C68FE7}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F5B-43C0-8256-F264326D7F6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{C0EEFAE4-1EFA-437F-99C5-7383A3B05970}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5B-43C0-8256-F264326D7F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{7D45A048-3F59-4D22-9181-AB87FCD24ACD}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5B-43C0-8256-F264326D7F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{C26A5740-A9A4-4872-A696-B89A85F868CF}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5B-43C0-8256-F264326D7F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{A2DECA83-74FC-476A-A634-E27EAAE4BD27}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5B-43C0-8256-F264326D7F6D}"/>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{EA1F09D1-8DB0-48AD-B8AB-02871201DDCA}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F5B-43C0-8256-F264326D7F6D}"/>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{B9A6E5DF-F510-4CD8-9946-93F8D748B558}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F5B-43C0-8256-F264326D7F6D}"/>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{D2247CD2-517B-4FCF-BF32-A5B04816AD09}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F5B-43C0-8256-F264326D7F6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{FD43185D-0F21-4B40-997E-F52D93B2442E}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F5B-43C0-8256-F264326D7F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numCache>
            </c:numRef>
          </c:xVal>
          <c:yVal>
            <c:numRef>
              <c:f>公会計指標分析・財政指標組合せ分析表!$BP$55:$DC$55</c:f>
              <c:numCache>
                <c:formatCode>#,##0.0;"▲ "#,##0.0</c:formatCode>
                <c:ptCount val="40"/>
                <c:pt idx="0">
                  <c:v>20.2</c:v>
                </c:pt>
                <c:pt idx="8">
                  <c:v>18.2</c:v>
                </c:pt>
                <c:pt idx="16">
                  <c:v>20.3</c:v>
                </c:pt>
                <c:pt idx="24">
                  <c:v>15.5</c:v>
                </c:pt>
              </c:numCache>
            </c:numRef>
          </c:yVal>
          <c:smooth val="0"/>
          <c:extLst>
            <c:ext xmlns:c16="http://schemas.microsoft.com/office/drawing/2014/chart" uri="{C3380CC4-5D6E-409C-BE32-E72D297353CC}">
              <c16:uniqueId val="{00000013-8F5B-43C0-8256-F264326D7F6D}"/>
            </c:ext>
          </c:extLst>
        </c:ser>
        <c:dLbls>
          <c:showLegendKey val="0"/>
          <c:showVal val="1"/>
          <c:showCatName val="0"/>
          <c:showSerName val="0"/>
          <c:showPercent val="0"/>
          <c:showBubbleSize val="0"/>
        </c:dLbls>
        <c:axId val="46179840"/>
        <c:axId val="46181760"/>
      </c:scatterChart>
      <c:valAx>
        <c:axId val="46179840"/>
        <c:scaling>
          <c:orientation val="maxMin"/>
          <c:max val="63"/>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{491B127F-D147-4FF7-BDCA-F84A62D9930A}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FF7-44B3-BC3E-B36C6882FB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{B53FF986-16D3-4EEF-BA3B-04522A9303D9}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F7-44B3-BC3E-B36C6882FB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{18A09EC0-0C36-47EE-98E4-CC24D76F3223}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F7-44B3-BC3E-B36C6882FB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{EEEF2334-4B03-43C0-BD0B-9A47ADE923AA}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F7-44B3-BC3E-B36C6882FB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{51549241-D196-492F-9255-2D32549FF2ED}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F7-44B3-BC3E-B36C6882FB1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{F17219E7-1593-4F9E-BFDD-48510074D735}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FF7-44B3-BC3E-B36C6882FB1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{A9CF8D0C-7CBA-4648-B23A-73B6E716D886}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FF7-44B3-BC3E-B36C6882FB1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{43A0E970-1229-4A61-91EA-7E51FF732D08}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FF7-44B3-BC3E-B36C6882FB1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{E179FDE3-5138-4FB9-AD47-4FED2A9204F9}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FF7-44B3-BC3E-B36C6882FB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3.1</c:v>
                </c:pt>
                <c:pt idx="8">
                  <c:v>2.9</c:v>
                </c:pt>
                <c:pt idx="16">
                  <c:v>3.4</c:v>
                </c:pt>
                <c:pt idx="24">
                  <c:v>3.7</c:v>
                </c:pt>
                <c:pt idx="32">
                  <c:v>4.0999999999999996</c:v>
                </c:pt>
              </c:numCache>
            </c:numRef>
          </c:xVal>
          <c:yVal>
            <c:numRef>
              <c:f>公会計指標分析・財政指標組合せ分析表!$BP$73:$DC$73</c:f>
              <c:numCache>
                <c:formatCode>#,##0.0;"▲ "#,##0.0</c:formatCode>
                <c:ptCount val="40"/>
                <c:pt idx="0">
                  <c:v>41.2</c:v>
                </c:pt>
                <c:pt idx="8">
                  <c:v>30.3</c:v>
                </c:pt>
                <c:pt idx="16">
                  <c:v>31.3</c:v>
                </c:pt>
                <c:pt idx="24">
                  <c:v>32.799999999999997</c:v>
                </c:pt>
                <c:pt idx="32">
                  <c:v>61.9</c:v>
                </c:pt>
              </c:numCache>
            </c:numRef>
          </c:yVal>
          <c:smooth val="0"/>
          <c:extLst>
            <c:ext xmlns:c16="http://schemas.microsoft.com/office/drawing/2014/chart" uri="{C3380CC4-5D6E-409C-BE32-E72D297353CC}">
              <c16:uniqueId val="{00000009-6FF7-44B3-BC3E-B36C6882FB1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9.1814067608415751E-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{08CEB62C-A7E1-47F7-8ADD-08A3A7390749}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FF7-44B3-BC3E-B36C6882FB1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{6E2987D4-1BD9-458B-BAC8-536498E5BC70}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F7-44B3-BC3E-B36C6882FB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{BC91CAB8-A673-4FF9-9101-C76BB9B2AE84}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F7-44B3-BC3E-B36C6882FB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{CACAFE12-0A36-45D6-8532-6AFF4C2E9EE3}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F7-44B3-BC3E-B36C6882FB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{6B0CE82D-7418-4B9A-8818-70F7673F9C51}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F7-44B3-BC3E-B36C6882FB15}"/>
                </c:ext>
              </c:extLst>
            </c:dLbl>
            <c:dLbl>
              <c:idx val="8"/>
              <c:layout>
                <c:manualLayout>
                  <c:x val="0"/>
                  <c:y val="-9.1814067608416549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{1032809F-F4EE-4EF6-A753-FF355B78E685}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FF7-44B3-BC3E-B36C6882FB1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{9EFC130A-33D3-4D05-83C2-253F856F07B2}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FF7-44B3-BC3E-B36C6882FB1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{EA6EBE97-A05A-4C78-83E1-FC51D37923EC}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FF7-44B3-BC3E-B36C6882FB1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{5DD17F0D-98F5-41E2-9277-D27B3E345121}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FF7-44B3-BC3E-B36C6882FB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6FF7-44B3-BC3E-B36C6882FB15}"/>
            </c:ext>
          </c:extLst>
        </c:ser>
        <c:dLbls>
          <c:showLegendKey val="0"/>
          <c:showVal val="1"/>
          <c:showCatName val="0"/>
          <c:showSerName val="0"/>
          <c:showPercent val="0"/>
          <c:showBubbleSize val="0"/>
        </c:dLbls>
        <c:axId val="84219776"/>
        <c:axId val="84234240"/>
      </c:scatterChart>
      <c:valAx>
        <c:axId val="84219776"/>
        <c:scaling>
          <c:orientation val="maxMin"/>
          <c:max val="8"/>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宮城県柴田町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実質公債費比率は、前年度比</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ポイントとなり、３年連続の上昇となった。また、単年度比較では</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ポイントのマイナスとなった。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この他の悪化要因としては、算出対象となる</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ヵ年の単年度比率が各４％近い数値となったためである。</a:t>
          </a:r>
        </a:p>
        <a:p>
          <a:r>
            <a:rPr kumimoji="1" lang="ja-JP" altLang="en-US" sz="1400">
              <a:latin typeface="ＭＳ ゴシック" pitchFamily="49" charset="-128"/>
              <a:ea typeface="ＭＳ ゴシック" pitchFamily="49" charset="-128"/>
            </a:rPr>
            <a:t>　分子構造をみると、臨時財政対策債の元金償還額が増加し続けていることや、船岡小学校等大規模改造工事の元金償還が始まったことなどにより公債費が増加している。また、仙南広域や中核病院の負担金も例年増加していることから、今後も増加傾向は続くものとみら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満期一括償還地方債の発行は近年行っていない。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宮城県柴田町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a:t>
          </a:r>
          <a:r>
            <a:rPr kumimoji="1" lang="en-US" altLang="ja-JP" sz="1400">
              <a:latin typeface="ＭＳ ゴシック" pitchFamily="49" charset="-128"/>
              <a:ea typeface="ＭＳ ゴシック" pitchFamily="49" charset="-128"/>
            </a:rPr>
            <a:t>29.1</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61.9</a:t>
          </a:r>
          <a:r>
            <a:rPr kumimoji="1" lang="ja-JP" altLang="en-US" sz="1400">
              <a:latin typeface="ＭＳ ゴシック" pitchFamily="49" charset="-128"/>
              <a:ea typeface="ＭＳ ゴシック" pitchFamily="49" charset="-128"/>
            </a:rPr>
            <a:t>ポイントと大幅増となり、３年連続の上昇となった。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主な要因は、令和３年度新たに（仮称）柴田町総合体育館整備事業（施設整備分）の債務負担行為を設定したことにより</a:t>
          </a:r>
          <a:r>
            <a:rPr kumimoji="1" lang="en-US" altLang="ja-JP" sz="1400">
              <a:latin typeface="ＭＳ ゴシック" pitchFamily="49" charset="-128"/>
              <a:ea typeface="ＭＳ ゴシック" pitchFamily="49" charset="-128"/>
            </a:rPr>
            <a:t>3,148</a:t>
          </a:r>
          <a:r>
            <a:rPr kumimoji="1" lang="ja-JP" altLang="en-US" sz="1400">
              <a:latin typeface="ＭＳ ゴシック" pitchFamily="49" charset="-128"/>
              <a:ea typeface="ＭＳ ゴシック" pitchFamily="49" charset="-128"/>
            </a:rPr>
            <a:t>百万円の大幅な増となったことである。この他、地方債発行事業が増加の一途をたどっており、令和３年度は保健センター大規模改修工事や児童館の除却、町内中学校武道場大規模改造事業の実施に伴い地方債残高が</a:t>
          </a:r>
          <a:r>
            <a:rPr kumimoji="1" lang="en-US" altLang="ja-JP" sz="1400">
              <a:latin typeface="ＭＳ ゴシック" pitchFamily="49" charset="-128"/>
              <a:ea typeface="ＭＳ ゴシック" pitchFamily="49" charset="-128"/>
            </a:rPr>
            <a:t>733</a:t>
          </a:r>
          <a:r>
            <a:rPr kumimoji="1" lang="ja-JP" altLang="en-US" sz="1400">
              <a:latin typeface="ＭＳ ゴシック" pitchFamily="49" charset="-128"/>
              <a:ea typeface="ＭＳ ゴシック" pitchFamily="49" charset="-128"/>
            </a:rPr>
            <a:t>百万円の増となっていることが要因として挙げられる。</a:t>
          </a:r>
        </a:p>
        <a:p>
          <a:r>
            <a:rPr kumimoji="1" lang="ja-JP" altLang="en-US" sz="1400">
              <a:latin typeface="ＭＳ ゴシック" pitchFamily="49" charset="-128"/>
              <a:ea typeface="ＭＳ ゴシック" pitchFamily="49" charset="-128"/>
            </a:rPr>
            <a:t>　今後もこの傾向は続くと見込まれることから、計画的な基金の積立に努めるなど、将来に大きな負担を残さない財政運営を心掛ける。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宮城県柴田町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基金全体では約９億５千万円の増となり、令和３年度末の基金残高合計は約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億２千万円となった。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なお、上がり幅が大きいのは次の２点が主な要因である。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①特定目的基金で、なかでも好調となったふるさと納税事業「ふるさと柴田応援基金」が約１億５千万円の増となったこと。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②普通交付税再算定により臨時財政対策債償還基金費の積立によること。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頻発している大規模災害の対応や感染症対策など、不測の事態に備えた財政調整基金への積立てを優先しつつ、「スポーツ振興基金」などの建設・修繕を目的とした特定目的基金についても、町施策動向を見据えバランスよく積み増し及び取崩しを実施していく。近年取崩しの実績がない減債基金については、利率の大幅な変更などの特段の理由がない限り、積み増しの予定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「ふるさと柴田応援基金」はふるさと納税制度による当町への寄附金を基金に積立て、寄付者の希望する使用目的に合わせた予算に充当するもの。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「スポーツ振興基金」、「学校給食センター建設等整備基金」、「図書館建設基金」はいずれも、体育館建設、図書館建設、給食センター建設及び修繕を目的とした基金である。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「健康つながり基金」は健康づくりに取り組む環境を整備することで、健康寿命の延伸を図ることを目的としたものである。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「ふるさと柴田応援基金」は、寄附件数が前年度を割ったものの寄附額は約３７百万円の増により約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百万円となったことに伴い積立額が約１億５千万円の増となった。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「スポーツ振興基金」「学校給食センター建設等整備基金」「図書館建設基金」は基金造成時の目的達成のため、他の特定目的基金に優先して積み増しを行ったもの。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「スポーツ振興基金」、「学校給食センター建設等整備基金」、「図書館建設基金」については、建設の際の自主財源として、地方債にできるだけ依存しないことを心掛け積み増ししていく。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決算剰余金を戻し入れしたこと等により残高は約３億８千万円の増加となり、令和元年度台風第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号以前の残高水準に達した。令和２年度は新型コロナ対策事業実施のため、財政需要が拡大し、多額の取崩しを行うこととなったため伸び悩んだ。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の標準財政規模の２０％にあたる１６億円を目標とする。益々増加すると見込まれる公共施設等の老朽化対策経費や、近年増加傾向にある災害対応などの不測の事態に対応できるよう、計画的に積立て・戻入れを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普通交付税再算定により臨時財政対策債償還基金費を積み立てたことで約１億５千万円の増額となった。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の実績が近年はない。利率の大幅な変動などがない限り、積立額は今の水準で十分と考えている。ただし公債費が令和７年度に１５億円を超える見込みとなっており、取崩しの可能性が出てきている。また令和３年度の普通交付税において、例外的に臨時財政対策債償還基金費等の追加交付があったため、減債基金に積立を行った。この分については将来の交付税需要額に算入がないため順次取り崩していく必要がある。適切に引継ぎ、計画的に取り崩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宮城県柴田町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37,267
37,106
54.03
18,613,472
18,066,408
486,807
8,565,216
17,392,068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baseline="0">
              <a:solidFill>
                <a:sysClr val="windowText" lastClr="000000"/>
              </a:solidFill>
              <a:effectLst/>
              <a:latin typeface="+mn-lt"/>
              <a:ea typeface="+mn-ea"/>
              <a:cs typeface="+mn-cs"/>
            </a:rPr>
            <a:t>（作成中のため、</a:t>
          </a:r>
          <a:r>
            <a:rPr kumimoji="1" lang="en-US" altLang="ja-JP" sz="900" baseline="0">
              <a:solidFill>
                <a:sysClr val="windowText" lastClr="000000"/>
              </a:solidFill>
              <a:effectLst/>
              <a:latin typeface="+mn-lt"/>
              <a:ea typeface="+mn-ea"/>
              <a:cs typeface="+mn-cs"/>
            </a:rPr>
            <a:t>R2</a:t>
          </a:r>
          <a:r>
            <a:rPr kumimoji="1" lang="ja-JP" altLang="en-US" sz="900" baseline="0">
              <a:solidFill>
                <a:sysClr val="windowText" lastClr="000000"/>
              </a:solidFill>
              <a:effectLst/>
              <a:latin typeface="+mn-lt"/>
              <a:ea typeface="+mn-ea"/>
              <a:cs typeface="+mn-cs"/>
            </a:rPr>
            <a:t>と同内容）</a:t>
          </a:r>
          <a:endParaRPr kumimoji="1" lang="en-US" altLang="ja-JP" sz="900" baseline="0">
            <a:solidFill>
              <a:sysClr val="windowText" lastClr="000000"/>
            </a:solidFill>
            <a:effectLst/>
            <a:latin typeface="+mn-lt"/>
            <a:ea typeface="+mn-ea"/>
            <a:cs typeface="+mn-cs"/>
          </a:endParaRPr>
        </a:p>
        <a:p>
          <a:r>
            <a:rPr kumimoji="1" lang="ja-JP" altLang="en-US" sz="900" baseline="0">
              <a:solidFill>
                <a:sysClr val="windowText" lastClr="000000"/>
              </a:solidFill>
              <a:effectLst/>
              <a:latin typeface="+mn-lt"/>
              <a:ea typeface="+mn-ea"/>
              <a:cs typeface="+mn-cs"/>
            </a:rPr>
            <a:t>　</a:t>
          </a:r>
          <a:r>
            <a:rPr kumimoji="1" lang="ja-JP" altLang="ja-JP" sz="900" baseline="0">
              <a:solidFill>
                <a:sysClr val="windowText" lastClr="000000"/>
              </a:solidFill>
              <a:effectLst/>
              <a:latin typeface="+mn-lt"/>
              <a:ea typeface="+mn-ea"/>
              <a:cs typeface="+mn-cs"/>
            </a:rPr>
            <a:t>有形固定資産減価償却率は、全国平均、県平均、類似団体平均を下回っている。</a:t>
          </a:r>
          <a:endParaRPr lang="ja-JP" altLang="ja-JP" sz="900">
            <a:solidFill>
              <a:sysClr val="windowText" lastClr="000000"/>
            </a:solidFill>
            <a:effectLst/>
          </a:endParaRPr>
        </a:p>
        <a:p>
          <a:r>
            <a:rPr kumimoji="1" lang="ja-JP" altLang="ja-JP" sz="900" baseline="0">
              <a:solidFill>
                <a:sysClr val="windowText" lastClr="000000"/>
              </a:solidFill>
              <a:effectLst/>
              <a:latin typeface="+mn-lt"/>
              <a:ea typeface="+mn-ea"/>
              <a:cs typeface="+mn-cs"/>
            </a:rPr>
            <a:t>　昨年度と比較すると数値は上昇しているが、類似団体平均の上昇傾向と比較すると、優先順位をつけて改修は行っているため、数値は安定している。</a:t>
          </a:r>
          <a:endParaRPr lang="ja-JP" altLang="ja-JP" sz="900">
            <a:solidFill>
              <a:sysClr val="windowText" lastClr="000000"/>
            </a:solidFill>
            <a:effectLst/>
          </a:endParaRPr>
        </a:p>
        <a:p>
          <a:r>
            <a:rPr kumimoji="1" lang="ja-JP" altLang="ja-JP" sz="900" baseline="0">
              <a:solidFill>
                <a:sysClr val="windowText" lastClr="000000"/>
              </a:solidFill>
              <a:effectLst/>
              <a:latin typeface="+mn-lt"/>
              <a:ea typeface="+mn-ea"/>
              <a:cs typeface="+mn-cs"/>
            </a:rPr>
            <a:t>　公共施設等総合管理計画及び個別施設計画に基づき、継続的に維持管理を行っていく。</a:t>
          </a:r>
          <a:endParaRPr lang="ja-JP" altLang="ja-JP" sz="900">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7" name="直線コネクタ 66"/>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68" name="有形固定資産減価償却率最小値テキスト"/>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69" name="直線コネクタ 68"/>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0" name="有形固定資産減価償却率最大値テキスト"/>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1" name="直線コネクタ 70"/>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72" name="有形固定資産減価償却率平均値テキスト"/>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5" name="フローチャート: 判断 74"/>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6" name="フローチャート: 判断 75"/>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77" name="フローチャート: 判断 76"/>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85725</xdr:rowOff>
    </xdr:from>
    <xdr:to>
      <xdr:col>19</xdr:col>
      <xdr:colOff>187325</xdr:colOff>
      <xdr:row>29</xdr:row>
      <xdr:rowOff>15875</xdr:rowOff>
    </xdr:to>
    <xdr:sp macro="" textlink="">
      <xdr:nvSpPr>
        <xdr:cNvPr id="83" name="楕円 82"/>
        <xdr:cNvSpPr/>
      </xdr:nvSpPr>
      <xdr:spPr>
        <a:xfrm>
          <a:off x="40005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54882</xdr:rowOff>
    </xdr:from>
    <xdr:to>
      <xdr:col>15</xdr:col>
      <xdr:colOff>187325</xdr:colOff>
      <xdr:row>28</xdr:row>
      <xdr:rowOff>156482</xdr:rowOff>
    </xdr:to>
    <xdr:sp macro="" textlink="">
      <xdr:nvSpPr>
        <xdr:cNvPr id="84" name="楕円 83"/>
        <xdr:cNvSpPr/>
      </xdr:nvSpPr>
      <xdr:spPr>
        <a:xfrm>
          <a:off x="3238500" y="562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105682</xdr:rowOff>
    </xdr:from>
    <xdr:to>
      <xdr:col>19</xdr:col>
      <xdr:colOff>136525</xdr:colOff>
      <xdr:row>28</xdr:row>
      <xdr:rowOff>136525</xdr:rowOff>
    </xdr:to>
    <xdr:cxnSp macro="">
      <xdr:nvCxnSpPr>
        <xdr:cNvPr id="85" name="直線コネクタ 84"/>
        <xdr:cNvCxnSpPr/>
      </xdr:nvCxnSpPr>
      <xdr:spPr>
        <a:xfrm>
          <a:off x="3289300" y="5677807"/>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122736</xdr:rowOff>
    </xdr:from>
    <xdr:to>
      <xdr:col>11</xdr:col>
      <xdr:colOff>187325</xdr:colOff>
      <xdr:row>29</xdr:row>
      <xdr:rowOff>52886</xdr:rowOff>
    </xdr:to>
    <xdr:sp macro="" textlink="">
      <xdr:nvSpPr>
        <xdr:cNvPr id="86" name="楕円 85"/>
        <xdr:cNvSpPr/>
      </xdr:nvSpPr>
      <xdr:spPr>
        <a:xfrm>
          <a:off x="2476500" y="569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105682</xdr:rowOff>
    </xdr:from>
    <xdr:to>
      <xdr:col>15</xdr:col>
      <xdr:colOff>136525</xdr:colOff>
      <xdr:row>29</xdr:row>
      <xdr:rowOff>2086</xdr:rowOff>
    </xdr:to>
    <xdr:cxnSp macro="">
      <xdr:nvCxnSpPr>
        <xdr:cNvPr id="87" name="直線コネクタ 86"/>
        <xdr:cNvCxnSpPr/>
      </xdr:nvCxnSpPr>
      <xdr:spPr>
        <a:xfrm flipV="1">
          <a:off x="2527300" y="5677807"/>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17871</xdr:rowOff>
    </xdr:from>
    <xdr:to>
      <xdr:col>7</xdr:col>
      <xdr:colOff>187325</xdr:colOff>
      <xdr:row>28</xdr:row>
      <xdr:rowOff>119471</xdr:rowOff>
    </xdr:to>
    <xdr:sp macro="" textlink="">
      <xdr:nvSpPr>
        <xdr:cNvPr id="88" name="楕円 87"/>
        <xdr:cNvSpPr/>
      </xdr:nvSpPr>
      <xdr:spPr>
        <a:xfrm>
          <a:off x="1714500" y="55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68671</xdr:rowOff>
    </xdr:from>
    <xdr:to>
      <xdr:col>11</xdr:col>
      <xdr:colOff>136525</xdr:colOff>
      <xdr:row>29</xdr:row>
      <xdr:rowOff>2086</xdr:rowOff>
    </xdr:to>
    <xdr:cxnSp macro="">
      <xdr:nvCxnSpPr>
        <xdr:cNvPr id="89" name="直線コネクタ 88"/>
        <xdr:cNvCxnSpPr/>
      </xdr:nvCxnSpPr>
      <xdr:spPr>
        <a:xfrm>
          <a:off x="1765300" y="5640796"/>
          <a:ext cx="762000" cy="10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0"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14441</xdr:rowOff>
    </xdr:from>
    <xdr:ext cx="405111" cy="259045"/>
    <xdr:sp macro="" textlink="">
      <xdr:nvSpPr>
        <xdr:cNvPr id="91" name="n_2aveValue有形固定資産減価償却率"/>
        <xdr:cNvSpPr txBox="1"/>
      </xdr:nvSpPr>
      <xdr:spPr>
        <a:xfrm>
          <a:off x="3086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92" name="n_3aveValue有形固定資産減価償却率"/>
        <xdr:cNvSpPr txBox="1"/>
      </xdr:nvSpPr>
      <xdr:spPr>
        <a:xfrm>
          <a:off x="2324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99530</xdr:rowOff>
    </xdr:from>
    <xdr:ext cx="405111" cy="259045"/>
    <xdr:sp macro="" textlink="">
      <xdr:nvSpPr>
        <xdr:cNvPr id="93" name="n_4aveValue有形固定資産減価償却率"/>
        <xdr:cNvSpPr txBox="1"/>
      </xdr:nvSpPr>
      <xdr:spPr>
        <a:xfrm>
          <a:off x="1562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32402</xdr:rowOff>
    </xdr:from>
    <xdr:ext cx="405111" cy="259045"/>
    <xdr:sp macro="" textlink="">
      <xdr:nvSpPr>
        <xdr:cNvPr id="94" name="n_1mainValue有形固定資産減価償却率"/>
        <xdr:cNvSpPr txBox="1"/>
      </xdr:nvSpPr>
      <xdr:spPr>
        <a:xfrm>
          <a:off x="3836044"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1559</xdr:rowOff>
    </xdr:from>
    <xdr:ext cx="405111" cy="259045"/>
    <xdr:sp macro="" textlink="">
      <xdr:nvSpPr>
        <xdr:cNvPr id="95" name="n_2mainValue有形固定資産減価償却率"/>
        <xdr:cNvSpPr txBox="1"/>
      </xdr:nvSpPr>
      <xdr:spPr>
        <a:xfrm>
          <a:off x="3086744" y="5402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69413</xdr:rowOff>
    </xdr:from>
    <xdr:ext cx="405111" cy="259045"/>
    <xdr:sp macro="" textlink="">
      <xdr:nvSpPr>
        <xdr:cNvPr id="96" name="n_3mainValue有形固定資産減価償却率"/>
        <xdr:cNvSpPr txBox="1"/>
      </xdr:nvSpPr>
      <xdr:spPr>
        <a:xfrm>
          <a:off x="2324744"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135998</xdr:rowOff>
    </xdr:from>
    <xdr:ext cx="405111" cy="259045"/>
    <xdr:sp macro="" textlink="">
      <xdr:nvSpPr>
        <xdr:cNvPr id="97" name="n_4mainValue有形固定資産減価償却率"/>
        <xdr:cNvSpPr txBox="1"/>
      </xdr:nvSpPr>
      <xdr:spPr>
        <a:xfrm>
          <a:off x="1562744" y="5365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mn-lt"/>
              <a:ea typeface="+mn-ea"/>
              <a:cs typeface="+mn-cs"/>
            </a:rPr>
            <a:t>　債務償還比率は、全国平均、類似団体平均</a:t>
          </a:r>
          <a:r>
            <a:rPr kumimoji="1" lang="ja-JP" altLang="en-US" sz="1000">
              <a:solidFill>
                <a:sysClr val="windowText" lastClr="000000"/>
              </a:solidFill>
              <a:effectLst/>
              <a:latin typeface="+mn-lt"/>
              <a:ea typeface="+mn-ea"/>
              <a:cs typeface="+mn-cs"/>
            </a:rPr>
            <a:t>、県平均のいずれも</a:t>
          </a:r>
          <a:r>
            <a:rPr kumimoji="1" lang="ja-JP" altLang="ja-JP" sz="1000">
              <a:solidFill>
                <a:sysClr val="windowText" lastClr="000000"/>
              </a:solidFill>
              <a:effectLst/>
              <a:latin typeface="+mn-lt"/>
              <a:ea typeface="+mn-ea"/>
              <a:cs typeface="+mn-cs"/>
            </a:rPr>
            <a:t>上回って</a:t>
          </a:r>
          <a:r>
            <a:rPr kumimoji="1" lang="ja-JP" altLang="en-US" sz="1000">
              <a:solidFill>
                <a:sysClr val="windowText" lastClr="000000"/>
              </a:solidFill>
              <a:effectLst/>
              <a:latin typeface="+mn-lt"/>
              <a:ea typeface="+mn-ea"/>
              <a:cs typeface="+mn-cs"/>
            </a:rPr>
            <a:t>おり、</a:t>
          </a:r>
          <a:r>
            <a:rPr kumimoji="1" lang="ja-JP" altLang="ja-JP" sz="1000">
              <a:solidFill>
                <a:sysClr val="windowText" lastClr="000000"/>
              </a:solidFill>
              <a:effectLst/>
              <a:latin typeface="+mn-lt"/>
              <a:ea typeface="+mn-ea"/>
              <a:cs typeface="+mn-cs"/>
            </a:rPr>
            <a:t>昨年度と比較すると</a:t>
          </a:r>
          <a:r>
            <a:rPr kumimoji="1" lang="en-US" altLang="ja-JP" sz="1000">
              <a:solidFill>
                <a:sysClr val="windowText" lastClr="000000"/>
              </a:solidFill>
              <a:effectLst/>
              <a:latin typeface="+mn-lt"/>
              <a:ea typeface="+mn-ea"/>
              <a:cs typeface="+mn-cs"/>
            </a:rPr>
            <a:t>30.9</a:t>
          </a:r>
          <a:r>
            <a:rPr kumimoji="1" lang="ja-JP" altLang="en-US" sz="1000">
              <a:solidFill>
                <a:sysClr val="windowText" lastClr="000000"/>
              </a:solidFill>
              <a:effectLst/>
              <a:latin typeface="+mn-lt"/>
              <a:ea typeface="+mn-ea"/>
              <a:cs typeface="+mn-cs"/>
            </a:rPr>
            <a:t>ポイント減少し</a:t>
          </a:r>
          <a:r>
            <a:rPr kumimoji="1" lang="ja-JP" altLang="ja-JP" sz="1000">
              <a:solidFill>
                <a:sysClr val="windowText" lastClr="000000"/>
              </a:solidFill>
              <a:effectLst/>
              <a:latin typeface="+mn-lt"/>
              <a:ea typeface="+mn-ea"/>
              <a:cs typeface="+mn-cs"/>
            </a:rPr>
            <a:t>ている。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これは、小中学校の改修や庁舎の耐震改修といった大型建設事業により町債残高が増加したことである。地方債の発行を抑制するため、</a:t>
          </a:r>
          <a:r>
            <a:rPr kumimoji="1" lang="ja-JP" altLang="en-US" sz="1000">
              <a:solidFill>
                <a:sysClr val="windowText" lastClr="000000"/>
              </a:solidFill>
              <a:effectLst/>
              <a:latin typeface="+mn-lt"/>
              <a:ea typeface="+mn-ea"/>
              <a:cs typeface="+mn-cs"/>
            </a:rPr>
            <a:t>今後の</a:t>
          </a:r>
          <a:r>
            <a:rPr kumimoji="1" lang="ja-JP" altLang="ja-JP" sz="1100">
              <a:solidFill>
                <a:sysClr val="windowText" lastClr="000000"/>
              </a:solidFill>
              <a:effectLst/>
              <a:latin typeface="+mn-lt"/>
              <a:ea typeface="+mn-ea"/>
              <a:cs typeface="+mn-cs"/>
            </a:rPr>
            <a:t>建設事業等の実施については</a:t>
          </a:r>
          <a:r>
            <a:rPr kumimoji="1" lang="ja-JP" altLang="ja-JP" sz="1000">
              <a:solidFill>
                <a:sysClr val="windowText" lastClr="000000"/>
              </a:solidFill>
              <a:effectLst/>
              <a:latin typeface="+mn-lt"/>
              <a:ea typeface="+mn-ea"/>
              <a:cs typeface="+mn-cs"/>
            </a:rPr>
            <a:t>慎重に検討していく必要がある。</a:t>
          </a:r>
          <a:endParaRPr lang="ja-JP" altLang="ja-JP" sz="1000">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26" name="直線コネクタ 125"/>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27" name="債務償還比率最小値テキスト"/>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28" name="直線コネクタ 127"/>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30349</xdr:rowOff>
    </xdr:from>
    <xdr:ext cx="469744" cy="259045"/>
    <xdr:sp macro="" textlink="">
      <xdr:nvSpPr>
        <xdr:cNvPr id="131" name="債務償還比率平均値テキスト"/>
        <xdr:cNvSpPr txBox="1"/>
      </xdr:nvSpPr>
      <xdr:spPr>
        <a:xfrm>
          <a:off x="14846300" y="560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2" name="フローチャート: 判断 131"/>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3" name="フローチャート: 判断 132"/>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4" name="フローチャート: 判断 133"/>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35" name="フローチャート: 判断 134"/>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36" name="フローチャート: 判断 135"/>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53792</xdr:rowOff>
    </xdr:from>
    <xdr:to>
      <xdr:col>76</xdr:col>
      <xdr:colOff>73025</xdr:colOff>
      <xdr:row>31</xdr:row>
      <xdr:rowOff>155392</xdr:rowOff>
    </xdr:to>
    <xdr:sp macro="" textlink="">
      <xdr:nvSpPr>
        <xdr:cNvPr id="142" name="楕円 141"/>
        <xdr:cNvSpPr/>
      </xdr:nvSpPr>
      <xdr:spPr>
        <a:xfrm>
          <a:off x="14744700" y="614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32219</xdr:rowOff>
    </xdr:from>
    <xdr:ext cx="469744" cy="259045"/>
    <xdr:sp macro="" textlink="">
      <xdr:nvSpPr>
        <xdr:cNvPr id="143" name="債務償還比率該当値テキスト"/>
        <xdr:cNvSpPr txBox="1"/>
      </xdr:nvSpPr>
      <xdr:spPr>
        <a:xfrm>
          <a:off x="14846300" y="611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90855</xdr:rowOff>
    </xdr:from>
    <xdr:to>
      <xdr:col>72</xdr:col>
      <xdr:colOff>123825</xdr:colOff>
      <xdr:row>32</xdr:row>
      <xdr:rowOff>21005</xdr:rowOff>
    </xdr:to>
    <xdr:sp macro="" textlink="">
      <xdr:nvSpPr>
        <xdr:cNvPr id="144" name="楕円 143"/>
        <xdr:cNvSpPr/>
      </xdr:nvSpPr>
      <xdr:spPr>
        <a:xfrm>
          <a:off x="14033500" y="61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104592</xdr:rowOff>
    </xdr:from>
    <xdr:to>
      <xdr:col>76</xdr:col>
      <xdr:colOff>22225</xdr:colOff>
      <xdr:row>31</xdr:row>
      <xdr:rowOff>141655</xdr:rowOff>
    </xdr:to>
    <xdr:cxnSp macro="">
      <xdr:nvCxnSpPr>
        <xdr:cNvPr id="145" name="直線コネクタ 144"/>
        <xdr:cNvCxnSpPr/>
      </xdr:nvCxnSpPr>
      <xdr:spPr>
        <a:xfrm flipV="1">
          <a:off x="14084300" y="6191067"/>
          <a:ext cx="711200" cy="3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149437</xdr:rowOff>
    </xdr:from>
    <xdr:to>
      <xdr:col>68</xdr:col>
      <xdr:colOff>123825</xdr:colOff>
      <xdr:row>31</xdr:row>
      <xdr:rowOff>79587</xdr:rowOff>
    </xdr:to>
    <xdr:sp macro="" textlink="">
      <xdr:nvSpPr>
        <xdr:cNvPr id="146" name="楕円 145"/>
        <xdr:cNvSpPr/>
      </xdr:nvSpPr>
      <xdr:spPr>
        <a:xfrm>
          <a:off x="13271500" y="60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28787</xdr:rowOff>
    </xdr:from>
    <xdr:to>
      <xdr:col>72</xdr:col>
      <xdr:colOff>73025</xdr:colOff>
      <xdr:row>31</xdr:row>
      <xdr:rowOff>141655</xdr:rowOff>
    </xdr:to>
    <xdr:cxnSp macro="">
      <xdr:nvCxnSpPr>
        <xdr:cNvPr id="147" name="直線コネクタ 146"/>
        <xdr:cNvCxnSpPr/>
      </xdr:nvCxnSpPr>
      <xdr:spPr>
        <a:xfrm>
          <a:off x="13322300" y="6115262"/>
          <a:ext cx="762000" cy="11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135043</xdr:rowOff>
    </xdr:from>
    <xdr:to>
      <xdr:col>64</xdr:col>
      <xdr:colOff>123825</xdr:colOff>
      <xdr:row>31</xdr:row>
      <xdr:rowOff>65193</xdr:rowOff>
    </xdr:to>
    <xdr:sp macro="" textlink="">
      <xdr:nvSpPr>
        <xdr:cNvPr id="148" name="楕円 147"/>
        <xdr:cNvSpPr/>
      </xdr:nvSpPr>
      <xdr:spPr>
        <a:xfrm>
          <a:off x="12509500" y="60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14393</xdr:rowOff>
    </xdr:from>
    <xdr:to>
      <xdr:col>68</xdr:col>
      <xdr:colOff>73025</xdr:colOff>
      <xdr:row>31</xdr:row>
      <xdr:rowOff>28787</xdr:rowOff>
    </xdr:to>
    <xdr:cxnSp macro="">
      <xdr:nvCxnSpPr>
        <xdr:cNvPr id="149" name="直線コネクタ 148"/>
        <xdr:cNvCxnSpPr/>
      </xdr:nvCxnSpPr>
      <xdr:spPr>
        <a:xfrm>
          <a:off x="12560300" y="6100868"/>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10012</xdr:rowOff>
    </xdr:from>
    <xdr:to>
      <xdr:col>60</xdr:col>
      <xdr:colOff>123825</xdr:colOff>
      <xdr:row>31</xdr:row>
      <xdr:rowOff>111612</xdr:rowOff>
    </xdr:to>
    <xdr:sp macro="" textlink="">
      <xdr:nvSpPr>
        <xdr:cNvPr id="150" name="楕円 149"/>
        <xdr:cNvSpPr/>
      </xdr:nvSpPr>
      <xdr:spPr>
        <a:xfrm>
          <a:off x="11747500" y="609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14393</xdr:rowOff>
    </xdr:from>
    <xdr:to>
      <xdr:col>64</xdr:col>
      <xdr:colOff>73025</xdr:colOff>
      <xdr:row>31</xdr:row>
      <xdr:rowOff>60812</xdr:rowOff>
    </xdr:to>
    <xdr:cxnSp macro="">
      <xdr:nvCxnSpPr>
        <xdr:cNvPr id="151" name="直線コネクタ 150"/>
        <xdr:cNvCxnSpPr/>
      </xdr:nvCxnSpPr>
      <xdr:spPr>
        <a:xfrm flipV="1">
          <a:off x="11798300" y="6100868"/>
          <a:ext cx="762000" cy="4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macro="" textlink="">
      <xdr:nvSpPr>
        <xdr:cNvPr id="152" name="n_1aveValue債務償還比率"/>
        <xdr:cNvSpPr txBox="1"/>
      </xdr:nvSpPr>
      <xdr:spPr>
        <a:xfrm>
          <a:off x="13836727" y="570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53" name="n_2aveValue債務償還比率"/>
        <xdr:cNvSpPr txBox="1"/>
      </xdr:nvSpPr>
      <xdr:spPr>
        <a:xfrm>
          <a:off x="13087427" y="576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54" name="n_3aveValue債務償還比率"/>
        <xdr:cNvSpPr txBox="1"/>
      </xdr:nvSpPr>
      <xdr:spPr>
        <a:xfrm>
          <a:off x="12325427" y="574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55" name="n_4aveValue債務償還比率"/>
        <xdr:cNvSpPr txBox="1"/>
      </xdr:nvSpPr>
      <xdr:spPr>
        <a:xfrm>
          <a:off x="11563427" y="574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12132</xdr:rowOff>
    </xdr:from>
    <xdr:ext cx="469744" cy="259045"/>
    <xdr:sp macro="" textlink="">
      <xdr:nvSpPr>
        <xdr:cNvPr id="156" name="n_1mainValue債務償還比率"/>
        <xdr:cNvSpPr txBox="1"/>
      </xdr:nvSpPr>
      <xdr:spPr>
        <a:xfrm>
          <a:off x="13836727" y="62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70714</xdr:rowOff>
    </xdr:from>
    <xdr:ext cx="469744" cy="259045"/>
    <xdr:sp macro="" textlink="">
      <xdr:nvSpPr>
        <xdr:cNvPr id="157" name="n_2mainValue債務償還比率"/>
        <xdr:cNvSpPr txBox="1"/>
      </xdr:nvSpPr>
      <xdr:spPr>
        <a:xfrm>
          <a:off x="13087427" y="615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56320</xdr:rowOff>
    </xdr:from>
    <xdr:ext cx="469744" cy="259045"/>
    <xdr:sp macro="" textlink="">
      <xdr:nvSpPr>
        <xdr:cNvPr id="158" name="n_3mainValue債務償還比率"/>
        <xdr:cNvSpPr txBox="1"/>
      </xdr:nvSpPr>
      <xdr:spPr>
        <a:xfrm>
          <a:off x="12325427" y="614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102739</xdr:rowOff>
    </xdr:from>
    <xdr:ext cx="469744" cy="259045"/>
    <xdr:sp macro="" textlink="">
      <xdr:nvSpPr>
        <xdr:cNvPr id="159" name="n_4mainValue債務償還比率"/>
        <xdr:cNvSpPr txBox="1"/>
      </xdr:nvSpPr>
      <xdr:spPr>
        <a:xfrm>
          <a:off x="11563427" y="618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37,267
37,106
54.03
18,613,472
18,066,408
486,807
8,565,216
17,392,068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84455</xdr:rowOff>
    </xdr:from>
    <xdr:to>
      <xdr:col>20</xdr:col>
      <xdr:colOff>38100</xdr:colOff>
      <xdr:row>37</xdr:row>
      <xdr:rowOff>14605</xdr:rowOff>
    </xdr:to>
    <xdr:sp macro="" textlink="">
      <xdr:nvSpPr>
        <xdr:cNvPr id="73" name="楕円 72"/>
        <xdr:cNvSpPr/>
      </xdr:nvSpPr>
      <xdr:spPr>
        <a:xfrm>
          <a:off x="3746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48260</xdr:rowOff>
    </xdr:from>
    <xdr:to>
      <xdr:col>15</xdr:col>
      <xdr:colOff>101600</xdr:colOff>
      <xdr:row>36</xdr:row>
      <xdr:rowOff>149860</xdr:rowOff>
    </xdr:to>
    <xdr:sp macro="" textlink="">
      <xdr:nvSpPr>
        <xdr:cNvPr id="74" name="楕円 73"/>
        <xdr:cNvSpPr/>
      </xdr:nvSpPr>
      <xdr:spPr>
        <a:xfrm>
          <a:off x="2857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99060</xdr:rowOff>
    </xdr:from>
    <xdr:to>
      <xdr:col>19</xdr:col>
      <xdr:colOff>177800</xdr:colOff>
      <xdr:row>36</xdr:row>
      <xdr:rowOff>135255</xdr:rowOff>
    </xdr:to>
    <xdr:cxnSp macro="">
      <xdr:nvCxnSpPr>
        <xdr:cNvPr id="75" name="直線コネクタ 74"/>
        <xdr:cNvCxnSpPr/>
      </xdr:nvCxnSpPr>
      <xdr:spPr>
        <a:xfrm>
          <a:off x="2908300" y="62712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46355</xdr:rowOff>
    </xdr:from>
    <xdr:to>
      <xdr:col>10</xdr:col>
      <xdr:colOff>165100</xdr:colOff>
      <xdr:row>36</xdr:row>
      <xdr:rowOff>147955</xdr:rowOff>
    </xdr:to>
    <xdr:sp macro="" textlink="">
      <xdr:nvSpPr>
        <xdr:cNvPr id="76" name="楕円 75"/>
        <xdr:cNvSpPr/>
      </xdr:nvSpPr>
      <xdr:spPr>
        <a:xfrm>
          <a:off x="1968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97155</xdr:rowOff>
    </xdr:from>
    <xdr:to>
      <xdr:col>15</xdr:col>
      <xdr:colOff>50800</xdr:colOff>
      <xdr:row>36</xdr:row>
      <xdr:rowOff>99060</xdr:rowOff>
    </xdr:to>
    <xdr:cxnSp macro="">
      <xdr:nvCxnSpPr>
        <xdr:cNvPr id="77" name="直線コネクタ 76"/>
        <xdr:cNvCxnSpPr/>
      </xdr:nvCxnSpPr>
      <xdr:spPr>
        <a:xfrm>
          <a:off x="2019300" y="62693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153035</xdr:rowOff>
    </xdr:from>
    <xdr:to>
      <xdr:col>6</xdr:col>
      <xdr:colOff>38100</xdr:colOff>
      <xdr:row>36</xdr:row>
      <xdr:rowOff>83185</xdr:rowOff>
    </xdr:to>
    <xdr:sp macro="" textlink="">
      <xdr:nvSpPr>
        <xdr:cNvPr id="78" name="楕円 77"/>
        <xdr:cNvSpPr/>
      </xdr:nvSpPr>
      <xdr:spPr>
        <a:xfrm>
          <a:off x="10795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32385</xdr:rowOff>
    </xdr:from>
    <xdr:to>
      <xdr:col>10</xdr:col>
      <xdr:colOff>114300</xdr:colOff>
      <xdr:row>36</xdr:row>
      <xdr:rowOff>97155</xdr:rowOff>
    </xdr:to>
    <xdr:cxnSp macro="">
      <xdr:nvCxnSpPr>
        <xdr:cNvPr id="79" name="直線コネクタ 78"/>
        <xdr:cNvCxnSpPr/>
      </xdr:nvCxnSpPr>
      <xdr:spPr>
        <a:xfrm>
          <a:off x="1130300" y="620458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0" name="n_1aveValue【道路】&#10;有形固定資産減価償却率"/>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1" name="n_2aveValue【道路】&#10;有形固定資産減価償却率"/>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2" name="n_3aveValue【道路】&#10;有形固定資産減価償却率"/>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3" name="n_4aveValue【道路】&#10;有形固定資産減価償却率"/>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31132</xdr:rowOff>
    </xdr:from>
    <xdr:ext cx="405111" cy="259045"/>
    <xdr:sp macro="" textlink="">
      <xdr:nvSpPr>
        <xdr:cNvPr id="84" name="n_1mainValue【道路】&#10;有形固定資産減価償却率"/>
        <xdr:cNvSpPr txBox="1"/>
      </xdr:nvSpPr>
      <xdr:spPr>
        <a:xfrm>
          <a:off x="358204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166387</xdr:rowOff>
    </xdr:from>
    <xdr:ext cx="405111" cy="259045"/>
    <xdr:sp macro="" textlink="">
      <xdr:nvSpPr>
        <xdr:cNvPr id="85" name="n_2mainValue【道路】&#10;有形固定資産減価償却率"/>
        <xdr:cNvSpPr txBox="1"/>
      </xdr:nvSpPr>
      <xdr:spPr>
        <a:xfrm>
          <a:off x="2705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164482</xdr:rowOff>
    </xdr:from>
    <xdr:ext cx="405111" cy="259045"/>
    <xdr:sp macro="" textlink="">
      <xdr:nvSpPr>
        <xdr:cNvPr id="86" name="n_3mainValue【道路】&#10;有形固定資産減価償却率"/>
        <xdr:cNvSpPr txBox="1"/>
      </xdr:nvSpPr>
      <xdr:spPr>
        <a:xfrm>
          <a:off x="18167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99712</xdr:rowOff>
    </xdr:from>
    <xdr:ext cx="405111" cy="259045"/>
    <xdr:sp macro="" textlink="">
      <xdr:nvSpPr>
        <xdr:cNvPr id="87" name="n_4mainValue【道路】&#10;有形固定資産減価償却率"/>
        <xdr:cNvSpPr txBox="1"/>
      </xdr:nvSpPr>
      <xdr:spPr>
        <a:xfrm>
          <a:off x="927744"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1" name="直線コネクタ 110"/>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2" name="【道路】&#10;一人当たり延長最小値テキスト"/>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3" name="直線コネクタ 112"/>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4" name="【道路】&#10;一人当たり延長最大値テキスト"/>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5" name="直線コネクタ 114"/>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118432</xdr:rowOff>
    </xdr:from>
    <xdr:ext cx="469744" cy="259045"/>
    <xdr:sp macro="" textlink="">
      <xdr:nvSpPr>
        <xdr:cNvPr id="116" name="【道路】&#10;一人当たり延長平均値テキスト"/>
        <xdr:cNvSpPr txBox="1"/>
      </xdr:nvSpPr>
      <xdr:spPr>
        <a:xfrm>
          <a:off x="10515600" y="6804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17" name="フローチャート: 判断 116"/>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18" name="フローチャート: 判断 117"/>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19" name="フローチャート: 判断 118"/>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0" name="フローチャート: 判断 119"/>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1" name="フローチャート: 判断 120"/>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81331</xdr:rowOff>
    </xdr:from>
    <xdr:to>
      <xdr:col>50</xdr:col>
      <xdr:colOff>165100</xdr:colOff>
      <xdr:row>40</xdr:row>
      <xdr:rowOff>11481</xdr:rowOff>
    </xdr:to>
    <xdr:sp macro="" textlink="">
      <xdr:nvSpPr>
        <xdr:cNvPr id="127" name="楕円 126"/>
        <xdr:cNvSpPr/>
      </xdr:nvSpPr>
      <xdr:spPr>
        <a:xfrm>
          <a:off x="9588500" y="67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81179</xdr:rowOff>
    </xdr:from>
    <xdr:to>
      <xdr:col>46</xdr:col>
      <xdr:colOff>38100</xdr:colOff>
      <xdr:row>40</xdr:row>
      <xdr:rowOff>11329</xdr:rowOff>
    </xdr:to>
    <xdr:sp macro="" textlink="">
      <xdr:nvSpPr>
        <xdr:cNvPr id="128" name="楕円 127"/>
        <xdr:cNvSpPr/>
      </xdr:nvSpPr>
      <xdr:spPr>
        <a:xfrm>
          <a:off x="8699500" y="676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131979</xdr:rowOff>
    </xdr:from>
    <xdr:to>
      <xdr:col>50</xdr:col>
      <xdr:colOff>114300</xdr:colOff>
      <xdr:row>39</xdr:row>
      <xdr:rowOff>132131</xdr:rowOff>
    </xdr:to>
    <xdr:cxnSp macro="">
      <xdr:nvCxnSpPr>
        <xdr:cNvPr id="129" name="直線コネクタ 128"/>
        <xdr:cNvCxnSpPr/>
      </xdr:nvCxnSpPr>
      <xdr:spPr>
        <a:xfrm>
          <a:off x="8750300" y="6818529"/>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11684</xdr:rowOff>
    </xdr:from>
    <xdr:to>
      <xdr:col>41</xdr:col>
      <xdr:colOff>101600</xdr:colOff>
      <xdr:row>39</xdr:row>
      <xdr:rowOff>113284</xdr:rowOff>
    </xdr:to>
    <xdr:sp macro="" textlink="">
      <xdr:nvSpPr>
        <xdr:cNvPr id="130" name="楕円 129"/>
        <xdr:cNvSpPr/>
      </xdr:nvSpPr>
      <xdr:spPr>
        <a:xfrm>
          <a:off x="7810500" y="66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62484</xdr:rowOff>
    </xdr:from>
    <xdr:to>
      <xdr:col>45</xdr:col>
      <xdr:colOff>177800</xdr:colOff>
      <xdr:row>39</xdr:row>
      <xdr:rowOff>131979</xdr:rowOff>
    </xdr:to>
    <xdr:cxnSp macro="">
      <xdr:nvCxnSpPr>
        <xdr:cNvPr id="131" name="直線コネクタ 130"/>
        <xdr:cNvCxnSpPr/>
      </xdr:nvCxnSpPr>
      <xdr:spPr>
        <a:xfrm>
          <a:off x="7861300" y="6749034"/>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11113</xdr:rowOff>
    </xdr:from>
    <xdr:to>
      <xdr:col>36</xdr:col>
      <xdr:colOff>165100</xdr:colOff>
      <xdr:row>39</xdr:row>
      <xdr:rowOff>112713</xdr:rowOff>
    </xdr:to>
    <xdr:sp macro="" textlink="">
      <xdr:nvSpPr>
        <xdr:cNvPr id="132" name="楕円 131"/>
        <xdr:cNvSpPr/>
      </xdr:nvSpPr>
      <xdr:spPr>
        <a:xfrm>
          <a:off x="6921500" y="66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61913</xdr:rowOff>
    </xdr:from>
    <xdr:to>
      <xdr:col>41</xdr:col>
      <xdr:colOff>50800</xdr:colOff>
      <xdr:row>39</xdr:row>
      <xdr:rowOff>62484</xdr:rowOff>
    </xdr:to>
    <xdr:cxnSp macro="">
      <xdr:nvCxnSpPr>
        <xdr:cNvPr id="133" name="直線コネクタ 132"/>
        <xdr:cNvCxnSpPr/>
      </xdr:nvCxnSpPr>
      <xdr:spPr>
        <a:xfrm>
          <a:off x="6972300" y="674846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74541</xdr:rowOff>
    </xdr:from>
    <xdr:ext cx="469744" cy="259045"/>
    <xdr:sp macro="" textlink="">
      <xdr:nvSpPr>
        <xdr:cNvPr id="134" name="n_1aveValue【道路】&#10;一人当たり延長"/>
        <xdr:cNvSpPr txBox="1"/>
      </xdr:nvSpPr>
      <xdr:spPr>
        <a:xfrm>
          <a:off x="9391727" y="693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58882</xdr:rowOff>
    </xdr:from>
    <xdr:ext cx="469744" cy="259045"/>
    <xdr:sp macro="" textlink="">
      <xdr:nvSpPr>
        <xdr:cNvPr id="135" name="n_2aveValue【道路】&#10;一人当たり延長"/>
        <xdr:cNvSpPr txBox="1"/>
      </xdr:nvSpPr>
      <xdr:spPr>
        <a:xfrm>
          <a:off x="8515427" y="69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56976</xdr:rowOff>
    </xdr:from>
    <xdr:ext cx="469744" cy="259045"/>
    <xdr:sp macro="" textlink="">
      <xdr:nvSpPr>
        <xdr:cNvPr id="136" name="n_3aveValue【道路】&#10;一人当たり延長"/>
        <xdr:cNvSpPr txBox="1"/>
      </xdr:nvSpPr>
      <xdr:spPr>
        <a:xfrm>
          <a:off x="7626427" y="69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72331</xdr:rowOff>
    </xdr:from>
    <xdr:ext cx="469744" cy="259045"/>
    <xdr:sp macro="" textlink="">
      <xdr:nvSpPr>
        <xdr:cNvPr id="137" name="n_4aveValue【道路】&#10;一人当たり延長"/>
        <xdr:cNvSpPr txBox="1"/>
      </xdr:nvSpPr>
      <xdr:spPr>
        <a:xfrm>
          <a:off x="6737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28008</xdr:rowOff>
    </xdr:from>
    <xdr:ext cx="534377" cy="259045"/>
    <xdr:sp macro="" textlink="">
      <xdr:nvSpPr>
        <xdr:cNvPr id="138" name="n_1mainValue【道路】&#10;一人当たり延長"/>
        <xdr:cNvSpPr txBox="1"/>
      </xdr:nvSpPr>
      <xdr:spPr>
        <a:xfrm>
          <a:off x="9359411" y="65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27856</xdr:rowOff>
    </xdr:from>
    <xdr:ext cx="534377" cy="259045"/>
    <xdr:sp macro="" textlink="">
      <xdr:nvSpPr>
        <xdr:cNvPr id="139" name="n_2mainValue【道路】&#10;一人当たり延長"/>
        <xdr:cNvSpPr txBox="1"/>
      </xdr:nvSpPr>
      <xdr:spPr>
        <a:xfrm>
          <a:off x="8483111" y="654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129811</xdr:rowOff>
    </xdr:from>
    <xdr:ext cx="534377" cy="259045"/>
    <xdr:sp macro="" textlink="">
      <xdr:nvSpPr>
        <xdr:cNvPr id="140" name="n_3mainValue【道路】&#10;一人当たり延長"/>
        <xdr:cNvSpPr txBox="1"/>
      </xdr:nvSpPr>
      <xdr:spPr>
        <a:xfrm>
          <a:off x="7594111" y="647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129240</xdr:rowOff>
    </xdr:from>
    <xdr:ext cx="534377" cy="259045"/>
    <xdr:sp macro="" textlink="">
      <xdr:nvSpPr>
        <xdr:cNvPr id="141" name="n_4mainValue【道路】&#10;一人当たり延長"/>
        <xdr:cNvSpPr txBox="1"/>
      </xdr:nvSpPr>
      <xdr:spPr>
        <a:xfrm>
          <a:off x="6705111" y="647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67" name="直線コネクタ 166"/>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8"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9" name="直線コネクタ 168"/>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0" name="【橋りょう・トンネル】&#10;有形固定資産減価償却率最大値テキスト"/>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1" name="直線コネクタ 170"/>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2" name="【橋りょう・トンネル】&#10;有形固定資産減価償却率平均値テキスト"/>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3" name="フローチャート: 判断 172"/>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74" name="フローチャート: 判断 173"/>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75" name="フローチャート: 判断 174"/>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76" name="フローチャート: 判断 175"/>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77" name="フローチャート: 判断 176"/>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1451</xdr:rowOff>
    </xdr:from>
    <xdr:to>
      <xdr:col>20</xdr:col>
      <xdr:colOff>38100</xdr:colOff>
      <xdr:row>62</xdr:row>
      <xdr:rowOff>103051</xdr:rowOff>
    </xdr:to>
    <xdr:sp macro="" textlink="">
      <xdr:nvSpPr>
        <xdr:cNvPr id="183" name="楕円 182"/>
        <xdr:cNvSpPr/>
      </xdr:nvSpPr>
      <xdr:spPr>
        <a:xfrm>
          <a:off x="3746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146776</xdr:rowOff>
    </xdr:from>
    <xdr:to>
      <xdr:col>15</xdr:col>
      <xdr:colOff>101600</xdr:colOff>
      <xdr:row>62</xdr:row>
      <xdr:rowOff>76926</xdr:rowOff>
    </xdr:to>
    <xdr:sp macro="" textlink="">
      <xdr:nvSpPr>
        <xdr:cNvPr id="184" name="楕円 183"/>
        <xdr:cNvSpPr/>
      </xdr:nvSpPr>
      <xdr:spPr>
        <a:xfrm>
          <a:off x="2857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26126</xdr:rowOff>
    </xdr:from>
    <xdr:to>
      <xdr:col>19</xdr:col>
      <xdr:colOff>177800</xdr:colOff>
      <xdr:row>62</xdr:row>
      <xdr:rowOff>52251</xdr:rowOff>
    </xdr:to>
    <xdr:cxnSp macro="">
      <xdr:nvCxnSpPr>
        <xdr:cNvPr id="185" name="直線コネクタ 184"/>
        <xdr:cNvCxnSpPr/>
      </xdr:nvCxnSpPr>
      <xdr:spPr>
        <a:xfrm>
          <a:off x="2908300" y="106560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148409</xdr:rowOff>
    </xdr:from>
    <xdr:to>
      <xdr:col>10</xdr:col>
      <xdr:colOff>165100</xdr:colOff>
      <xdr:row>62</xdr:row>
      <xdr:rowOff>78559</xdr:rowOff>
    </xdr:to>
    <xdr:sp macro="" textlink="">
      <xdr:nvSpPr>
        <xdr:cNvPr id="186" name="楕円 185"/>
        <xdr:cNvSpPr/>
      </xdr:nvSpPr>
      <xdr:spPr>
        <a:xfrm>
          <a:off x="1968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26126</xdr:rowOff>
    </xdr:from>
    <xdr:to>
      <xdr:col>15</xdr:col>
      <xdr:colOff>50800</xdr:colOff>
      <xdr:row>62</xdr:row>
      <xdr:rowOff>27759</xdr:rowOff>
    </xdr:to>
    <xdr:cxnSp macro="">
      <xdr:nvCxnSpPr>
        <xdr:cNvPr id="187" name="直線コネクタ 186"/>
        <xdr:cNvCxnSpPr/>
      </xdr:nvCxnSpPr>
      <xdr:spPr>
        <a:xfrm flipV="1">
          <a:off x="2019300" y="1065602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97790</xdr:rowOff>
    </xdr:from>
    <xdr:to>
      <xdr:col>6</xdr:col>
      <xdr:colOff>38100</xdr:colOff>
      <xdr:row>62</xdr:row>
      <xdr:rowOff>27940</xdr:rowOff>
    </xdr:to>
    <xdr:sp macro="" textlink="">
      <xdr:nvSpPr>
        <xdr:cNvPr id="188" name="楕円 187"/>
        <xdr:cNvSpPr/>
      </xdr:nvSpPr>
      <xdr:spPr>
        <a:xfrm>
          <a:off x="1079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148590</xdr:rowOff>
    </xdr:from>
    <xdr:to>
      <xdr:col>10</xdr:col>
      <xdr:colOff>114300</xdr:colOff>
      <xdr:row>62</xdr:row>
      <xdr:rowOff>27759</xdr:rowOff>
    </xdr:to>
    <xdr:cxnSp macro="">
      <xdr:nvCxnSpPr>
        <xdr:cNvPr id="189" name="直線コネクタ 188"/>
        <xdr:cNvCxnSpPr/>
      </xdr:nvCxnSpPr>
      <xdr:spPr>
        <a:xfrm>
          <a:off x="1130300" y="1060704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0" name="n_1aveValue【橋りょう・トンネル】&#10;有形固定資産減価償却率"/>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191" name="n_2aveValue【橋りょう・トンネル】&#10;有形固定資産減価償却率"/>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192" name="n_3aveValue【橋りょう・トンネル】&#10;有形固定資産減価償却率"/>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193" name="n_4aveValue【橋りょう・トンネル】&#10;有形固定資産減価償却率"/>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94178</xdr:rowOff>
    </xdr:from>
    <xdr:ext cx="405111" cy="259045"/>
    <xdr:sp macro="" textlink="">
      <xdr:nvSpPr>
        <xdr:cNvPr id="194" name="n_1mainValue【橋りょう・トンネル】&#10;有形固定資産減価償却率"/>
        <xdr:cNvSpPr txBox="1"/>
      </xdr:nvSpPr>
      <xdr:spPr>
        <a:xfrm>
          <a:off x="35820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68053</xdr:rowOff>
    </xdr:from>
    <xdr:ext cx="405111" cy="259045"/>
    <xdr:sp macro="" textlink="">
      <xdr:nvSpPr>
        <xdr:cNvPr id="195" name="n_2mainValue【橋りょう・トンネル】&#10;有形固定資産減価償却率"/>
        <xdr:cNvSpPr txBox="1"/>
      </xdr:nvSpPr>
      <xdr:spPr>
        <a:xfrm>
          <a:off x="2705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69686</xdr:rowOff>
    </xdr:from>
    <xdr:ext cx="405111" cy="259045"/>
    <xdr:sp macro="" textlink="">
      <xdr:nvSpPr>
        <xdr:cNvPr id="196" name="n_3mainValue【橋りょう・トンネル】&#10;有形固定資産減価償却率"/>
        <xdr:cNvSpPr txBox="1"/>
      </xdr:nvSpPr>
      <xdr:spPr>
        <a:xfrm>
          <a:off x="18167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19067</xdr:rowOff>
    </xdr:from>
    <xdr:ext cx="405111" cy="259045"/>
    <xdr:sp macro="" textlink="">
      <xdr:nvSpPr>
        <xdr:cNvPr id="197" name="n_4mainValue【橋りょう・トンネル】&#10;有形固定資産減価償却率"/>
        <xdr:cNvSpPr txBox="1"/>
      </xdr:nvSpPr>
      <xdr:spPr>
        <a:xfrm>
          <a:off x="927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1" name="テキスト ボックス 21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3" name="テキスト ボックス 21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5" name="テキスト ボックス 21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21" name="直線コネクタ 220"/>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22" name="【橋りょう・トンネル】&#10;一人当たり有形固定資産（償却資産）額最小値テキスト"/>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23" name="直線コネクタ 222"/>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24" name="【橋りょう・トンネル】&#10;一人当たり有形固定資産（償却資産）額最大値テキスト"/>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25" name="直線コネクタ 224"/>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143436</xdr:rowOff>
    </xdr:from>
    <xdr:ext cx="599010" cy="259045"/>
    <xdr:sp macro="" textlink="">
      <xdr:nvSpPr>
        <xdr:cNvPr id="226" name="【橋りょう・トンネル】&#10;一人当たり有形固定資産（償却資産）額平均値テキスト"/>
        <xdr:cNvSpPr txBox="1"/>
      </xdr:nvSpPr>
      <xdr:spPr>
        <a:xfrm>
          <a:off x="10515600" y="1077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27" name="フローチャート: 判断 226"/>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28" name="フローチャート: 判断 227"/>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29" name="フローチャート: 判断 228"/>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0" name="フローチャート: 判断 229"/>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31" name="フローチャート: 判断 230"/>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98378</xdr:rowOff>
    </xdr:from>
    <xdr:to>
      <xdr:col>50</xdr:col>
      <xdr:colOff>165100</xdr:colOff>
      <xdr:row>64</xdr:row>
      <xdr:rowOff>28528</xdr:rowOff>
    </xdr:to>
    <xdr:sp macro="" textlink="">
      <xdr:nvSpPr>
        <xdr:cNvPr id="237" name="楕円 236"/>
        <xdr:cNvSpPr/>
      </xdr:nvSpPr>
      <xdr:spPr>
        <a:xfrm>
          <a:off x="9588500" y="10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98321</xdr:rowOff>
    </xdr:from>
    <xdr:to>
      <xdr:col>46</xdr:col>
      <xdr:colOff>38100</xdr:colOff>
      <xdr:row>64</xdr:row>
      <xdr:rowOff>28471</xdr:rowOff>
    </xdr:to>
    <xdr:sp macro="" textlink="">
      <xdr:nvSpPr>
        <xdr:cNvPr id="238" name="楕円 237"/>
        <xdr:cNvSpPr/>
      </xdr:nvSpPr>
      <xdr:spPr>
        <a:xfrm>
          <a:off x="8699500" y="108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149121</xdr:rowOff>
    </xdr:from>
    <xdr:to>
      <xdr:col>50</xdr:col>
      <xdr:colOff>114300</xdr:colOff>
      <xdr:row>63</xdr:row>
      <xdr:rowOff>149178</xdr:rowOff>
    </xdr:to>
    <xdr:cxnSp macro="">
      <xdr:nvCxnSpPr>
        <xdr:cNvPr id="239" name="直線コネクタ 238"/>
        <xdr:cNvCxnSpPr/>
      </xdr:nvCxnSpPr>
      <xdr:spPr>
        <a:xfrm>
          <a:off x="8750300" y="10950471"/>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99308</xdr:rowOff>
    </xdr:from>
    <xdr:to>
      <xdr:col>41</xdr:col>
      <xdr:colOff>101600</xdr:colOff>
      <xdr:row>64</xdr:row>
      <xdr:rowOff>29458</xdr:rowOff>
    </xdr:to>
    <xdr:sp macro="" textlink="">
      <xdr:nvSpPr>
        <xdr:cNvPr id="240" name="楕円 239"/>
        <xdr:cNvSpPr/>
      </xdr:nvSpPr>
      <xdr:spPr>
        <a:xfrm>
          <a:off x="7810500" y="1090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149121</xdr:rowOff>
    </xdr:from>
    <xdr:to>
      <xdr:col>45</xdr:col>
      <xdr:colOff>177800</xdr:colOff>
      <xdr:row>63</xdr:row>
      <xdr:rowOff>150108</xdr:rowOff>
    </xdr:to>
    <xdr:cxnSp macro="">
      <xdr:nvCxnSpPr>
        <xdr:cNvPr id="241" name="直線コネクタ 240"/>
        <xdr:cNvCxnSpPr/>
      </xdr:nvCxnSpPr>
      <xdr:spPr>
        <a:xfrm flipV="1">
          <a:off x="7861300" y="10950471"/>
          <a:ext cx="889000" cy="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99451</xdr:rowOff>
    </xdr:from>
    <xdr:to>
      <xdr:col>36</xdr:col>
      <xdr:colOff>165100</xdr:colOff>
      <xdr:row>64</xdr:row>
      <xdr:rowOff>29601</xdr:rowOff>
    </xdr:to>
    <xdr:sp macro="" textlink="">
      <xdr:nvSpPr>
        <xdr:cNvPr id="242" name="楕円 241"/>
        <xdr:cNvSpPr/>
      </xdr:nvSpPr>
      <xdr:spPr>
        <a:xfrm>
          <a:off x="6921500" y="1090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150108</xdr:rowOff>
    </xdr:from>
    <xdr:to>
      <xdr:col>41</xdr:col>
      <xdr:colOff>50800</xdr:colOff>
      <xdr:row>63</xdr:row>
      <xdr:rowOff>150251</xdr:rowOff>
    </xdr:to>
    <xdr:cxnSp macro="">
      <xdr:nvCxnSpPr>
        <xdr:cNvPr id="243" name="直線コネクタ 242"/>
        <xdr:cNvCxnSpPr/>
      </xdr:nvCxnSpPr>
      <xdr:spPr>
        <a:xfrm flipV="1">
          <a:off x="6972300" y="10951458"/>
          <a:ext cx="889000" cy="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44" name="n_1aveValue【橋りょう・トンネル】&#10;一人当たり有形固定資産（償却資産）額"/>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45" name="n_2aveValue【橋りょう・トンネル】&#10;一人当たり有形固定資産（償却資産）額"/>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46" name="n_3aveValue【橋りょう・トンネル】&#10;一人当たり有形固定資産（償却資産）額"/>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47" name="n_4aveValue【橋りょう・トンネル】&#10;一人当たり有形固定資産（償却資産）額"/>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19655</xdr:rowOff>
    </xdr:from>
    <xdr:ext cx="534377" cy="259045"/>
    <xdr:sp macro="" textlink="">
      <xdr:nvSpPr>
        <xdr:cNvPr id="248" name="n_1mainValue【橋りょう・トンネル】&#10;一人当たり有形固定資産（償却資産）額"/>
        <xdr:cNvSpPr txBox="1"/>
      </xdr:nvSpPr>
      <xdr:spPr>
        <a:xfrm>
          <a:off x="9359411" y="1099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19598</xdr:rowOff>
    </xdr:from>
    <xdr:ext cx="534377" cy="259045"/>
    <xdr:sp macro="" textlink="">
      <xdr:nvSpPr>
        <xdr:cNvPr id="249" name="n_2mainValue【橋りょう・トンネル】&#10;一人当たり有形固定資産（償却資産）額"/>
        <xdr:cNvSpPr txBox="1"/>
      </xdr:nvSpPr>
      <xdr:spPr>
        <a:xfrm>
          <a:off x="8483111" y="1099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20585</xdr:rowOff>
    </xdr:from>
    <xdr:ext cx="534377" cy="259045"/>
    <xdr:sp macro="" textlink="">
      <xdr:nvSpPr>
        <xdr:cNvPr id="250" name="n_3mainValue【橋りょう・トンネル】&#10;一人当たり有形固定資産（償却資産）額"/>
        <xdr:cNvSpPr txBox="1"/>
      </xdr:nvSpPr>
      <xdr:spPr>
        <a:xfrm>
          <a:off x="7594111" y="1099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20728</xdr:rowOff>
    </xdr:from>
    <xdr:ext cx="534377" cy="259045"/>
    <xdr:sp macro="" textlink="">
      <xdr:nvSpPr>
        <xdr:cNvPr id="251" name="n_4mainValue【橋りょう・トンネル】&#10;一人当たり有形固定資産（償却資産）額"/>
        <xdr:cNvSpPr txBox="1"/>
      </xdr:nvSpPr>
      <xdr:spPr>
        <a:xfrm>
          <a:off x="6705111" y="1099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77" name="直線コネクタ 276"/>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9" name="直線コネクタ 27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80" name="【公営住宅】&#10;有形固定資産減価償却率最大値テキスト"/>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81" name="直線コネクタ 280"/>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133911</xdr:rowOff>
    </xdr:from>
    <xdr:ext cx="405111" cy="259045"/>
    <xdr:sp macro="" textlink="">
      <xdr:nvSpPr>
        <xdr:cNvPr id="282" name="【公営住宅】&#10;有形固定資産減価償却率平均値テキスト"/>
        <xdr:cNvSpPr txBox="1"/>
      </xdr:nvSpPr>
      <xdr:spPr>
        <a:xfrm>
          <a:off x="4673600" y="1419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83" name="フローチャート: 判断 282"/>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84" name="フローチャート: 判断 283"/>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85" name="フローチャート: 判断 284"/>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86" name="フローチャート: 判断 285"/>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87" name="フローチャート: 判断 286"/>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8527</xdr:rowOff>
    </xdr:from>
    <xdr:to>
      <xdr:col>20</xdr:col>
      <xdr:colOff>38100</xdr:colOff>
      <xdr:row>80</xdr:row>
      <xdr:rowOff>110127</xdr:rowOff>
    </xdr:to>
    <xdr:sp macro="" textlink="">
      <xdr:nvSpPr>
        <xdr:cNvPr id="293" name="楕円 292"/>
        <xdr:cNvSpPr/>
      </xdr:nvSpPr>
      <xdr:spPr>
        <a:xfrm>
          <a:off x="3746500" y="137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155484</xdr:rowOff>
    </xdr:from>
    <xdr:to>
      <xdr:col>15</xdr:col>
      <xdr:colOff>101600</xdr:colOff>
      <xdr:row>80</xdr:row>
      <xdr:rowOff>85634</xdr:rowOff>
    </xdr:to>
    <xdr:sp macro="" textlink="">
      <xdr:nvSpPr>
        <xdr:cNvPr id="294" name="楕円 293"/>
        <xdr:cNvSpPr/>
      </xdr:nvSpPr>
      <xdr:spPr>
        <a:xfrm>
          <a:off x="2857500" y="137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34834</xdr:rowOff>
    </xdr:from>
    <xdr:to>
      <xdr:col>19</xdr:col>
      <xdr:colOff>177800</xdr:colOff>
      <xdr:row>80</xdr:row>
      <xdr:rowOff>59327</xdr:rowOff>
    </xdr:to>
    <xdr:cxnSp macro="">
      <xdr:nvCxnSpPr>
        <xdr:cNvPr id="295" name="直線コネクタ 294"/>
        <xdr:cNvCxnSpPr/>
      </xdr:nvCxnSpPr>
      <xdr:spPr>
        <a:xfrm>
          <a:off x="2908300" y="1375083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152219</xdr:rowOff>
    </xdr:from>
    <xdr:to>
      <xdr:col>10</xdr:col>
      <xdr:colOff>165100</xdr:colOff>
      <xdr:row>81</xdr:row>
      <xdr:rowOff>82369</xdr:rowOff>
    </xdr:to>
    <xdr:sp macro="" textlink="">
      <xdr:nvSpPr>
        <xdr:cNvPr id="296" name="楕円 295"/>
        <xdr:cNvSpPr/>
      </xdr:nvSpPr>
      <xdr:spPr>
        <a:xfrm>
          <a:off x="1968500" y="138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34834</xdr:rowOff>
    </xdr:from>
    <xdr:to>
      <xdr:col>15</xdr:col>
      <xdr:colOff>50800</xdr:colOff>
      <xdr:row>81</xdr:row>
      <xdr:rowOff>31569</xdr:rowOff>
    </xdr:to>
    <xdr:cxnSp macro="">
      <xdr:nvCxnSpPr>
        <xdr:cNvPr id="297" name="直線コネクタ 296"/>
        <xdr:cNvCxnSpPr/>
      </xdr:nvCxnSpPr>
      <xdr:spPr>
        <a:xfrm flipV="1">
          <a:off x="2019300" y="13750834"/>
          <a:ext cx="8890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155484</xdr:rowOff>
    </xdr:from>
    <xdr:to>
      <xdr:col>6</xdr:col>
      <xdr:colOff>38100</xdr:colOff>
      <xdr:row>81</xdr:row>
      <xdr:rowOff>85634</xdr:rowOff>
    </xdr:to>
    <xdr:sp macro="" textlink="">
      <xdr:nvSpPr>
        <xdr:cNvPr id="298" name="楕円 297"/>
        <xdr:cNvSpPr/>
      </xdr:nvSpPr>
      <xdr:spPr>
        <a:xfrm>
          <a:off x="1079500" y="138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31569</xdr:rowOff>
    </xdr:from>
    <xdr:to>
      <xdr:col>10</xdr:col>
      <xdr:colOff>114300</xdr:colOff>
      <xdr:row>81</xdr:row>
      <xdr:rowOff>34834</xdr:rowOff>
    </xdr:to>
    <xdr:cxnSp macro="">
      <xdr:nvCxnSpPr>
        <xdr:cNvPr id="299" name="直線コネクタ 298"/>
        <xdr:cNvCxnSpPr/>
      </xdr:nvCxnSpPr>
      <xdr:spPr>
        <a:xfrm flipV="1">
          <a:off x="1130300" y="1391901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133911</xdr:rowOff>
    </xdr:from>
    <xdr:ext cx="405111" cy="259045"/>
    <xdr:sp macro="" textlink="">
      <xdr:nvSpPr>
        <xdr:cNvPr id="300" name="n_1aveValue【公営住宅】&#10;有形固定資産減価償却率"/>
        <xdr:cNvSpPr txBox="1"/>
      </xdr:nvSpPr>
      <xdr:spPr>
        <a:xfrm>
          <a:off x="35820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01" name="n_2aveValue【公営住宅】&#10;有形固定資産減価償却率"/>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129013</xdr:rowOff>
    </xdr:from>
    <xdr:ext cx="405111" cy="259045"/>
    <xdr:sp macro="" textlink="">
      <xdr:nvSpPr>
        <xdr:cNvPr id="302" name="n_3aveValue【公営住宅】&#10;有形固定資産減価償却率"/>
        <xdr:cNvSpPr txBox="1"/>
      </xdr:nvSpPr>
      <xdr:spPr>
        <a:xfrm>
          <a:off x="1816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57166</xdr:rowOff>
    </xdr:from>
    <xdr:ext cx="405111" cy="259045"/>
    <xdr:sp macro="" textlink="">
      <xdr:nvSpPr>
        <xdr:cNvPr id="303" name="n_4aveValue【公営住宅】&#10;有形固定資産減価償却率"/>
        <xdr:cNvSpPr txBox="1"/>
      </xdr:nvSpPr>
      <xdr:spPr>
        <a:xfrm>
          <a:off x="927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126654</xdr:rowOff>
    </xdr:from>
    <xdr:ext cx="405111" cy="259045"/>
    <xdr:sp macro="" textlink="">
      <xdr:nvSpPr>
        <xdr:cNvPr id="304" name="n_1mainValue【公営住宅】&#10;有形固定資産減価償却率"/>
        <xdr:cNvSpPr txBox="1"/>
      </xdr:nvSpPr>
      <xdr:spPr>
        <a:xfrm>
          <a:off x="3582044" y="1349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102161</xdr:rowOff>
    </xdr:from>
    <xdr:ext cx="405111" cy="259045"/>
    <xdr:sp macro="" textlink="">
      <xdr:nvSpPr>
        <xdr:cNvPr id="305" name="n_2mainValue【公営住宅】&#10;有形固定資産減価償却率"/>
        <xdr:cNvSpPr txBox="1"/>
      </xdr:nvSpPr>
      <xdr:spPr>
        <a:xfrm>
          <a:off x="27057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98896</xdr:rowOff>
    </xdr:from>
    <xdr:ext cx="405111" cy="259045"/>
    <xdr:sp macro="" textlink="">
      <xdr:nvSpPr>
        <xdr:cNvPr id="306" name="n_3mainValue【公営住宅】&#10;有形固定資産減価償却率"/>
        <xdr:cNvSpPr txBox="1"/>
      </xdr:nvSpPr>
      <xdr:spPr>
        <a:xfrm>
          <a:off x="1816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102161</xdr:rowOff>
    </xdr:from>
    <xdr:ext cx="405111" cy="259045"/>
    <xdr:sp macro="" textlink="">
      <xdr:nvSpPr>
        <xdr:cNvPr id="307" name="n_4mainValue【公営住宅】&#10;有形固定資産減価償却率"/>
        <xdr:cNvSpPr txBox="1"/>
      </xdr:nvSpPr>
      <xdr:spPr>
        <a:xfrm>
          <a:off x="927744" y="1364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8" name="直線コネクタ 31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9" name="テキスト ボックス 31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0" name="直線コネクタ 31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1" name="テキスト ボックス 32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2" name="直線コネクタ 32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3" name="テキスト ボックス 32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4" name="直線コネクタ 32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5" name="テキスト ボックス 32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7" name="テキスト ボックス 3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29" name="直線コネクタ 328"/>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30"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31" name="直線コネクタ 330"/>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32" name="【公営住宅】&#10;一人当たり面積最大値テキスト"/>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33" name="直線コネクタ 332"/>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6875</xdr:rowOff>
    </xdr:from>
    <xdr:ext cx="469744" cy="259045"/>
    <xdr:sp macro="" textlink="">
      <xdr:nvSpPr>
        <xdr:cNvPr id="334" name="【公営住宅】&#10;一人当たり面積平均値テキスト"/>
        <xdr:cNvSpPr txBox="1"/>
      </xdr:nvSpPr>
      <xdr:spPr>
        <a:xfrm>
          <a:off x="10515600" y="14580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35" name="フローチャート: 判断 334"/>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36" name="フローチャート: 判断 335"/>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37" name="フローチャート: 判断 336"/>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38" name="フローチャート: 判断 337"/>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39" name="フローチャート: 判断 338"/>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113716</xdr:rowOff>
    </xdr:from>
    <xdr:to>
      <xdr:col>50</xdr:col>
      <xdr:colOff>165100</xdr:colOff>
      <xdr:row>85</xdr:row>
      <xdr:rowOff>43866</xdr:rowOff>
    </xdr:to>
    <xdr:sp macro="" textlink="">
      <xdr:nvSpPr>
        <xdr:cNvPr id="345" name="楕円 344"/>
        <xdr:cNvSpPr/>
      </xdr:nvSpPr>
      <xdr:spPr>
        <a:xfrm>
          <a:off x="9588500" y="1451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113716</xdr:rowOff>
    </xdr:from>
    <xdr:to>
      <xdr:col>46</xdr:col>
      <xdr:colOff>38100</xdr:colOff>
      <xdr:row>85</xdr:row>
      <xdr:rowOff>43866</xdr:rowOff>
    </xdr:to>
    <xdr:sp macro="" textlink="">
      <xdr:nvSpPr>
        <xdr:cNvPr id="346" name="楕円 345"/>
        <xdr:cNvSpPr/>
      </xdr:nvSpPr>
      <xdr:spPr>
        <a:xfrm>
          <a:off x="8699500" y="1451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164516</xdr:rowOff>
    </xdr:from>
    <xdr:to>
      <xdr:col>50</xdr:col>
      <xdr:colOff>114300</xdr:colOff>
      <xdr:row>84</xdr:row>
      <xdr:rowOff>164516</xdr:rowOff>
    </xdr:to>
    <xdr:cxnSp macro="">
      <xdr:nvCxnSpPr>
        <xdr:cNvPr id="347" name="直線コネクタ 346"/>
        <xdr:cNvCxnSpPr/>
      </xdr:nvCxnSpPr>
      <xdr:spPr>
        <a:xfrm>
          <a:off x="8750300" y="145663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119887</xdr:rowOff>
    </xdr:from>
    <xdr:to>
      <xdr:col>41</xdr:col>
      <xdr:colOff>101600</xdr:colOff>
      <xdr:row>85</xdr:row>
      <xdr:rowOff>50037</xdr:rowOff>
    </xdr:to>
    <xdr:sp macro="" textlink="">
      <xdr:nvSpPr>
        <xdr:cNvPr id="348" name="楕円 347"/>
        <xdr:cNvSpPr/>
      </xdr:nvSpPr>
      <xdr:spPr>
        <a:xfrm>
          <a:off x="7810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164516</xdr:rowOff>
    </xdr:from>
    <xdr:to>
      <xdr:col>45</xdr:col>
      <xdr:colOff>177800</xdr:colOff>
      <xdr:row>84</xdr:row>
      <xdr:rowOff>170687</xdr:rowOff>
    </xdr:to>
    <xdr:cxnSp macro="">
      <xdr:nvCxnSpPr>
        <xdr:cNvPr id="349" name="直線コネクタ 348"/>
        <xdr:cNvCxnSpPr/>
      </xdr:nvCxnSpPr>
      <xdr:spPr>
        <a:xfrm flipV="1">
          <a:off x="7861300" y="14566316"/>
          <a:ext cx="8890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120345</xdr:rowOff>
    </xdr:from>
    <xdr:to>
      <xdr:col>36</xdr:col>
      <xdr:colOff>165100</xdr:colOff>
      <xdr:row>85</xdr:row>
      <xdr:rowOff>50495</xdr:rowOff>
    </xdr:to>
    <xdr:sp macro="" textlink="">
      <xdr:nvSpPr>
        <xdr:cNvPr id="350" name="楕円 349"/>
        <xdr:cNvSpPr/>
      </xdr:nvSpPr>
      <xdr:spPr>
        <a:xfrm>
          <a:off x="6921500" y="145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170687</xdr:rowOff>
    </xdr:from>
    <xdr:to>
      <xdr:col>41</xdr:col>
      <xdr:colOff>50800</xdr:colOff>
      <xdr:row>84</xdr:row>
      <xdr:rowOff>171145</xdr:rowOff>
    </xdr:to>
    <xdr:cxnSp macro="">
      <xdr:nvCxnSpPr>
        <xdr:cNvPr id="351" name="直線コネクタ 350"/>
        <xdr:cNvCxnSpPr/>
      </xdr:nvCxnSpPr>
      <xdr:spPr>
        <a:xfrm flipV="1">
          <a:off x="6972300" y="1457248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126889</xdr:rowOff>
    </xdr:from>
    <xdr:ext cx="469744" cy="259045"/>
    <xdr:sp macro="" textlink="">
      <xdr:nvSpPr>
        <xdr:cNvPr id="352" name="n_1aveValue【公営住宅】&#10;一人当たり面積"/>
        <xdr:cNvSpPr txBox="1"/>
      </xdr:nvSpPr>
      <xdr:spPr>
        <a:xfrm>
          <a:off x="9391727" y="1470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113174</xdr:rowOff>
    </xdr:from>
    <xdr:ext cx="469744" cy="259045"/>
    <xdr:sp macro="" textlink="">
      <xdr:nvSpPr>
        <xdr:cNvPr id="353" name="n_2aveValue【公営住宅】&#10;一人当たり面積"/>
        <xdr:cNvSpPr txBox="1"/>
      </xdr:nvSpPr>
      <xdr:spPr>
        <a:xfrm>
          <a:off x="85154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113403</xdr:rowOff>
    </xdr:from>
    <xdr:ext cx="469744" cy="259045"/>
    <xdr:sp macro="" textlink="">
      <xdr:nvSpPr>
        <xdr:cNvPr id="354" name="n_3aveValue【公営住宅】&#10;一人当たり面積"/>
        <xdr:cNvSpPr txBox="1"/>
      </xdr:nvSpPr>
      <xdr:spPr>
        <a:xfrm>
          <a:off x="7626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127804</xdr:rowOff>
    </xdr:from>
    <xdr:ext cx="469744" cy="259045"/>
    <xdr:sp macro="" textlink="">
      <xdr:nvSpPr>
        <xdr:cNvPr id="355" name="n_4aveValue【公営住宅】&#10;一人当たり面積"/>
        <xdr:cNvSpPr txBox="1"/>
      </xdr:nvSpPr>
      <xdr:spPr>
        <a:xfrm>
          <a:off x="6737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60393</xdr:rowOff>
    </xdr:from>
    <xdr:ext cx="469744" cy="259045"/>
    <xdr:sp macro="" textlink="">
      <xdr:nvSpPr>
        <xdr:cNvPr id="356" name="n_1mainValue【公営住宅】&#10;一人当たり面積"/>
        <xdr:cNvSpPr txBox="1"/>
      </xdr:nvSpPr>
      <xdr:spPr>
        <a:xfrm>
          <a:off x="9391727" y="1429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60393</xdr:rowOff>
    </xdr:from>
    <xdr:ext cx="469744" cy="259045"/>
    <xdr:sp macro="" textlink="">
      <xdr:nvSpPr>
        <xdr:cNvPr id="357" name="n_2mainValue【公営住宅】&#10;一人当たり面積"/>
        <xdr:cNvSpPr txBox="1"/>
      </xdr:nvSpPr>
      <xdr:spPr>
        <a:xfrm>
          <a:off x="8515427" y="1429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66564</xdr:rowOff>
    </xdr:from>
    <xdr:ext cx="469744" cy="259045"/>
    <xdr:sp macro="" textlink="">
      <xdr:nvSpPr>
        <xdr:cNvPr id="358" name="n_3mainValue【公営住宅】&#10;一人当たり面積"/>
        <xdr:cNvSpPr txBox="1"/>
      </xdr:nvSpPr>
      <xdr:spPr>
        <a:xfrm>
          <a:off x="7626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67022</xdr:rowOff>
    </xdr:from>
    <xdr:ext cx="469744" cy="259045"/>
    <xdr:sp macro="" textlink="">
      <xdr:nvSpPr>
        <xdr:cNvPr id="359" name="n_4mainValue【公営住宅】&#10;一人当たり面積"/>
        <xdr:cNvSpPr txBox="1"/>
      </xdr:nvSpPr>
      <xdr:spPr>
        <a:xfrm>
          <a:off x="6737427" y="1429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7" name="直線コネクタ 3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8" name="テキスト ボックス 38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9" name="直線コネクタ 3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0" name="テキスト ボックス 3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1" name="直線コネクタ 3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2" name="テキスト ボックス 3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3" name="直線コネクタ 3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4" name="テキスト ボックス 3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5" name="直線コネクタ 3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6" name="テキスト ボックス 3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7" name="直線コネクタ 3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8" name="テキスト ボックス 39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01" name="直線コネクタ 400"/>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3" name="直線コネクタ 40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04" name="【認定こども園・幼稚園・保育所】&#10;有形固定資産減価償却率最大値テキスト"/>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05" name="直線コネクタ 404"/>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127924</xdr:rowOff>
    </xdr:from>
    <xdr:ext cx="405111" cy="259045"/>
    <xdr:sp macro="" textlink="">
      <xdr:nvSpPr>
        <xdr:cNvPr id="406" name="【認定こども園・幼稚園・保育所】&#10;有形固定資産減価償却率平均値テキスト"/>
        <xdr:cNvSpPr txBox="1"/>
      </xdr:nvSpPr>
      <xdr:spPr>
        <a:xfrm>
          <a:off x="16357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07" name="フローチャート: 判断 406"/>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08" name="フローチャート: 判断 407"/>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09" name="フローチャート: 判断 408"/>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10" name="フローチャート: 判断 409"/>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11" name="フローチャート: 判断 410"/>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118473</xdr:rowOff>
    </xdr:from>
    <xdr:to>
      <xdr:col>81</xdr:col>
      <xdr:colOff>101600</xdr:colOff>
      <xdr:row>39</xdr:row>
      <xdr:rowOff>48623</xdr:rowOff>
    </xdr:to>
    <xdr:sp macro="" textlink="">
      <xdr:nvSpPr>
        <xdr:cNvPr id="417" name="楕円 416"/>
        <xdr:cNvSpPr/>
      </xdr:nvSpPr>
      <xdr:spPr>
        <a:xfrm>
          <a:off x="15430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92347</xdr:rowOff>
    </xdr:from>
    <xdr:to>
      <xdr:col>76</xdr:col>
      <xdr:colOff>165100</xdr:colOff>
      <xdr:row>39</xdr:row>
      <xdr:rowOff>22497</xdr:rowOff>
    </xdr:to>
    <xdr:sp macro="" textlink="">
      <xdr:nvSpPr>
        <xdr:cNvPr id="418" name="楕円 417"/>
        <xdr:cNvSpPr/>
      </xdr:nvSpPr>
      <xdr:spPr>
        <a:xfrm>
          <a:off x="145415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143147</xdr:rowOff>
    </xdr:from>
    <xdr:to>
      <xdr:col>81</xdr:col>
      <xdr:colOff>50800</xdr:colOff>
      <xdr:row>38</xdr:row>
      <xdr:rowOff>169273</xdr:rowOff>
    </xdr:to>
    <xdr:cxnSp macro="">
      <xdr:nvCxnSpPr>
        <xdr:cNvPr id="419" name="直線コネクタ 418"/>
        <xdr:cNvCxnSpPr/>
      </xdr:nvCxnSpPr>
      <xdr:spPr>
        <a:xfrm>
          <a:off x="14592300" y="665824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139700</xdr:rowOff>
    </xdr:from>
    <xdr:to>
      <xdr:col>72</xdr:col>
      <xdr:colOff>38100</xdr:colOff>
      <xdr:row>39</xdr:row>
      <xdr:rowOff>69850</xdr:rowOff>
    </xdr:to>
    <xdr:sp macro="" textlink="">
      <xdr:nvSpPr>
        <xdr:cNvPr id="420" name="楕円 419"/>
        <xdr:cNvSpPr/>
      </xdr:nvSpPr>
      <xdr:spPr>
        <a:xfrm>
          <a:off x="13652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143147</xdr:rowOff>
    </xdr:from>
    <xdr:to>
      <xdr:col>76</xdr:col>
      <xdr:colOff>114300</xdr:colOff>
      <xdr:row>39</xdr:row>
      <xdr:rowOff>19050</xdr:rowOff>
    </xdr:to>
    <xdr:cxnSp macro="">
      <xdr:nvCxnSpPr>
        <xdr:cNvPr id="421" name="直線コネクタ 420"/>
        <xdr:cNvCxnSpPr/>
      </xdr:nvCxnSpPr>
      <xdr:spPr>
        <a:xfrm flipV="1">
          <a:off x="13703300" y="665824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90715</xdr:rowOff>
    </xdr:from>
    <xdr:to>
      <xdr:col>67</xdr:col>
      <xdr:colOff>101600</xdr:colOff>
      <xdr:row>39</xdr:row>
      <xdr:rowOff>20865</xdr:rowOff>
    </xdr:to>
    <xdr:sp macro="" textlink="">
      <xdr:nvSpPr>
        <xdr:cNvPr id="422" name="楕円 421"/>
        <xdr:cNvSpPr/>
      </xdr:nvSpPr>
      <xdr:spPr>
        <a:xfrm>
          <a:off x="12763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141515</xdr:rowOff>
    </xdr:from>
    <xdr:to>
      <xdr:col>71</xdr:col>
      <xdr:colOff>177800</xdr:colOff>
      <xdr:row>39</xdr:row>
      <xdr:rowOff>19050</xdr:rowOff>
    </xdr:to>
    <xdr:cxnSp macro="">
      <xdr:nvCxnSpPr>
        <xdr:cNvPr id="423" name="直線コネクタ 422"/>
        <xdr:cNvCxnSpPr/>
      </xdr:nvCxnSpPr>
      <xdr:spPr>
        <a:xfrm>
          <a:off x="12814300" y="66566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424" name="n_1aveValue【認定こども園・幼稚園・保育所】&#10;有形固定資産減価償却率"/>
        <xdr:cNvSpPr txBox="1"/>
      </xdr:nvSpPr>
      <xdr:spPr>
        <a:xfrm>
          <a:off x="15266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425" name="n_2aveValue【認定こども園・幼稚園・保育所】&#10;有形固定資産減価償却率"/>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426" name="n_3aveValue【認定こども園・幼稚園・保育所】&#10;有形固定資産減価償却率"/>
        <xdr:cNvSpPr txBox="1"/>
      </xdr:nvSpPr>
      <xdr:spPr>
        <a:xfrm>
          <a:off x="13500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27" name="n_4aveValue【認定こども園・幼稚園・保育所】&#10;有形固定資産減価償却率"/>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39750</xdr:rowOff>
    </xdr:from>
    <xdr:ext cx="405111" cy="259045"/>
    <xdr:sp macro="" textlink="">
      <xdr:nvSpPr>
        <xdr:cNvPr id="428" name="n_1mainValue【認定こども園・幼稚園・保育所】&#10;有形固定資産減価償却率"/>
        <xdr:cNvSpPr txBox="1"/>
      </xdr:nvSpPr>
      <xdr:spPr>
        <a:xfrm>
          <a:off x="15266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13624</xdr:rowOff>
    </xdr:from>
    <xdr:ext cx="405111" cy="259045"/>
    <xdr:sp macro="" textlink="">
      <xdr:nvSpPr>
        <xdr:cNvPr id="429" name="n_2mainValue【認定こども園・幼稚園・保育所】&#10;有形固定資産減価償却率"/>
        <xdr:cNvSpPr txBox="1"/>
      </xdr:nvSpPr>
      <xdr:spPr>
        <a:xfrm>
          <a:off x="14389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60977</xdr:rowOff>
    </xdr:from>
    <xdr:ext cx="405111" cy="259045"/>
    <xdr:sp macro="" textlink="">
      <xdr:nvSpPr>
        <xdr:cNvPr id="430" name="n_3mainValue【認定こども園・幼稚園・保育所】&#10;有形固定資産減価償却率"/>
        <xdr:cNvSpPr txBox="1"/>
      </xdr:nvSpPr>
      <xdr:spPr>
        <a:xfrm>
          <a:off x="13500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11992</xdr:rowOff>
    </xdr:from>
    <xdr:ext cx="405111" cy="259045"/>
    <xdr:sp macro="" textlink="">
      <xdr:nvSpPr>
        <xdr:cNvPr id="431" name="n_4mainValue【認定こども園・幼稚園・保育所】&#10;有形固定資産減価償却率"/>
        <xdr:cNvSpPr txBox="1"/>
      </xdr:nvSpPr>
      <xdr:spPr>
        <a:xfrm>
          <a:off x="12611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3" name="テキスト ボックス 44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5" name="テキスト ボックス 44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7" name="テキスト ボックス 44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9" name="テキスト ボックス 44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53" name="直線コネクタ 452"/>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5" name="直線コネクタ 45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56" name="【認定こども園・幼稚園・保育所】&#10;一人当たり面積最大値テキスト"/>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57" name="直線コネクタ 456"/>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58" name="【認定こども園・幼稚園・保育所】&#10;一人当たり面積平均値テキスト"/>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59" name="フローチャート: 判断 458"/>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60" name="フローチャート: 判断 459"/>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61" name="フローチャート: 判断 460"/>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62" name="フローチャート: 判断 461"/>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63" name="フローチャート: 判断 462"/>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4826</xdr:rowOff>
    </xdr:from>
    <xdr:to>
      <xdr:col>112</xdr:col>
      <xdr:colOff>38100</xdr:colOff>
      <xdr:row>40</xdr:row>
      <xdr:rowOff>106426</xdr:rowOff>
    </xdr:to>
    <xdr:sp macro="" textlink="">
      <xdr:nvSpPr>
        <xdr:cNvPr id="469" name="楕円 468"/>
        <xdr:cNvSpPr/>
      </xdr:nvSpPr>
      <xdr:spPr>
        <a:xfrm>
          <a:off x="21272500" y="68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4826</xdr:rowOff>
    </xdr:from>
    <xdr:to>
      <xdr:col>107</xdr:col>
      <xdr:colOff>101600</xdr:colOff>
      <xdr:row>40</xdr:row>
      <xdr:rowOff>106426</xdr:rowOff>
    </xdr:to>
    <xdr:sp macro="" textlink="">
      <xdr:nvSpPr>
        <xdr:cNvPr id="470" name="楕円 469"/>
        <xdr:cNvSpPr/>
      </xdr:nvSpPr>
      <xdr:spPr>
        <a:xfrm>
          <a:off x="20383500" y="68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55626</xdr:rowOff>
    </xdr:from>
    <xdr:to>
      <xdr:col>111</xdr:col>
      <xdr:colOff>177800</xdr:colOff>
      <xdr:row>40</xdr:row>
      <xdr:rowOff>55626</xdr:rowOff>
    </xdr:to>
    <xdr:cxnSp macro="">
      <xdr:nvCxnSpPr>
        <xdr:cNvPr id="471" name="直線コネクタ 470"/>
        <xdr:cNvCxnSpPr/>
      </xdr:nvCxnSpPr>
      <xdr:spPr>
        <a:xfrm>
          <a:off x="20434300" y="6913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148844</xdr:rowOff>
    </xdr:from>
    <xdr:to>
      <xdr:col>102</xdr:col>
      <xdr:colOff>165100</xdr:colOff>
      <xdr:row>40</xdr:row>
      <xdr:rowOff>78994</xdr:rowOff>
    </xdr:to>
    <xdr:sp macro="" textlink="">
      <xdr:nvSpPr>
        <xdr:cNvPr id="472" name="楕円 471"/>
        <xdr:cNvSpPr/>
      </xdr:nvSpPr>
      <xdr:spPr>
        <a:xfrm>
          <a:off x="19494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28194</xdr:rowOff>
    </xdr:from>
    <xdr:to>
      <xdr:col>107</xdr:col>
      <xdr:colOff>50800</xdr:colOff>
      <xdr:row>40</xdr:row>
      <xdr:rowOff>55626</xdr:rowOff>
    </xdr:to>
    <xdr:cxnSp macro="">
      <xdr:nvCxnSpPr>
        <xdr:cNvPr id="473" name="直線コネクタ 472"/>
        <xdr:cNvCxnSpPr/>
      </xdr:nvCxnSpPr>
      <xdr:spPr>
        <a:xfrm>
          <a:off x="19545300" y="688619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148844</xdr:rowOff>
    </xdr:from>
    <xdr:to>
      <xdr:col>98</xdr:col>
      <xdr:colOff>38100</xdr:colOff>
      <xdr:row>40</xdr:row>
      <xdr:rowOff>78994</xdr:rowOff>
    </xdr:to>
    <xdr:sp macro="" textlink="">
      <xdr:nvSpPr>
        <xdr:cNvPr id="474" name="楕円 473"/>
        <xdr:cNvSpPr/>
      </xdr:nvSpPr>
      <xdr:spPr>
        <a:xfrm>
          <a:off x="18605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28194</xdr:rowOff>
    </xdr:from>
    <xdr:to>
      <xdr:col>102</xdr:col>
      <xdr:colOff>114300</xdr:colOff>
      <xdr:row>40</xdr:row>
      <xdr:rowOff>28194</xdr:rowOff>
    </xdr:to>
    <xdr:cxnSp macro="">
      <xdr:nvCxnSpPr>
        <xdr:cNvPr id="475" name="直線コネクタ 474"/>
        <xdr:cNvCxnSpPr/>
      </xdr:nvCxnSpPr>
      <xdr:spPr>
        <a:xfrm>
          <a:off x="18656300" y="68861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476" name="n_1aveValue【認定こども園・幼稚園・保育所】&#10;一人当たり面積"/>
        <xdr:cNvSpPr txBox="1"/>
      </xdr:nvSpPr>
      <xdr:spPr>
        <a:xfrm>
          <a:off x="21075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477" name="n_2aveValue【認定こども園・幼稚園・保育所】&#10;一人当たり面積"/>
        <xdr:cNvSpPr txBox="1"/>
      </xdr:nvSpPr>
      <xdr:spPr>
        <a:xfrm>
          <a:off x="201994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478" name="n_3aveValue【認定こども園・幼稚園・保育所】&#10;一人当たり面積"/>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79519</xdr:rowOff>
    </xdr:from>
    <xdr:ext cx="469744" cy="259045"/>
    <xdr:sp macro="" textlink="">
      <xdr:nvSpPr>
        <xdr:cNvPr id="479" name="n_4aveValue【認定こども園・幼稚園・保育所】&#10;一人当たり面積"/>
        <xdr:cNvSpPr txBox="1"/>
      </xdr:nvSpPr>
      <xdr:spPr>
        <a:xfrm>
          <a:off x="18421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97553</xdr:rowOff>
    </xdr:from>
    <xdr:ext cx="469744" cy="259045"/>
    <xdr:sp macro="" textlink="">
      <xdr:nvSpPr>
        <xdr:cNvPr id="480" name="n_1mainValue【認定こども園・幼稚園・保育所】&#10;一人当たり面積"/>
        <xdr:cNvSpPr txBox="1"/>
      </xdr:nvSpPr>
      <xdr:spPr>
        <a:xfrm>
          <a:off x="21075727" y="695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97553</xdr:rowOff>
    </xdr:from>
    <xdr:ext cx="469744" cy="259045"/>
    <xdr:sp macro="" textlink="">
      <xdr:nvSpPr>
        <xdr:cNvPr id="481" name="n_2mainValue【認定こども園・幼稚園・保育所】&#10;一人当たり面積"/>
        <xdr:cNvSpPr txBox="1"/>
      </xdr:nvSpPr>
      <xdr:spPr>
        <a:xfrm>
          <a:off x="20199427" y="695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70121</xdr:rowOff>
    </xdr:from>
    <xdr:ext cx="469744" cy="259045"/>
    <xdr:sp macro="" textlink="">
      <xdr:nvSpPr>
        <xdr:cNvPr id="482" name="n_3mainValue【認定こども園・幼稚園・保育所】&#10;一人当たり面積"/>
        <xdr:cNvSpPr txBox="1"/>
      </xdr:nvSpPr>
      <xdr:spPr>
        <a:xfrm>
          <a:off x="19310427"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70121</xdr:rowOff>
    </xdr:from>
    <xdr:ext cx="469744" cy="259045"/>
    <xdr:sp macro="" textlink="">
      <xdr:nvSpPr>
        <xdr:cNvPr id="483" name="n_4mainValue【認定こども園・幼稚園・保育所】&#10;一人当たり面積"/>
        <xdr:cNvSpPr txBox="1"/>
      </xdr:nvSpPr>
      <xdr:spPr>
        <a:xfrm>
          <a:off x="18421427"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6" name="テキスト ボックス 49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4" name="テキスト ボックス 5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6" name="テキスト ボックス 50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08" name="直線コネクタ 507"/>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09"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10" name="直線コネクタ 509"/>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11" name="【学校施設】&#10;有形固定資産減価償却率最大値テキスト"/>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12" name="直線コネクタ 511"/>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5732</xdr:rowOff>
    </xdr:from>
    <xdr:ext cx="405111" cy="259045"/>
    <xdr:sp macro="" textlink="">
      <xdr:nvSpPr>
        <xdr:cNvPr id="513" name="【学校施設】&#10;有形固定資産減価償却率平均値テキスト"/>
        <xdr:cNvSpPr txBox="1"/>
      </xdr:nvSpPr>
      <xdr:spPr>
        <a:xfrm>
          <a:off x="16357600" y="1029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14" name="フローチャート: 判断 513"/>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15" name="フローチャート: 判断 514"/>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16" name="フローチャート: 判断 515"/>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17" name="フローチャート: 判断 516"/>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18" name="フローチャート: 判断 517"/>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25400</xdr:rowOff>
    </xdr:from>
    <xdr:to>
      <xdr:col>81</xdr:col>
      <xdr:colOff>101600</xdr:colOff>
      <xdr:row>59</xdr:row>
      <xdr:rowOff>127000</xdr:rowOff>
    </xdr:to>
    <xdr:sp macro="" textlink="">
      <xdr:nvSpPr>
        <xdr:cNvPr id="524" name="楕円 523"/>
        <xdr:cNvSpPr/>
      </xdr:nvSpPr>
      <xdr:spPr>
        <a:xfrm>
          <a:off x="15430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525" name="楕円 524"/>
        <xdr:cNvSpPr/>
      </xdr:nvSpPr>
      <xdr:spPr>
        <a:xfrm>
          <a:off x="14541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76200</xdr:rowOff>
    </xdr:from>
    <xdr:to>
      <xdr:col>81</xdr:col>
      <xdr:colOff>50800</xdr:colOff>
      <xdr:row>59</xdr:row>
      <xdr:rowOff>156210</xdr:rowOff>
    </xdr:to>
    <xdr:cxnSp macro="">
      <xdr:nvCxnSpPr>
        <xdr:cNvPr id="526" name="直線コネクタ 525"/>
        <xdr:cNvCxnSpPr/>
      </xdr:nvCxnSpPr>
      <xdr:spPr>
        <a:xfrm flipV="1">
          <a:off x="14592300" y="101917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90170</xdr:rowOff>
    </xdr:from>
    <xdr:to>
      <xdr:col>72</xdr:col>
      <xdr:colOff>38100</xdr:colOff>
      <xdr:row>61</xdr:row>
      <xdr:rowOff>20320</xdr:rowOff>
    </xdr:to>
    <xdr:sp macro="" textlink="">
      <xdr:nvSpPr>
        <xdr:cNvPr id="527" name="楕円 526"/>
        <xdr:cNvSpPr/>
      </xdr:nvSpPr>
      <xdr:spPr>
        <a:xfrm>
          <a:off x="13652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156210</xdr:rowOff>
    </xdr:from>
    <xdr:to>
      <xdr:col>76</xdr:col>
      <xdr:colOff>114300</xdr:colOff>
      <xdr:row>60</xdr:row>
      <xdr:rowOff>140970</xdr:rowOff>
    </xdr:to>
    <xdr:cxnSp macro="">
      <xdr:nvCxnSpPr>
        <xdr:cNvPr id="528" name="直線コネクタ 527"/>
        <xdr:cNvCxnSpPr/>
      </xdr:nvCxnSpPr>
      <xdr:spPr>
        <a:xfrm flipV="1">
          <a:off x="13703300" y="1027176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29210</xdr:rowOff>
    </xdr:from>
    <xdr:to>
      <xdr:col>67</xdr:col>
      <xdr:colOff>101600</xdr:colOff>
      <xdr:row>60</xdr:row>
      <xdr:rowOff>130810</xdr:rowOff>
    </xdr:to>
    <xdr:sp macro="" textlink="">
      <xdr:nvSpPr>
        <xdr:cNvPr id="529" name="楕円 528"/>
        <xdr:cNvSpPr/>
      </xdr:nvSpPr>
      <xdr:spPr>
        <a:xfrm>
          <a:off x="12763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80010</xdr:rowOff>
    </xdr:from>
    <xdr:to>
      <xdr:col>71</xdr:col>
      <xdr:colOff>177800</xdr:colOff>
      <xdr:row>60</xdr:row>
      <xdr:rowOff>140970</xdr:rowOff>
    </xdr:to>
    <xdr:cxnSp macro="">
      <xdr:nvCxnSpPr>
        <xdr:cNvPr id="530" name="直線コネクタ 529"/>
        <xdr:cNvCxnSpPr/>
      </xdr:nvCxnSpPr>
      <xdr:spPr>
        <a:xfrm>
          <a:off x="12814300" y="103670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31" name="n_1aveValue【学校施設】&#10;有形固定資産減価償却率"/>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532" name="n_2aveValue【学校施設】&#10;有形固定資産減価償却率"/>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533" name="n_3aveValue【学校施設】&#10;有形固定資産減価償却率"/>
        <xdr:cNvSpPr txBox="1"/>
      </xdr:nvSpPr>
      <xdr:spPr>
        <a:xfrm>
          <a:off x="13500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534" name="n_4aveValue【学校施設】&#10;有形固定資産減価償却率"/>
        <xdr:cNvSpPr txBox="1"/>
      </xdr:nvSpPr>
      <xdr:spPr>
        <a:xfrm>
          <a:off x="12611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143527</xdr:rowOff>
    </xdr:from>
    <xdr:ext cx="405111" cy="259045"/>
    <xdr:sp macro="" textlink="">
      <xdr:nvSpPr>
        <xdr:cNvPr id="535" name="n_1mainValue【学校施設】&#10;有形固定資産減価償却率"/>
        <xdr:cNvSpPr txBox="1"/>
      </xdr:nvSpPr>
      <xdr:spPr>
        <a:xfrm>
          <a:off x="152660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536" name="n_2mainValue【学校施設】&#10;有形固定資産減価償却率"/>
        <xdr:cNvSpPr txBox="1"/>
      </xdr:nvSpPr>
      <xdr:spPr>
        <a:xfrm>
          <a:off x="14389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11447</xdr:rowOff>
    </xdr:from>
    <xdr:ext cx="405111" cy="259045"/>
    <xdr:sp macro="" textlink="">
      <xdr:nvSpPr>
        <xdr:cNvPr id="537" name="n_3mainValue【学校施設】&#10;有形固定資産減価償却率"/>
        <xdr:cNvSpPr txBox="1"/>
      </xdr:nvSpPr>
      <xdr:spPr>
        <a:xfrm>
          <a:off x="13500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121937</xdr:rowOff>
    </xdr:from>
    <xdr:ext cx="405111" cy="259045"/>
    <xdr:sp macro="" textlink="">
      <xdr:nvSpPr>
        <xdr:cNvPr id="538" name="n_4mainValue【学校施設】&#10;有形固定資産減価償却率"/>
        <xdr:cNvSpPr txBox="1"/>
      </xdr:nvSpPr>
      <xdr:spPr>
        <a:xfrm>
          <a:off x="12611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0" name="直線コネクタ 54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1" name="テキスト ボックス 55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2" name="直線コネクタ 55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3" name="テキスト ボックス 55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4" name="直線コネクタ 55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5" name="テキスト ボックス 55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6" name="直線コネクタ 55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7" name="テキスト ボックス 55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8" name="直線コネクタ 55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9" name="テキスト ボックス 55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0" name="直線コネクタ 55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1" name="テキスト ボックス 56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65" name="直線コネクタ 564"/>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66" name="【学校施設】&#10;一人当たり面積最小値テキスト"/>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67" name="直線コネクタ 566"/>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68" name="【学校施設】&#10;一人当たり面積最大値テキスト"/>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69" name="直線コネクタ 568"/>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87647</xdr:rowOff>
    </xdr:from>
    <xdr:ext cx="469744" cy="259045"/>
    <xdr:sp macro="" textlink="">
      <xdr:nvSpPr>
        <xdr:cNvPr id="570" name="【学校施設】&#10;一人当たり面積平均値テキスト"/>
        <xdr:cNvSpPr txBox="1"/>
      </xdr:nvSpPr>
      <xdr:spPr>
        <a:xfrm>
          <a:off x="221996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71" name="フローチャート: 判断 570"/>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72" name="フローチャート: 判断 571"/>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573" name="フローチャート: 判断 572"/>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574" name="フローチャート: 判断 573"/>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575" name="フローチャート: 判断 574"/>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102036</xdr:rowOff>
    </xdr:from>
    <xdr:to>
      <xdr:col>112</xdr:col>
      <xdr:colOff>38100</xdr:colOff>
      <xdr:row>61</xdr:row>
      <xdr:rowOff>32186</xdr:rowOff>
    </xdr:to>
    <xdr:sp macro="" textlink="">
      <xdr:nvSpPr>
        <xdr:cNvPr id="581" name="楕円 580"/>
        <xdr:cNvSpPr/>
      </xdr:nvSpPr>
      <xdr:spPr>
        <a:xfrm>
          <a:off x="21272500" y="1038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99423</xdr:rowOff>
    </xdr:from>
    <xdr:to>
      <xdr:col>107</xdr:col>
      <xdr:colOff>101600</xdr:colOff>
      <xdr:row>61</xdr:row>
      <xdr:rowOff>29573</xdr:rowOff>
    </xdr:to>
    <xdr:sp macro="" textlink="">
      <xdr:nvSpPr>
        <xdr:cNvPr id="582" name="楕円 581"/>
        <xdr:cNvSpPr/>
      </xdr:nvSpPr>
      <xdr:spPr>
        <a:xfrm>
          <a:off x="20383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150223</xdr:rowOff>
    </xdr:from>
    <xdr:to>
      <xdr:col>111</xdr:col>
      <xdr:colOff>177800</xdr:colOff>
      <xdr:row>60</xdr:row>
      <xdr:rowOff>152836</xdr:rowOff>
    </xdr:to>
    <xdr:cxnSp macro="">
      <xdr:nvCxnSpPr>
        <xdr:cNvPr id="583" name="直線コネクタ 582"/>
        <xdr:cNvCxnSpPr/>
      </xdr:nvCxnSpPr>
      <xdr:spPr>
        <a:xfrm>
          <a:off x="20434300" y="10437223"/>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108567</xdr:rowOff>
    </xdr:from>
    <xdr:to>
      <xdr:col>102</xdr:col>
      <xdr:colOff>165100</xdr:colOff>
      <xdr:row>61</xdr:row>
      <xdr:rowOff>38717</xdr:rowOff>
    </xdr:to>
    <xdr:sp macro="" textlink="">
      <xdr:nvSpPr>
        <xdr:cNvPr id="584" name="楕円 583"/>
        <xdr:cNvSpPr/>
      </xdr:nvSpPr>
      <xdr:spPr>
        <a:xfrm>
          <a:off x="19494500" y="1039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150223</xdr:rowOff>
    </xdr:from>
    <xdr:to>
      <xdr:col>107</xdr:col>
      <xdr:colOff>50800</xdr:colOff>
      <xdr:row>60</xdr:row>
      <xdr:rowOff>159367</xdr:rowOff>
    </xdr:to>
    <xdr:cxnSp macro="">
      <xdr:nvCxnSpPr>
        <xdr:cNvPr id="585" name="直線コネクタ 584"/>
        <xdr:cNvCxnSpPr/>
      </xdr:nvCxnSpPr>
      <xdr:spPr>
        <a:xfrm flipV="1">
          <a:off x="19545300" y="1043722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110527</xdr:rowOff>
    </xdr:from>
    <xdr:to>
      <xdr:col>98</xdr:col>
      <xdr:colOff>38100</xdr:colOff>
      <xdr:row>61</xdr:row>
      <xdr:rowOff>40677</xdr:rowOff>
    </xdr:to>
    <xdr:sp macro="" textlink="">
      <xdr:nvSpPr>
        <xdr:cNvPr id="586" name="楕円 585"/>
        <xdr:cNvSpPr/>
      </xdr:nvSpPr>
      <xdr:spPr>
        <a:xfrm>
          <a:off x="18605500" y="1039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159367</xdr:rowOff>
    </xdr:from>
    <xdr:to>
      <xdr:col>102</xdr:col>
      <xdr:colOff>114300</xdr:colOff>
      <xdr:row>60</xdr:row>
      <xdr:rowOff>161327</xdr:rowOff>
    </xdr:to>
    <xdr:cxnSp macro="">
      <xdr:nvCxnSpPr>
        <xdr:cNvPr id="587" name="直線コネクタ 586"/>
        <xdr:cNvCxnSpPr/>
      </xdr:nvCxnSpPr>
      <xdr:spPr>
        <a:xfrm flipV="1">
          <a:off x="18656300" y="10446367"/>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38988</xdr:rowOff>
    </xdr:from>
    <xdr:ext cx="469744" cy="259045"/>
    <xdr:sp macro="" textlink="">
      <xdr:nvSpPr>
        <xdr:cNvPr id="588" name="n_1aveValue【学校施設】&#10;一人当たり面積"/>
        <xdr:cNvSpPr txBox="1"/>
      </xdr:nvSpPr>
      <xdr:spPr>
        <a:xfrm>
          <a:off x="21075727" y="1049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589" name="n_2aveValue【学校施設】&#10;一人当たり面積"/>
        <xdr:cNvSpPr txBox="1"/>
      </xdr:nvSpPr>
      <xdr:spPr>
        <a:xfrm>
          <a:off x="20199427" y="101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590" name="n_3aveValue【学校施設】&#10;一人当たり面積"/>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47479</xdr:rowOff>
    </xdr:from>
    <xdr:ext cx="469744" cy="259045"/>
    <xdr:sp macro="" textlink="">
      <xdr:nvSpPr>
        <xdr:cNvPr id="591" name="n_4aveValue【学校施設】&#10;一人当たり面積"/>
        <xdr:cNvSpPr txBox="1"/>
      </xdr:nvSpPr>
      <xdr:spPr>
        <a:xfrm>
          <a:off x="18421427" y="1050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48713</xdr:rowOff>
    </xdr:from>
    <xdr:ext cx="469744" cy="259045"/>
    <xdr:sp macro="" textlink="">
      <xdr:nvSpPr>
        <xdr:cNvPr id="592" name="n_1mainValue【学校施設】&#10;一人当たり面積"/>
        <xdr:cNvSpPr txBox="1"/>
      </xdr:nvSpPr>
      <xdr:spPr>
        <a:xfrm>
          <a:off x="21075727" y="1016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20700</xdr:rowOff>
    </xdr:from>
    <xdr:ext cx="469744" cy="259045"/>
    <xdr:sp macro="" textlink="">
      <xdr:nvSpPr>
        <xdr:cNvPr id="593" name="n_2mainValue【学校施設】&#10;一人当たり面積"/>
        <xdr:cNvSpPr txBox="1"/>
      </xdr:nvSpPr>
      <xdr:spPr>
        <a:xfrm>
          <a:off x="20199427" y="1047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55244</xdr:rowOff>
    </xdr:from>
    <xdr:ext cx="469744" cy="259045"/>
    <xdr:sp macro="" textlink="">
      <xdr:nvSpPr>
        <xdr:cNvPr id="594" name="n_3mainValue【学校施設】&#10;一人当たり面積"/>
        <xdr:cNvSpPr txBox="1"/>
      </xdr:nvSpPr>
      <xdr:spPr>
        <a:xfrm>
          <a:off x="19310427" y="1017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57204</xdr:rowOff>
    </xdr:from>
    <xdr:ext cx="469744" cy="259045"/>
    <xdr:sp macro="" textlink="">
      <xdr:nvSpPr>
        <xdr:cNvPr id="595" name="n_4mainValue【学校施設】&#10;一人当たり面積"/>
        <xdr:cNvSpPr txBox="1"/>
      </xdr:nvSpPr>
      <xdr:spPr>
        <a:xfrm>
          <a:off x="18421427" y="1017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4" name="テキスト ボックス 6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6" name="テキスト ボックス 6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7" name="直線コネクタ 6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8" name="テキスト ボックス 60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9" name="直線コネクタ 6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0" name="テキスト ボックス 6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1" name="直線コネクタ 6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2" name="テキスト ボックス 6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3" name="直線コネクタ 6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4" name="テキスト ボックス 6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5" name="直線コネクタ 6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16" name="テキスト ボックス 61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19" name="直線コネクタ 61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20"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21" name="直線コネクタ 62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22"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3" name="直線コネクタ 62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35577</xdr:rowOff>
    </xdr:from>
    <xdr:ext cx="405111" cy="259045"/>
    <xdr:sp macro="" textlink="">
      <xdr:nvSpPr>
        <xdr:cNvPr id="624" name="【児童館】&#10;有形固定資産減価償却率平均値テキスト"/>
        <xdr:cNvSpPr txBox="1"/>
      </xdr:nvSpPr>
      <xdr:spPr>
        <a:xfrm>
          <a:off x="16357600" y="1392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625" name="フローチャート: 判断 624"/>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626" name="フローチャート: 判断 625"/>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627" name="フローチャート: 判断 626"/>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628" name="フローチャート: 判断 627"/>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629" name="フローチャート: 判断 628"/>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27939</xdr:rowOff>
    </xdr:from>
    <xdr:to>
      <xdr:col>81</xdr:col>
      <xdr:colOff>101600</xdr:colOff>
      <xdr:row>80</xdr:row>
      <xdr:rowOff>129539</xdr:rowOff>
    </xdr:to>
    <xdr:sp macro="" textlink="">
      <xdr:nvSpPr>
        <xdr:cNvPr id="635" name="楕円 634"/>
        <xdr:cNvSpPr/>
      </xdr:nvSpPr>
      <xdr:spPr>
        <a:xfrm>
          <a:off x="15430500" y="1374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106680</xdr:rowOff>
    </xdr:from>
    <xdr:to>
      <xdr:col>76</xdr:col>
      <xdr:colOff>165100</xdr:colOff>
      <xdr:row>80</xdr:row>
      <xdr:rowOff>36830</xdr:rowOff>
    </xdr:to>
    <xdr:sp macro="" textlink="">
      <xdr:nvSpPr>
        <xdr:cNvPr id="636" name="楕円 635"/>
        <xdr:cNvSpPr/>
      </xdr:nvSpPr>
      <xdr:spPr>
        <a:xfrm>
          <a:off x="145415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157480</xdr:rowOff>
    </xdr:from>
    <xdr:to>
      <xdr:col>81</xdr:col>
      <xdr:colOff>50800</xdr:colOff>
      <xdr:row>80</xdr:row>
      <xdr:rowOff>78739</xdr:rowOff>
    </xdr:to>
    <xdr:cxnSp macro="">
      <xdr:nvCxnSpPr>
        <xdr:cNvPr id="637" name="直線コネクタ 636"/>
        <xdr:cNvCxnSpPr/>
      </xdr:nvCxnSpPr>
      <xdr:spPr>
        <a:xfrm>
          <a:off x="14592300" y="13702030"/>
          <a:ext cx="889000" cy="9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106680</xdr:rowOff>
    </xdr:from>
    <xdr:to>
      <xdr:col>72</xdr:col>
      <xdr:colOff>38100</xdr:colOff>
      <xdr:row>80</xdr:row>
      <xdr:rowOff>36830</xdr:rowOff>
    </xdr:to>
    <xdr:sp macro="" textlink="">
      <xdr:nvSpPr>
        <xdr:cNvPr id="638" name="楕円 637"/>
        <xdr:cNvSpPr/>
      </xdr:nvSpPr>
      <xdr:spPr>
        <a:xfrm>
          <a:off x="136525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157480</xdr:rowOff>
    </xdr:from>
    <xdr:to>
      <xdr:col>76</xdr:col>
      <xdr:colOff>114300</xdr:colOff>
      <xdr:row>79</xdr:row>
      <xdr:rowOff>157480</xdr:rowOff>
    </xdr:to>
    <xdr:cxnSp macro="">
      <xdr:nvCxnSpPr>
        <xdr:cNvPr id="639" name="直線コネクタ 638"/>
        <xdr:cNvCxnSpPr/>
      </xdr:nvCxnSpPr>
      <xdr:spPr>
        <a:xfrm>
          <a:off x="13703300" y="13702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11430</xdr:rowOff>
    </xdr:from>
    <xdr:to>
      <xdr:col>67</xdr:col>
      <xdr:colOff>101600</xdr:colOff>
      <xdr:row>79</xdr:row>
      <xdr:rowOff>113030</xdr:rowOff>
    </xdr:to>
    <xdr:sp macro="" textlink="">
      <xdr:nvSpPr>
        <xdr:cNvPr id="640" name="楕円 639"/>
        <xdr:cNvSpPr/>
      </xdr:nvSpPr>
      <xdr:spPr>
        <a:xfrm>
          <a:off x="127635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62230</xdr:rowOff>
    </xdr:from>
    <xdr:to>
      <xdr:col>71</xdr:col>
      <xdr:colOff>177800</xdr:colOff>
      <xdr:row>79</xdr:row>
      <xdr:rowOff>157480</xdr:rowOff>
    </xdr:to>
    <xdr:cxnSp macro="">
      <xdr:nvCxnSpPr>
        <xdr:cNvPr id="641" name="直線コネクタ 640"/>
        <xdr:cNvCxnSpPr/>
      </xdr:nvCxnSpPr>
      <xdr:spPr>
        <a:xfrm>
          <a:off x="12814300" y="136067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146066</xdr:rowOff>
    </xdr:from>
    <xdr:ext cx="405111" cy="259045"/>
    <xdr:sp macro="" textlink="">
      <xdr:nvSpPr>
        <xdr:cNvPr id="642" name="n_1aveValue【児童館】&#10;有形固定資産減価償却率"/>
        <xdr:cNvSpPr txBox="1"/>
      </xdr:nvSpPr>
      <xdr:spPr>
        <a:xfrm>
          <a:off x="15266044" y="14033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138447</xdr:rowOff>
    </xdr:from>
    <xdr:ext cx="405111" cy="259045"/>
    <xdr:sp macro="" textlink="">
      <xdr:nvSpPr>
        <xdr:cNvPr id="643" name="n_2aveValue【児童館】&#10;有形固定資産減価償却率"/>
        <xdr:cNvSpPr txBox="1"/>
      </xdr:nvSpPr>
      <xdr:spPr>
        <a:xfrm>
          <a:off x="14389744" y="1402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644" name="n_3aveValue【児童館】&#10;有形固定資産減価償却率"/>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82566</xdr:rowOff>
    </xdr:from>
    <xdr:ext cx="405111" cy="259045"/>
    <xdr:sp macro="" textlink="">
      <xdr:nvSpPr>
        <xdr:cNvPr id="645" name="n_4aveValue【児童館】&#10;有形固定資産減価償却率"/>
        <xdr:cNvSpPr txBox="1"/>
      </xdr:nvSpPr>
      <xdr:spPr>
        <a:xfrm>
          <a:off x="12611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146066</xdr:rowOff>
    </xdr:from>
    <xdr:ext cx="405111" cy="259045"/>
    <xdr:sp macro="" textlink="">
      <xdr:nvSpPr>
        <xdr:cNvPr id="646" name="n_1mainValue【児童館】&#10;有形固定資産減価償却率"/>
        <xdr:cNvSpPr txBox="1"/>
      </xdr:nvSpPr>
      <xdr:spPr>
        <a:xfrm>
          <a:off x="15266044" y="1351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53357</xdr:rowOff>
    </xdr:from>
    <xdr:ext cx="405111" cy="259045"/>
    <xdr:sp macro="" textlink="">
      <xdr:nvSpPr>
        <xdr:cNvPr id="647" name="n_2mainValue【児童館】&#10;有形固定資産減価償却率"/>
        <xdr:cNvSpPr txBox="1"/>
      </xdr:nvSpPr>
      <xdr:spPr>
        <a:xfrm>
          <a:off x="14389744" y="1342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53357</xdr:rowOff>
    </xdr:from>
    <xdr:ext cx="405111" cy="259045"/>
    <xdr:sp macro="" textlink="">
      <xdr:nvSpPr>
        <xdr:cNvPr id="648" name="n_3mainValue【児童館】&#10;有形固定資産減価償却率"/>
        <xdr:cNvSpPr txBox="1"/>
      </xdr:nvSpPr>
      <xdr:spPr>
        <a:xfrm>
          <a:off x="13500744" y="1342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129557</xdr:rowOff>
    </xdr:from>
    <xdr:ext cx="405111" cy="259045"/>
    <xdr:sp macro="" textlink="">
      <xdr:nvSpPr>
        <xdr:cNvPr id="649" name="n_4mainValue【児童館】&#10;有形固定資産減価償却率"/>
        <xdr:cNvSpPr txBox="1"/>
      </xdr:nvSpPr>
      <xdr:spPr>
        <a:xfrm>
          <a:off x="12611744"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0" name="直線コネクタ 65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1" name="テキスト ボックス 66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2" name="直線コネクタ 66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3" name="テキスト ボックス 66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4" name="直線コネクタ 66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5" name="テキスト ボックス 66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6" name="直線コネクタ 66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7" name="テキスト ボックス 66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8" name="直線コネクタ 66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9" name="テキスト ボックス 66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673" name="直線コネクタ 672"/>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74"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75" name="直線コネクタ 67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676" name="【児童館】&#10;一人当たり面積最大値テキスト"/>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677" name="直線コネクタ 676"/>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78"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79" name="フローチャート: 判断 678"/>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80" name="フローチャート: 判断 679"/>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681" name="フローチャート: 判断 680"/>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82" name="フローチャート: 判断 681"/>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683" name="フローチャート: 判断 682"/>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xdr:rowOff>
    </xdr:from>
    <xdr:to>
      <xdr:col>112</xdr:col>
      <xdr:colOff>38100</xdr:colOff>
      <xdr:row>83</xdr:row>
      <xdr:rowOff>107950</xdr:rowOff>
    </xdr:to>
    <xdr:sp macro="" textlink="">
      <xdr:nvSpPr>
        <xdr:cNvPr id="689" name="楕円 688"/>
        <xdr:cNvSpPr/>
      </xdr:nvSpPr>
      <xdr:spPr>
        <a:xfrm>
          <a:off x="21272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107950</xdr:rowOff>
    </xdr:from>
    <xdr:to>
      <xdr:col>107</xdr:col>
      <xdr:colOff>101600</xdr:colOff>
      <xdr:row>84</xdr:row>
      <xdr:rowOff>38100</xdr:rowOff>
    </xdr:to>
    <xdr:sp macro="" textlink="">
      <xdr:nvSpPr>
        <xdr:cNvPr id="690" name="楕円 689"/>
        <xdr:cNvSpPr/>
      </xdr:nvSpPr>
      <xdr:spPr>
        <a:xfrm>
          <a:off x="20383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57150</xdr:rowOff>
    </xdr:from>
    <xdr:to>
      <xdr:col>111</xdr:col>
      <xdr:colOff>177800</xdr:colOff>
      <xdr:row>83</xdr:row>
      <xdr:rowOff>158750</xdr:rowOff>
    </xdr:to>
    <xdr:cxnSp macro="">
      <xdr:nvCxnSpPr>
        <xdr:cNvPr id="691" name="直線コネクタ 690"/>
        <xdr:cNvCxnSpPr/>
      </xdr:nvCxnSpPr>
      <xdr:spPr>
        <a:xfrm flipV="1">
          <a:off x="20434300" y="14287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107950</xdr:rowOff>
    </xdr:from>
    <xdr:to>
      <xdr:col>102</xdr:col>
      <xdr:colOff>165100</xdr:colOff>
      <xdr:row>84</xdr:row>
      <xdr:rowOff>38100</xdr:rowOff>
    </xdr:to>
    <xdr:sp macro="" textlink="">
      <xdr:nvSpPr>
        <xdr:cNvPr id="692" name="楕円 691"/>
        <xdr:cNvSpPr/>
      </xdr:nvSpPr>
      <xdr:spPr>
        <a:xfrm>
          <a:off x="19494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158750</xdr:rowOff>
    </xdr:from>
    <xdr:to>
      <xdr:col>107</xdr:col>
      <xdr:colOff>50800</xdr:colOff>
      <xdr:row>83</xdr:row>
      <xdr:rowOff>158750</xdr:rowOff>
    </xdr:to>
    <xdr:cxnSp macro="">
      <xdr:nvCxnSpPr>
        <xdr:cNvPr id="693" name="直線コネクタ 692"/>
        <xdr:cNvCxnSpPr/>
      </xdr:nvCxnSpPr>
      <xdr:spPr>
        <a:xfrm>
          <a:off x="19545300" y="1438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107950</xdr:rowOff>
    </xdr:from>
    <xdr:to>
      <xdr:col>98</xdr:col>
      <xdr:colOff>38100</xdr:colOff>
      <xdr:row>84</xdr:row>
      <xdr:rowOff>38100</xdr:rowOff>
    </xdr:to>
    <xdr:sp macro="" textlink="">
      <xdr:nvSpPr>
        <xdr:cNvPr id="694" name="楕円 693"/>
        <xdr:cNvSpPr/>
      </xdr:nvSpPr>
      <xdr:spPr>
        <a:xfrm>
          <a:off x="18605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158750</xdr:rowOff>
    </xdr:from>
    <xdr:to>
      <xdr:col>102</xdr:col>
      <xdr:colOff>114300</xdr:colOff>
      <xdr:row>83</xdr:row>
      <xdr:rowOff>158750</xdr:rowOff>
    </xdr:to>
    <xdr:cxnSp macro="">
      <xdr:nvCxnSpPr>
        <xdr:cNvPr id="695" name="直線コネクタ 694"/>
        <xdr:cNvCxnSpPr/>
      </xdr:nvCxnSpPr>
      <xdr:spPr>
        <a:xfrm>
          <a:off x="18656300" y="1438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96" name="n_1aveValue【児童館】&#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697" name="n_2aveValue【児童館】&#10;一人当たり面積"/>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698" name="n_3aveValue【児童館】&#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92727</xdr:rowOff>
    </xdr:from>
    <xdr:ext cx="469744" cy="259045"/>
    <xdr:sp macro="" textlink="">
      <xdr:nvSpPr>
        <xdr:cNvPr id="699" name="n_4aveValue【児童館】&#10;一人当たり面積"/>
        <xdr:cNvSpPr txBox="1"/>
      </xdr:nvSpPr>
      <xdr:spPr>
        <a:xfrm>
          <a:off x="18421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124477</xdr:rowOff>
    </xdr:from>
    <xdr:ext cx="469744" cy="259045"/>
    <xdr:sp macro="" textlink="">
      <xdr:nvSpPr>
        <xdr:cNvPr id="700" name="n_1mainValue【児童館】&#10;一人当たり面積"/>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54627</xdr:rowOff>
    </xdr:from>
    <xdr:ext cx="469744" cy="259045"/>
    <xdr:sp macro="" textlink="">
      <xdr:nvSpPr>
        <xdr:cNvPr id="701" name="n_2mainValue【児童館】&#10;一人当たり面積"/>
        <xdr:cNvSpPr txBox="1"/>
      </xdr:nvSpPr>
      <xdr:spPr>
        <a:xfrm>
          <a:off x="20199427"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54627</xdr:rowOff>
    </xdr:from>
    <xdr:ext cx="469744" cy="259045"/>
    <xdr:sp macro="" textlink="">
      <xdr:nvSpPr>
        <xdr:cNvPr id="702" name="n_3mainValue【児童館】&#10;一人当たり面積"/>
        <xdr:cNvSpPr txBox="1"/>
      </xdr:nvSpPr>
      <xdr:spPr>
        <a:xfrm>
          <a:off x="19310427"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54627</xdr:rowOff>
    </xdr:from>
    <xdr:ext cx="469744" cy="259045"/>
    <xdr:sp macro="" textlink="">
      <xdr:nvSpPr>
        <xdr:cNvPr id="703" name="n_4mainValue【児童館】&#10;一人当たり面積"/>
        <xdr:cNvSpPr txBox="1"/>
      </xdr:nvSpPr>
      <xdr:spPr>
        <a:xfrm>
          <a:off x="18421427"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2" name="テキスト ボックス 7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3" name="直線コネクタ 7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4" name="テキスト ボックス 71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5" name="直線コネクタ 71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6" name="テキスト ボックス 71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7" name="直線コネクタ 71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8" name="テキスト ボックス 71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9" name="直線コネクタ 71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0" name="テキスト ボックス 71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1" name="直線コネクタ 72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2" name="テキスト ボックス 72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3" name="直線コネクタ 72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4" name="テキスト ボックス 72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5" name="直線コネクタ 72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6" name="テキスト ボックス 72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7" name="直線コネクタ 7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729" name="直線コネクタ 728"/>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30"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31" name="直線コネクタ 730"/>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732" name="【公民館】&#10;有形固定資産減価償却率最大値テキスト"/>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733" name="直線コネクタ 732"/>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31585</xdr:rowOff>
    </xdr:from>
    <xdr:ext cx="405111" cy="259045"/>
    <xdr:sp macro="" textlink="">
      <xdr:nvSpPr>
        <xdr:cNvPr id="734" name="【公民館】&#10;有形固定資産減価償却率平均値テキスト"/>
        <xdr:cNvSpPr txBox="1"/>
      </xdr:nvSpPr>
      <xdr:spPr>
        <a:xfrm>
          <a:off x="16357600" y="1803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735" name="フローチャート: 判断 734"/>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736" name="フローチャート: 判断 735"/>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737" name="フローチャート: 判断 736"/>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738" name="フローチャート: 判断 737"/>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739" name="フローチャート: 判断 738"/>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30299</xdr:rowOff>
    </xdr:from>
    <xdr:to>
      <xdr:col>81</xdr:col>
      <xdr:colOff>101600</xdr:colOff>
      <xdr:row>106</xdr:row>
      <xdr:rowOff>131899</xdr:rowOff>
    </xdr:to>
    <xdr:sp macro="" textlink="">
      <xdr:nvSpPr>
        <xdr:cNvPr id="745" name="楕円 744"/>
        <xdr:cNvSpPr/>
      </xdr:nvSpPr>
      <xdr:spPr>
        <a:xfrm>
          <a:off x="15430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151130</xdr:rowOff>
    </xdr:from>
    <xdr:to>
      <xdr:col>76</xdr:col>
      <xdr:colOff>165100</xdr:colOff>
      <xdr:row>106</xdr:row>
      <xdr:rowOff>81280</xdr:rowOff>
    </xdr:to>
    <xdr:sp macro="" textlink="">
      <xdr:nvSpPr>
        <xdr:cNvPr id="746" name="楕円 745"/>
        <xdr:cNvSpPr/>
      </xdr:nvSpPr>
      <xdr:spPr>
        <a:xfrm>
          <a:off x="14541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30480</xdr:rowOff>
    </xdr:from>
    <xdr:to>
      <xdr:col>81</xdr:col>
      <xdr:colOff>50800</xdr:colOff>
      <xdr:row>106</xdr:row>
      <xdr:rowOff>81099</xdr:rowOff>
    </xdr:to>
    <xdr:cxnSp macro="">
      <xdr:nvCxnSpPr>
        <xdr:cNvPr id="747" name="直線コネクタ 746"/>
        <xdr:cNvCxnSpPr/>
      </xdr:nvCxnSpPr>
      <xdr:spPr>
        <a:xfrm>
          <a:off x="14592300" y="1820418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748" name="楕円 747"/>
        <xdr:cNvSpPr/>
      </xdr:nvSpPr>
      <xdr:spPr>
        <a:xfrm>
          <a:off x="13652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30480</xdr:rowOff>
    </xdr:from>
    <xdr:to>
      <xdr:col>76</xdr:col>
      <xdr:colOff>114300</xdr:colOff>
      <xdr:row>106</xdr:row>
      <xdr:rowOff>40277</xdr:rowOff>
    </xdr:to>
    <xdr:cxnSp macro="">
      <xdr:nvCxnSpPr>
        <xdr:cNvPr id="749" name="直線コネクタ 748"/>
        <xdr:cNvCxnSpPr/>
      </xdr:nvCxnSpPr>
      <xdr:spPr>
        <a:xfrm flipV="1">
          <a:off x="13703300" y="182041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85816</xdr:rowOff>
    </xdr:from>
    <xdr:to>
      <xdr:col>67</xdr:col>
      <xdr:colOff>101600</xdr:colOff>
      <xdr:row>106</xdr:row>
      <xdr:rowOff>15966</xdr:rowOff>
    </xdr:to>
    <xdr:sp macro="" textlink="">
      <xdr:nvSpPr>
        <xdr:cNvPr id="750" name="楕円 749"/>
        <xdr:cNvSpPr/>
      </xdr:nvSpPr>
      <xdr:spPr>
        <a:xfrm>
          <a:off x="12763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136616</xdr:rowOff>
    </xdr:from>
    <xdr:to>
      <xdr:col>71</xdr:col>
      <xdr:colOff>177800</xdr:colOff>
      <xdr:row>106</xdr:row>
      <xdr:rowOff>40277</xdr:rowOff>
    </xdr:to>
    <xdr:cxnSp macro="">
      <xdr:nvCxnSpPr>
        <xdr:cNvPr id="751" name="直線コネクタ 750"/>
        <xdr:cNvCxnSpPr/>
      </xdr:nvCxnSpPr>
      <xdr:spPr>
        <a:xfrm>
          <a:off x="12814300" y="1813886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34126</xdr:rowOff>
    </xdr:from>
    <xdr:ext cx="405111" cy="259045"/>
    <xdr:sp macro="" textlink="">
      <xdr:nvSpPr>
        <xdr:cNvPr id="752" name="n_1aveValue【公民館】&#10;有形固定資産減価償却率"/>
        <xdr:cNvSpPr txBox="1"/>
      </xdr:nvSpPr>
      <xdr:spPr>
        <a:xfrm>
          <a:off x="152660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24328</xdr:rowOff>
    </xdr:from>
    <xdr:ext cx="405111" cy="259045"/>
    <xdr:sp macro="" textlink="">
      <xdr:nvSpPr>
        <xdr:cNvPr id="753" name="n_2aveValue【公民館】&#10;有形固定資産減価償却率"/>
        <xdr:cNvSpPr txBox="1"/>
      </xdr:nvSpPr>
      <xdr:spPr>
        <a:xfrm>
          <a:off x="14389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754" name="n_3aveValue【公民館】&#10;有形固定資産減価償却率"/>
        <xdr:cNvSpPr txBox="1"/>
      </xdr:nvSpPr>
      <xdr:spPr>
        <a:xfrm>
          <a:off x="13500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755" name="n_4aveValue【公民館】&#10;有形固定資産減価償却率"/>
        <xdr:cNvSpPr txBox="1"/>
      </xdr:nvSpPr>
      <xdr:spPr>
        <a:xfrm>
          <a:off x="12611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123026</xdr:rowOff>
    </xdr:from>
    <xdr:ext cx="405111" cy="259045"/>
    <xdr:sp macro="" textlink="">
      <xdr:nvSpPr>
        <xdr:cNvPr id="756" name="n_1mainValue【公民館】&#10;有形固定資産減価償却率"/>
        <xdr:cNvSpPr txBox="1"/>
      </xdr:nvSpPr>
      <xdr:spPr>
        <a:xfrm>
          <a:off x="15266044"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72407</xdr:rowOff>
    </xdr:from>
    <xdr:ext cx="405111" cy="259045"/>
    <xdr:sp macro="" textlink="">
      <xdr:nvSpPr>
        <xdr:cNvPr id="757" name="n_2mainValue【公民館】&#10;有形固定資産減価償却率"/>
        <xdr:cNvSpPr txBox="1"/>
      </xdr:nvSpPr>
      <xdr:spPr>
        <a:xfrm>
          <a:off x="14389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82204</xdr:rowOff>
    </xdr:from>
    <xdr:ext cx="405111" cy="259045"/>
    <xdr:sp macro="" textlink="">
      <xdr:nvSpPr>
        <xdr:cNvPr id="758" name="n_3mainValue【公民館】&#10;有形固定資産減価償却率"/>
        <xdr:cNvSpPr txBox="1"/>
      </xdr:nvSpPr>
      <xdr:spPr>
        <a:xfrm>
          <a:off x="13500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7093</xdr:rowOff>
    </xdr:from>
    <xdr:ext cx="405111" cy="259045"/>
    <xdr:sp macro="" textlink="">
      <xdr:nvSpPr>
        <xdr:cNvPr id="759" name="n_4mainValue【公民館】&#10;有形固定資産減価償却率"/>
        <xdr:cNvSpPr txBox="1"/>
      </xdr:nvSpPr>
      <xdr:spPr>
        <a:xfrm>
          <a:off x="126117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0" name="直線コネクタ 76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1" name="テキスト ボックス 77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2" name="直線コネクタ 77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3" name="テキスト ボックス 77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4" name="直線コネクタ 77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5" name="テキスト ボックス 77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6" name="直線コネクタ 77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7" name="テキスト ボックス 77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8" name="直線コネクタ 77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9" name="テキスト ボックス 77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0" name="直線コネクタ 77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1" name="テキスト ボックス 78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2" name="直線コネクタ 7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3" name="テキスト ボックス 7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785" name="直線コネクタ 784"/>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786" name="【公民館】&#10;一人当たり面積最小値テキスト"/>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787" name="直線コネクタ 786"/>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788" name="【公民館】&#10;一人当たり面積最大値テキスト"/>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789" name="直線コネクタ 788"/>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85470</xdr:rowOff>
    </xdr:from>
    <xdr:ext cx="469744" cy="259045"/>
    <xdr:sp macro="" textlink="">
      <xdr:nvSpPr>
        <xdr:cNvPr id="790" name="【公民館】&#10;一人当たり面積平均値テキスト"/>
        <xdr:cNvSpPr txBox="1"/>
      </xdr:nvSpPr>
      <xdr:spPr>
        <a:xfrm>
          <a:off x="22199600" y="1825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791" name="フローチャート: 判断 790"/>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792" name="フローチャート: 判断 791"/>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793" name="フローチャート: 判断 792"/>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94" name="フローチャート: 判断 793"/>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795" name="フローチャート: 判断 794"/>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6" name="テキスト ボックス 7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7" name="テキスト ボックス 7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8" name="テキスト ボックス 7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9" name="テキスト ボックス 7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0" name="テキスト ボックス 7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64588</xdr:rowOff>
    </xdr:from>
    <xdr:to>
      <xdr:col>112</xdr:col>
      <xdr:colOff>38100</xdr:colOff>
      <xdr:row>104</xdr:row>
      <xdr:rowOff>166188</xdr:rowOff>
    </xdr:to>
    <xdr:sp macro="" textlink="">
      <xdr:nvSpPr>
        <xdr:cNvPr id="801" name="楕円 800"/>
        <xdr:cNvSpPr/>
      </xdr:nvSpPr>
      <xdr:spPr>
        <a:xfrm>
          <a:off x="21272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02" name="楕円 801"/>
        <xdr:cNvSpPr/>
      </xdr:nvSpPr>
      <xdr:spPr>
        <a:xfrm>
          <a:off x="20383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115388</xdr:rowOff>
    </xdr:from>
    <xdr:to>
      <xdr:col>111</xdr:col>
      <xdr:colOff>177800</xdr:colOff>
      <xdr:row>105</xdr:row>
      <xdr:rowOff>64770</xdr:rowOff>
    </xdr:to>
    <xdr:cxnSp macro="">
      <xdr:nvCxnSpPr>
        <xdr:cNvPr id="803" name="直線コネクタ 802"/>
        <xdr:cNvCxnSpPr/>
      </xdr:nvCxnSpPr>
      <xdr:spPr>
        <a:xfrm flipV="1">
          <a:off x="20434300" y="17946188"/>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40095</xdr:rowOff>
    </xdr:from>
    <xdr:to>
      <xdr:col>102</xdr:col>
      <xdr:colOff>165100</xdr:colOff>
      <xdr:row>105</xdr:row>
      <xdr:rowOff>141695</xdr:rowOff>
    </xdr:to>
    <xdr:sp macro="" textlink="">
      <xdr:nvSpPr>
        <xdr:cNvPr id="804" name="楕円 803"/>
        <xdr:cNvSpPr/>
      </xdr:nvSpPr>
      <xdr:spPr>
        <a:xfrm>
          <a:off x="19494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64770</xdr:rowOff>
    </xdr:from>
    <xdr:to>
      <xdr:col>107</xdr:col>
      <xdr:colOff>50800</xdr:colOff>
      <xdr:row>105</xdr:row>
      <xdr:rowOff>90895</xdr:rowOff>
    </xdr:to>
    <xdr:cxnSp macro="">
      <xdr:nvCxnSpPr>
        <xdr:cNvPr id="805" name="直線コネクタ 804"/>
        <xdr:cNvCxnSpPr/>
      </xdr:nvCxnSpPr>
      <xdr:spPr>
        <a:xfrm flipV="1">
          <a:off x="19545300" y="1806702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40095</xdr:rowOff>
    </xdr:from>
    <xdr:to>
      <xdr:col>98</xdr:col>
      <xdr:colOff>38100</xdr:colOff>
      <xdr:row>105</xdr:row>
      <xdr:rowOff>141695</xdr:rowOff>
    </xdr:to>
    <xdr:sp macro="" textlink="">
      <xdr:nvSpPr>
        <xdr:cNvPr id="806" name="楕円 805"/>
        <xdr:cNvSpPr/>
      </xdr:nvSpPr>
      <xdr:spPr>
        <a:xfrm>
          <a:off x="18605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90895</xdr:rowOff>
    </xdr:from>
    <xdr:to>
      <xdr:col>102</xdr:col>
      <xdr:colOff>114300</xdr:colOff>
      <xdr:row>105</xdr:row>
      <xdr:rowOff>90895</xdr:rowOff>
    </xdr:to>
    <xdr:cxnSp macro="">
      <xdr:nvCxnSpPr>
        <xdr:cNvPr id="807" name="直線コネクタ 806"/>
        <xdr:cNvCxnSpPr/>
      </xdr:nvCxnSpPr>
      <xdr:spPr>
        <a:xfrm>
          <a:off x="18656300" y="180931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21789</xdr:rowOff>
    </xdr:from>
    <xdr:ext cx="469744" cy="259045"/>
    <xdr:sp macro="" textlink="">
      <xdr:nvSpPr>
        <xdr:cNvPr id="808" name="n_1aveValue【公民館】&#10;一人当たり面積"/>
        <xdr:cNvSpPr txBox="1"/>
      </xdr:nvSpPr>
      <xdr:spPr>
        <a:xfrm>
          <a:off x="21075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809" name="n_2aveValue【公民館】&#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810" name="n_3aveValue【公民館】&#10;一人当たり面積"/>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28320</xdr:rowOff>
    </xdr:from>
    <xdr:ext cx="469744" cy="259045"/>
    <xdr:sp macro="" textlink="">
      <xdr:nvSpPr>
        <xdr:cNvPr id="811" name="n_4aveValue【公民館】&#10;一人当たり面積"/>
        <xdr:cNvSpPr txBox="1"/>
      </xdr:nvSpPr>
      <xdr:spPr>
        <a:xfrm>
          <a:off x="18421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11265</xdr:rowOff>
    </xdr:from>
    <xdr:ext cx="469744" cy="259045"/>
    <xdr:sp macro="" textlink="">
      <xdr:nvSpPr>
        <xdr:cNvPr id="812" name="n_1mainValue【公民館】&#10;一人当たり面積"/>
        <xdr:cNvSpPr txBox="1"/>
      </xdr:nvSpPr>
      <xdr:spPr>
        <a:xfrm>
          <a:off x="21075727" y="1767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813" name="n_2mainValue【公民館】&#10;一人当たり面積"/>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158222</xdr:rowOff>
    </xdr:from>
    <xdr:ext cx="469744" cy="259045"/>
    <xdr:sp macro="" textlink="">
      <xdr:nvSpPr>
        <xdr:cNvPr id="814" name="n_3mainValue【公民館】&#10;一人当たり面積"/>
        <xdr:cNvSpPr txBox="1"/>
      </xdr:nvSpPr>
      <xdr:spPr>
        <a:xfrm>
          <a:off x="19310427" y="178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158222</xdr:rowOff>
    </xdr:from>
    <xdr:ext cx="469744" cy="259045"/>
    <xdr:sp macro="" textlink="">
      <xdr:nvSpPr>
        <xdr:cNvPr id="815" name="n_4mainValue【公民館】&#10;一人当たり面積"/>
        <xdr:cNvSpPr txBox="1"/>
      </xdr:nvSpPr>
      <xdr:spPr>
        <a:xfrm>
          <a:off x="18421427" y="178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（作成中のため、</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と同内容）</a:t>
          </a:r>
          <a:endParaRPr kumimoji="1" lang="en-US" altLang="ja-JP" sz="1100">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mn-lt"/>
              <a:ea typeface="+mn-ea"/>
              <a:cs typeface="+mn-cs"/>
            </a:rPr>
            <a:t>　　全体的に人口が減少していることから一人当たりの資産が増加している。施設維持の負担も大きくなっていくことから、施設の集約化・スリム化を図っていく必要がある。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橋りょう・トンネル」が類似団体平均に比べ有形固定資産減価償却率が高くなっている。橋りょうの補修工事を進めているものの、それ以上に償却が進んでおり、前年度と比較すると僅かではあるが上昇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営住宅」は類似団体平均を大きく下回っている。町営住宅建替事業が一段落したことから、減価償却率は増加に転じている。「学校」については、前年度に引き続き改修工事をを進めていることから、償却率は減少している。</a:t>
          </a:r>
          <a:endParaRPr lang="ja-JP" altLang="ja-JP" sz="1400">
            <a:effectLst/>
          </a:endParaRPr>
        </a:p>
        <a:p>
          <a:r>
            <a:rPr kumimoji="1" lang="ja-JP" altLang="ja-JP" sz="1100">
              <a:solidFill>
                <a:schemeClr val="dk1"/>
              </a:solidFill>
              <a:effectLst/>
              <a:latin typeface="+mn-lt"/>
              <a:ea typeface="+mn-ea"/>
              <a:cs typeface="+mn-cs"/>
            </a:rPr>
            <a:t>　「認定こども園・幼稚園・保育所」については、微増となっている。類似団体平均と比べると有形固定資産減価償却率が高くなっているが、民営化等の運営形態の検討状況を見ながらの対応となる。第一幼稚園は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年度末での閉園が決定している。</a:t>
          </a:r>
          <a:endParaRPr lang="ja-JP" altLang="ja-JP" sz="1400">
            <a:effectLst/>
          </a:endParaRPr>
        </a:p>
        <a:p>
          <a:r>
            <a:rPr kumimoji="1" lang="ja-JP" altLang="ja-JP" sz="1100">
              <a:solidFill>
                <a:schemeClr val="dk1"/>
              </a:solidFill>
              <a:effectLst/>
              <a:latin typeface="+mn-lt"/>
              <a:ea typeface="+mn-ea"/>
              <a:cs typeface="+mn-cs"/>
            </a:rPr>
            <a:t>　「公民館」については、前年度よりも償却率が上昇しており、高い水準となっている。</a:t>
          </a:r>
          <a:r>
            <a:rPr kumimoji="1" lang="ja-JP" altLang="ja-JP" sz="1100" b="0" i="0" baseline="0">
              <a:solidFill>
                <a:schemeClr val="dk1"/>
              </a:solidFill>
              <a:effectLst/>
              <a:latin typeface="+mn-lt"/>
              <a:ea typeface="+mn-ea"/>
              <a:cs typeface="+mn-cs"/>
            </a:rPr>
            <a:t>一人当たりの面積も類似団体平均より高くなっていることから、維持管理が負担になっていることが伺える。人口の動向や利用状況も踏まえ、集約化や複合化なども進めていきたい。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37,267
37,106
54.03
18,613,472
18,066,408
486,807
8,565,216
17,392,068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59344</xdr:rowOff>
    </xdr:from>
    <xdr:ext cx="405111" cy="259045"/>
    <xdr:sp macro="" textlink="">
      <xdr:nvSpPr>
        <xdr:cNvPr id="63" name="【図書館】&#10;有形固定資産減価償却率平均値テキスト"/>
        <xdr:cNvSpPr txBox="1"/>
      </xdr:nvSpPr>
      <xdr:spPr>
        <a:xfrm>
          <a:off x="4673600" y="640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152763</xdr:rowOff>
    </xdr:from>
    <xdr:to>
      <xdr:col>20</xdr:col>
      <xdr:colOff>38100</xdr:colOff>
      <xdr:row>39</xdr:row>
      <xdr:rowOff>82913</xdr:rowOff>
    </xdr:to>
    <xdr:sp macro="" textlink="">
      <xdr:nvSpPr>
        <xdr:cNvPr id="74" name="楕円 73"/>
        <xdr:cNvSpPr/>
      </xdr:nvSpPr>
      <xdr:spPr>
        <a:xfrm>
          <a:off x="3746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113574</xdr:rowOff>
    </xdr:from>
    <xdr:to>
      <xdr:col>15</xdr:col>
      <xdr:colOff>101600</xdr:colOff>
      <xdr:row>39</xdr:row>
      <xdr:rowOff>43724</xdr:rowOff>
    </xdr:to>
    <xdr:sp macro="" textlink="">
      <xdr:nvSpPr>
        <xdr:cNvPr id="75" name="楕円 74"/>
        <xdr:cNvSpPr/>
      </xdr:nvSpPr>
      <xdr:spPr>
        <a:xfrm>
          <a:off x="2857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164374</xdr:rowOff>
    </xdr:from>
    <xdr:to>
      <xdr:col>19</xdr:col>
      <xdr:colOff>177800</xdr:colOff>
      <xdr:row>39</xdr:row>
      <xdr:rowOff>32113</xdr:rowOff>
    </xdr:to>
    <xdr:cxnSp macro="">
      <xdr:nvCxnSpPr>
        <xdr:cNvPr id="76" name="直線コネクタ 75"/>
        <xdr:cNvCxnSpPr/>
      </xdr:nvCxnSpPr>
      <xdr:spPr>
        <a:xfrm>
          <a:off x="2908300" y="66794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136434</xdr:rowOff>
    </xdr:from>
    <xdr:to>
      <xdr:col>10</xdr:col>
      <xdr:colOff>165100</xdr:colOff>
      <xdr:row>39</xdr:row>
      <xdr:rowOff>66584</xdr:rowOff>
    </xdr:to>
    <xdr:sp macro="" textlink="">
      <xdr:nvSpPr>
        <xdr:cNvPr id="77" name="楕円 76"/>
        <xdr:cNvSpPr/>
      </xdr:nvSpPr>
      <xdr:spPr>
        <a:xfrm>
          <a:off x="1968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164374</xdr:rowOff>
    </xdr:from>
    <xdr:to>
      <xdr:col>15</xdr:col>
      <xdr:colOff>50800</xdr:colOff>
      <xdr:row>39</xdr:row>
      <xdr:rowOff>15784</xdr:rowOff>
    </xdr:to>
    <xdr:cxnSp macro="">
      <xdr:nvCxnSpPr>
        <xdr:cNvPr id="78" name="直線コネクタ 77"/>
        <xdr:cNvCxnSpPr/>
      </xdr:nvCxnSpPr>
      <xdr:spPr>
        <a:xfrm flipV="1">
          <a:off x="2019300" y="66794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64588</xdr:rowOff>
    </xdr:from>
    <xdr:to>
      <xdr:col>6</xdr:col>
      <xdr:colOff>38100</xdr:colOff>
      <xdr:row>38</xdr:row>
      <xdr:rowOff>166188</xdr:rowOff>
    </xdr:to>
    <xdr:sp macro="" textlink="">
      <xdr:nvSpPr>
        <xdr:cNvPr id="79" name="楕円 78"/>
        <xdr:cNvSpPr/>
      </xdr:nvSpPr>
      <xdr:spPr>
        <a:xfrm>
          <a:off x="1079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115388</xdr:rowOff>
    </xdr:from>
    <xdr:to>
      <xdr:col>10</xdr:col>
      <xdr:colOff>114300</xdr:colOff>
      <xdr:row>39</xdr:row>
      <xdr:rowOff>15784</xdr:rowOff>
    </xdr:to>
    <xdr:cxnSp macro="">
      <xdr:nvCxnSpPr>
        <xdr:cNvPr id="80" name="直線コネクタ 79"/>
        <xdr:cNvCxnSpPr/>
      </xdr:nvCxnSpPr>
      <xdr:spPr>
        <a:xfrm>
          <a:off x="1130300" y="663048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159855</xdr:rowOff>
    </xdr:from>
    <xdr:ext cx="405111" cy="259045"/>
    <xdr:sp macro="" textlink="">
      <xdr:nvSpPr>
        <xdr:cNvPr id="81" name="n_1aveValue【図書館】&#10;有形固定資産減価償却率"/>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2" name="n_2aveValue【図書館】&#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3" name="n_3aveValue【図書館】&#10;有形固定資産減価償却率"/>
        <xdr:cNvSpPr txBox="1"/>
      </xdr:nvSpPr>
      <xdr:spPr>
        <a:xfrm>
          <a:off x="1816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4"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74040</xdr:rowOff>
    </xdr:from>
    <xdr:ext cx="405111" cy="259045"/>
    <xdr:sp macro="" textlink="">
      <xdr:nvSpPr>
        <xdr:cNvPr id="85" name="n_1mainValue【図書館】&#10;有形固定資産減価償却率"/>
        <xdr:cNvSpPr txBox="1"/>
      </xdr:nvSpPr>
      <xdr:spPr>
        <a:xfrm>
          <a:off x="35820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34851</xdr:rowOff>
    </xdr:from>
    <xdr:ext cx="405111" cy="259045"/>
    <xdr:sp macro="" textlink="">
      <xdr:nvSpPr>
        <xdr:cNvPr id="86" name="n_2mainValue【図書館】&#10;有形固定資産減価償却率"/>
        <xdr:cNvSpPr txBox="1"/>
      </xdr:nvSpPr>
      <xdr:spPr>
        <a:xfrm>
          <a:off x="27057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57711</xdr:rowOff>
    </xdr:from>
    <xdr:ext cx="405111" cy="259045"/>
    <xdr:sp macro="" textlink="">
      <xdr:nvSpPr>
        <xdr:cNvPr id="87" name="n_3mainValue【図書館】&#10;有形固定資産減価償却率"/>
        <xdr:cNvSpPr txBox="1"/>
      </xdr:nvSpPr>
      <xdr:spPr>
        <a:xfrm>
          <a:off x="18167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157315</xdr:rowOff>
    </xdr:from>
    <xdr:ext cx="405111" cy="259045"/>
    <xdr:sp macro="" textlink="">
      <xdr:nvSpPr>
        <xdr:cNvPr id="88" name="n_4mainValue【図書館】&#10;有形固定資産減価償却率"/>
        <xdr:cNvSpPr txBox="1"/>
      </xdr:nvSpPr>
      <xdr:spPr>
        <a:xfrm>
          <a:off x="927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2" name="直線コネクタ 111"/>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3"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4" name="直線コネクタ 113"/>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5" name="【図書館】&#10;一人当たり面積最大値テキスト"/>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6" name="直線コネクタ 115"/>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64787</xdr:rowOff>
    </xdr:from>
    <xdr:ext cx="469744" cy="259045"/>
    <xdr:sp macro="" textlink="">
      <xdr:nvSpPr>
        <xdr:cNvPr id="117" name="【図書館】&#10;一人当たり面積平均値テキスト"/>
        <xdr:cNvSpPr txBox="1"/>
      </xdr:nvSpPr>
      <xdr:spPr>
        <a:xfrm>
          <a:off x="10515600" y="692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18" name="フローチャート: 判断 117"/>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19" name="フローチャート: 判断 118"/>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0" name="フローチャート: 判断 119"/>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1" name="フローチャート: 判断 120"/>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2" name="フローチャート: 判断 121"/>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135890</xdr:rowOff>
    </xdr:from>
    <xdr:to>
      <xdr:col>50</xdr:col>
      <xdr:colOff>165100</xdr:colOff>
      <xdr:row>42</xdr:row>
      <xdr:rowOff>66040</xdr:rowOff>
    </xdr:to>
    <xdr:sp macro="" textlink="">
      <xdr:nvSpPr>
        <xdr:cNvPr id="128" name="楕円 127"/>
        <xdr:cNvSpPr/>
      </xdr:nvSpPr>
      <xdr:spPr>
        <a:xfrm>
          <a:off x="95885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135890</xdr:rowOff>
    </xdr:from>
    <xdr:to>
      <xdr:col>46</xdr:col>
      <xdr:colOff>38100</xdr:colOff>
      <xdr:row>42</xdr:row>
      <xdr:rowOff>66040</xdr:rowOff>
    </xdr:to>
    <xdr:sp macro="" textlink="">
      <xdr:nvSpPr>
        <xdr:cNvPr id="129" name="楕円 128"/>
        <xdr:cNvSpPr/>
      </xdr:nvSpPr>
      <xdr:spPr>
        <a:xfrm>
          <a:off x="86995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15240</xdr:rowOff>
    </xdr:from>
    <xdr:to>
      <xdr:col>50</xdr:col>
      <xdr:colOff>114300</xdr:colOff>
      <xdr:row>42</xdr:row>
      <xdr:rowOff>15240</xdr:rowOff>
    </xdr:to>
    <xdr:cxnSp macro="">
      <xdr:nvCxnSpPr>
        <xdr:cNvPr id="130" name="直線コネクタ 129"/>
        <xdr:cNvCxnSpPr/>
      </xdr:nvCxnSpPr>
      <xdr:spPr>
        <a:xfrm>
          <a:off x="8750300" y="7216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135890</xdr:rowOff>
    </xdr:from>
    <xdr:to>
      <xdr:col>41</xdr:col>
      <xdr:colOff>101600</xdr:colOff>
      <xdr:row>42</xdr:row>
      <xdr:rowOff>66040</xdr:rowOff>
    </xdr:to>
    <xdr:sp macro="" textlink="">
      <xdr:nvSpPr>
        <xdr:cNvPr id="131" name="楕円 130"/>
        <xdr:cNvSpPr/>
      </xdr:nvSpPr>
      <xdr:spPr>
        <a:xfrm>
          <a:off x="78105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15240</xdr:rowOff>
    </xdr:from>
    <xdr:to>
      <xdr:col>45</xdr:col>
      <xdr:colOff>177800</xdr:colOff>
      <xdr:row>42</xdr:row>
      <xdr:rowOff>15240</xdr:rowOff>
    </xdr:to>
    <xdr:cxnSp macro="">
      <xdr:nvCxnSpPr>
        <xdr:cNvPr id="132" name="直線コネクタ 131"/>
        <xdr:cNvCxnSpPr/>
      </xdr:nvCxnSpPr>
      <xdr:spPr>
        <a:xfrm>
          <a:off x="7861300" y="7216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135890</xdr:rowOff>
    </xdr:from>
    <xdr:to>
      <xdr:col>36</xdr:col>
      <xdr:colOff>165100</xdr:colOff>
      <xdr:row>42</xdr:row>
      <xdr:rowOff>66040</xdr:rowOff>
    </xdr:to>
    <xdr:sp macro="" textlink="">
      <xdr:nvSpPr>
        <xdr:cNvPr id="133" name="楕円 132"/>
        <xdr:cNvSpPr/>
      </xdr:nvSpPr>
      <xdr:spPr>
        <a:xfrm>
          <a:off x="69215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15240</xdr:rowOff>
    </xdr:from>
    <xdr:to>
      <xdr:col>41</xdr:col>
      <xdr:colOff>50800</xdr:colOff>
      <xdr:row>42</xdr:row>
      <xdr:rowOff>15240</xdr:rowOff>
    </xdr:to>
    <xdr:cxnSp macro="">
      <xdr:nvCxnSpPr>
        <xdr:cNvPr id="134" name="直線コネクタ 133"/>
        <xdr:cNvCxnSpPr/>
      </xdr:nvCxnSpPr>
      <xdr:spPr>
        <a:xfrm>
          <a:off x="6972300" y="7216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36847</xdr:rowOff>
    </xdr:from>
    <xdr:ext cx="469744" cy="259045"/>
    <xdr:sp macro="" textlink="">
      <xdr:nvSpPr>
        <xdr:cNvPr id="135" name="n_1aveValue【図書館】&#10;一人当たり面積"/>
        <xdr:cNvSpPr txBox="1"/>
      </xdr:nvSpPr>
      <xdr:spPr>
        <a:xfrm>
          <a:off x="93917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36"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37" name="n_3aveValue【図書館】&#10;一人当たり面積"/>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59707</xdr:rowOff>
    </xdr:from>
    <xdr:ext cx="469744" cy="259045"/>
    <xdr:sp macro="" textlink="">
      <xdr:nvSpPr>
        <xdr:cNvPr id="138" name="n_4aveValue【図書館】&#10;一人当たり面積"/>
        <xdr:cNvSpPr txBox="1"/>
      </xdr:nvSpPr>
      <xdr:spPr>
        <a:xfrm>
          <a:off x="6737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57167</xdr:rowOff>
    </xdr:from>
    <xdr:ext cx="469744" cy="259045"/>
    <xdr:sp macro="" textlink="">
      <xdr:nvSpPr>
        <xdr:cNvPr id="139" name="n_1mainValue【図書館】&#10;一人当たり面積"/>
        <xdr:cNvSpPr txBox="1"/>
      </xdr:nvSpPr>
      <xdr:spPr>
        <a:xfrm>
          <a:off x="9391727"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57167</xdr:rowOff>
    </xdr:from>
    <xdr:ext cx="469744" cy="259045"/>
    <xdr:sp macro="" textlink="">
      <xdr:nvSpPr>
        <xdr:cNvPr id="140" name="n_2mainValue【図書館】&#10;一人当たり面積"/>
        <xdr:cNvSpPr txBox="1"/>
      </xdr:nvSpPr>
      <xdr:spPr>
        <a:xfrm>
          <a:off x="8515427"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57167</xdr:rowOff>
    </xdr:from>
    <xdr:ext cx="469744" cy="259045"/>
    <xdr:sp macro="" textlink="">
      <xdr:nvSpPr>
        <xdr:cNvPr id="141" name="n_3mainValue【図書館】&#10;一人当たり面積"/>
        <xdr:cNvSpPr txBox="1"/>
      </xdr:nvSpPr>
      <xdr:spPr>
        <a:xfrm>
          <a:off x="7626427"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57167</xdr:rowOff>
    </xdr:from>
    <xdr:ext cx="469744" cy="259045"/>
    <xdr:sp macro="" textlink="">
      <xdr:nvSpPr>
        <xdr:cNvPr id="142" name="n_4mainValue【図書館】&#10;一人当たり面積"/>
        <xdr:cNvSpPr txBox="1"/>
      </xdr:nvSpPr>
      <xdr:spPr>
        <a:xfrm>
          <a:off x="6737427"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68" name="直線コネクタ 167"/>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9"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0" name="直線コネクタ 169"/>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1" name="【体育館・プール】&#10;有形固定資産減価償却率最大値テキスト"/>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2" name="直線コネクタ 171"/>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169290</xdr:rowOff>
    </xdr:from>
    <xdr:ext cx="405111" cy="259045"/>
    <xdr:sp macro="" textlink="">
      <xdr:nvSpPr>
        <xdr:cNvPr id="173" name="【体育館・プール】&#10;有形固定資産減価償却率平均値テキスト"/>
        <xdr:cNvSpPr txBox="1"/>
      </xdr:nvSpPr>
      <xdr:spPr>
        <a:xfrm>
          <a:off x="4673600" y="1045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74" name="フローチャート: 判断 173"/>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75" name="フローチャート: 判断 174"/>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76" name="フローチャート: 判断 175"/>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77" name="フローチャート: 判断 176"/>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78" name="フローチャート: 判断 177"/>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112485</xdr:rowOff>
    </xdr:from>
    <xdr:to>
      <xdr:col>20</xdr:col>
      <xdr:colOff>38100</xdr:colOff>
      <xdr:row>64</xdr:row>
      <xdr:rowOff>42635</xdr:rowOff>
    </xdr:to>
    <xdr:sp macro="" textlink="">
      <xdr:nvSpPr>
        <xdr:cNvPr id="184" name="楕円 183"/>
        <xdr:cNvSpPr/>
      </xdr:nvSpPr>
      <xdr:spPr>
        <a:xfrm>
          <a:off x="3746500" y="109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91259</xdr:rowOff>
    </xdr:from>
    <xdr:to>
      <xdr:col>15</xdr:col>
      <xdr:colOff>101600</xdr:colOff>
      <xdr:row>64</xdr:row>
      <xdr:rowOff>21409</xdr:rowOff>
    </xdr:to>
    <xdr:sp macro="" textlink="">
      <xdr:nvSpPr>
        <xdr:cNvPr id="185" name="楕円 184"/>
        <xdr:cNvSpPr/>
      </xdr:nvSpPr>
      <xdr:spPr>
        <a:xfrm>
          <a:off x="2857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142059</xdr:rowOff>
    </xdr:from>
    <xdr:to>
      <xdr:col>19</xdr:col>
      <xdr:colOff>177800</xdr:colOff>
      <xdr:row>63</xdr:row>
      <xdr:rowOff>163285</xdr:rowOff>
    </xdr:to>
    <xdr:cxnSp macro="">
      <xdr:nvCxnSpPr>
        <xdr:cNvPr id="186" name="直線コネクタ 185"/>
        <xdr:cNvCxnSpPr/>
      </xdr:nvCxnSpPr>
      <xdr:spPr>
        <a:xfrm>
          <a:off x="2908300" y="1094340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97790</xdr:rowOff>
    </xdr:from>
    <xdr:to>
      <xdr:col>10</xdr:col>
      <xdr:colOff>165100</xdr:colOff>
      <xdr:row>64</xdr:row>
      <xdr:rowOff>27940</xdr:rowOff>
    </xdr:to>
    <xdr:sp macro="" textlink="">
      <xdr:nvSpPr>
        <xdr:cNvPr id="187" name="楕円 186"/>
        <xdr:cNvSpPr/>
      </xdr:nvSpPr>
      <xdr:spPr>
        <a:xfrm>
          <a:off x="1968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142059</xdr:rowOff>
    </xdr:from>
    <xdr:to>
      <xdr:col>15</xdr:col>
      <xdr:colOff>50800</xdr:colOff>
      <xdr:row>63</xdr:row>
      <xdr:rowOff>148590</xdr:rowOff>
    </xdr:to>
    <xdr:cxnSp macro="">
      <xdr:nvCxnSpPr>
        <xdr:cNvPr id="188" name="直線コネクタ 187"/>
        <xdr:cNvCxnSpPr/>
      </xdr:nvCxnSpPr>
      <xdr:spPr>
        <a:xfrm flipV="1">
          <a:off x="2019300" y="109434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56969</xdr:rowOff>
    </xdr:from>
    <xdr:to>
      <xdr:col>6</xdr:col>
      <xdr:colOff>38100</xdr:colOff>
      <xdr:row>63</xdr:row>
      <xdr:rowOff>158569</xdr:rowOff>
    </xdr:to>
    <xdr:sp macro="" textlink="">
      <xdr:nvSpPr>
        <xdr:cNvPr id="189" name="楕円 188"/>
        <xdr:cNvSpPr/>
      </xdr:nvSpPr>
      <xdr:spPr>
        <a:xfrm>
          <a:off x="1079500" y="1085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107769</xdr:rowOff>
    </xdr:from>
    <xdr:to>
      <xdr:col>10</xdr:col>
      <xdr:colOff>114300</xdr:colOff>
      <xdr:row>63</xdr:row>
      <xdr:rowOff>148590</xdr:rowOff>
    </xdr:to>
    <xdr:cxnSp macro="">
      <xdr:nvCxnSpPr>
        <xdr:cNvPr id="190" name="直線コネクタ 189"/>
        <xdr:cNvCxnSpPr/>
      </xdr:nvCxnSpPr>
      <xdr:spPr>
        <a:xfrm>
          <a:off x="1130300" y="1090911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191" name="n_1aveValue【体育館・プール】&#10;有形固定資産減価償却率"/>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192" name="n_2aveValue【体育館・プール】&#10;有形固定資産減価償却率"/>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193"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194" name="n_4aveValue【体育館・プール】&#10;有形固定資産減価償却率"/>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33762</xdr:rowOff>
    </xdr:from>
    <xdr:ext cx="405111" cy="259045"/>
    <xdr:sp macro="" textlink="">
      <xdr:nvSpPr>
        <xdr:cNvPr id="195" name="n_1mainValue【体育館・プール】&#10;有形固定資産減価償却率"/>
        <xdr:cNvSpPr txBox="1"/>
      </xdr:nvSpPr>
      <xdr:spPr>
        <a:xfrm>
          <a:off x="3582044" y="1100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12536</xdr:rowOff>
    </xdr:from>
    <xdr:ext cx="405111" cy="259045"/>
    <xdr:sp macro="" textlink="">
      <xdr:nvSpPr>
        <xdr:cNvPr id="196" name="n_2mainValue【体育館・プール】&#10;有形固定資産減価償却率"/>
        <xdr:cNvSpPr txBox="1"/>
      </xdr:nvSpPr>
      <xdr:spPr>
        <a:xfrm>
          <a:off x="2705744" y="1098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19067</xdr:rowOff>
    </xdr:from>
    <xdr:ext cx="405111" cy="259045"/>
    <xdr:sp macro="" textlink="">
      <xdr:nvSpPr>
        <xdr:cNvPr id="197" name="n_3mainValue【体育館・プール】&#10;有形固定資産減価償却率"/>
        <xdr:cNvSpPr txBox="1"/>
      </xdr:nvSpPr>
      <xdr:spPr>
        <a:xfrm>
          <a:off x="18167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149696</xdr:rowOff>
    </xdr:from>
    <xdr:ext cx="405111" cy="259045"/>
    <xdr:sp macro="" textlink="">
      <xdr:nvSpPr>
        <xdr:cNvPr id="198" name="n_4mainValue【体育館・プール】&#10;有形固定資産減価償却率"/>
        <xdr:cNvSpPr txBox="1"/>
      </xdr:nvSpPr>
      <xdr:spPr>
        <a:xfrm>
          <a:off x="927744" y="1095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22" name="直線コネクタ 221"/>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3"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4" name="直線コネクタ 223"/>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25"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26" name="直線コネクタ 225"/>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28592</xdr:rowOff>
    </xdr:from>
    <xdr:ext cx="469744" cy="259045"/>
    <xdr:sp macro="" textlink="">
      <xdr:nvSpPr>
        <xdr:cNvPr id="227" name="【体育館・プール】&#10;一人当たり面積平均値テキスト"/>
        <xdr:cNvSpPr txBox="1"/>
      </xdr:nvSpPr>
      <xdr:spPr>
        <a:xfrm>
          <a:off x="10515600" y="1065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28" name="フローチャート: 判断 227"/>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29" name="フローチャート: 判断 228"/>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0" name="フローチャート: 判断 229"/>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31" name="フローチャート: 判断 230"/>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32" name="フローチャート: 判断 231"/>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71120</xdr:rowOff>
    </xdr:from>
    <xdr:to>
      <xdr:col>50</xdr:col>
      <xdr:colOff>165100</xdr:colOff>
      <xdr:row>64</xdr:row>
      <xdr:rowOff>1270</xdr:rowOff>
    </xdr:to>
    <xdr:sp macro="" textlink="">
      <xdr:nvSpPr>
        <xdr:cNvPr id="238" name="楕円 237"/>
        <xdr:cNvSpPr/>
      </xdr:nvSpPr>
      <xdr:spPr>
        <a:xfrm>
          <a:off x="9588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71120</xdr:rowOff>
    </xdr:from>
    <xdr:to>
      <xdr:col>46</xdr:col>
      <xdr:colOff>38100</xdr:colOff>
      <xdr:row>64</xdr:row>
      <xdr:rowOff>1270</xdr:rowOff>
    </xdr:to>
    <xdr:sp macro="" textlink="">
      <xdr:nvSpPr>
        <xdr:cNvPr id="239" name="楕円 238"/>
        <xdr:cNvSpPr/>
      </xdr:nvSpPr>
      <xdr:spPr>
        <a:xfrm>
          <a:off x="8699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121920</xdr:rowOff>
    </xdr:from>
    <xdr:to>
      <xdr:col>50</xdr:col>
      <xdr:colOff>114300</xdr:colOff>
      <xdr:row>63</xdr:row>
      <xdr:rowOff>121920</xdr:rowOff>
    </xdr:to>
    <xdr:cxnSp macro="">
      <xdr:nvCxnSpPr>
        <xdr:cNvPr id="240" name="直線コネクタ 239"/>
        <xdr:cNvCxnSpPr/>
      </xdr:nvCxnSpPr>
      <xdr:spPr>
        <a:xfrm>
          <a:off x="8750300" y="1092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82550</xdr:rowOff>
    </xdr:from>
    <xdr:to>
      <xdr:col>41</xdr:col>
      <xdr:colOff>101600</xdr:colOff>
      <xdr:row>64</xdr:row>
      <xdr:rowOff>12700</xdr:rowOff>
    </xdr:to>
    <xdr:sp macro="" textlink="">
      <xdr:nvSpPr>
        <xdr:cNvPr id="241" name="楕円 240"/>
        <xdr:cNvSpPr/>
      </xdr:nvSpPr>
      <xdr:spPr>
        <a:xfrm>
          <a:off x="7810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121920</xdr:rowOff>
    </xdr:from>
    <xdr:to>
      <xdr:col>45</xdr:col>
      <xdr:colOff>177800</xdr:colOff>
      <xdr:row>63</xdr:row>
      <xdr:rowOff>133350</xdr:rowOff>
    </xdr:to>
    <xdr:cxnSp macro="">
      <xdr:nvCxnSpPr>
        <xdr:cNvPr id="242" name="直線コネクタ 241"/>
        <xdr:cNvCxnSpPr/>
      </xdr:nvCxnSpPr>
      <xdr:spPr>
        <a:xfrm flipV="1">
          <a:off x="7861300" y="109232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82550</xdr:rowOff>
    </xdr:from>
    <xdr:to>
      <xdr:col>36</xdr:col>
      <xdr:colOff>165100</xdr:colOff>
      <xdr:row>64</xdr:row>
      <xdr:rowOff>12700</xdr:rowOff>
    </xdr:to>
    <xdr:sp macro="" textlink="">
      <xdr:nvSpPr>
        <xdr:cNvPr id="243" name="楕円 242"/>
        <xdr:cNvSpPr/>
      </xdr:nvSpPr>
      <xdr:spPr>
        <a:xfrm>
          <a:off x="6921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133350</xdr:rowOff>
    </xdr:from>
    <xdr:to>
      <xdr:col>41</xdr:col>
      <xdr:colOff>50800</xdr:colOff>
      <xdr:row>63</xdr:row>
      <xdr:rowOff>133350</xdr:rowOff>
    </xdr:to>
    <xdr:cxnSp macro="">
      <xdr:nvCxnSpPr>
        <xdr:cNvPr id="244" name="直線コネクタ 243"/>
        <xdr:cNvCxnSpPr/>
      </xdr:nvCxnSpPr>
      <xdr:spPr>
        <a:xfrm>
          <a:off x="6972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45" name="n_1aveValue【体育館・プール】&#10;一人当たり面積"/>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652</xdr:rowOff>
    </xdr:from>
    <xdr:ext cx="469744" cy="259045"/>
    <xdr:sp macro="" textlink="">
      <xdr:nvSpPr>
        <xdr:cNvPr id="246" name="n_2aveValue【体育館・プール】&#10;一人当たり面積"/>
        <xdr:cNvSpPr txBox="1"/>
      </xdr:nvSpPr>
      <xdr:spPr>
        <a:xfrm>
          <a:off x="85154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macro="" textlink="">
      <xdr:nvSpPr>
        <xdr:cNvPr id="247" name="n_3aveValue【体育館・プール】&#10;一人当たり面積"/>
        <xdr:cNvSpPr txBox="1"/>
      </xdr:nvSpPr>
      <xdr:spPr>
        <a:xfrm>
          <a:off x="7626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248" name="n_4aveValue【体育館・プール】&#10;一人当たり面積"/>
        <xdr:cNvSpPr txBox="1"/>
      </xdr:nvSpPr>
      <xdr:spPr>
        <a:xfrm>
          <a:off x="6737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163847</xdr:rowOff>
    </xdr:from>
    <xdr:ext cx="469744" cy="259045"/>
    <xdr:sp macro="" textlink="">
      <xdr:nvSpPr>
        <xdr:cNvPr id="249" name="n_1mainValue【体育館・プール】&#10;一人当たり面積"/>
        <xdr:cNvSpPr txBox="1"/>
      </xdr:nvSpPr>
      <xdr:spPr>
        <a:xfrm>
          <a:off x="93917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163847</xdr:rowOff>
    </xdr:from>
    <xdr:ext cx="469744" cy="259045"/>
    <xdr:sp macro="" textlink="">
      <xdr:nvSpPr>
        <xdr:cNvPr id="250" name="n_2mainValue【体育館・プール】&#10;一人当たり面積"/>
        <xdr:cNvSpPr txBox="1"/>
      </xdr:nvSpPr>
      <xdr:spPr>
        <a:xfrm>
          <a:off x="8515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3827</xdr:rowOff>
    </xdr:from>
    <xdr:ext cx="469744" cy="259045"/>
    <xdr:sp macro="" textlink="">
      <xdr:nvSpPr>
        <xdr:cNvPr id="251" name="n_3mainValue【体育館・プール】&#10;一人当たり面積"/>
        <xdr:cNvSpPr txBox="1"/>
      </xdr:nvSpPr>
      <xdr:spPr>
        <a:xfrm>
          <a:off x="7626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3827</xdr:rowOff>
    </xdr:from>
    <xdr:ext cx="469744" cy="259045"/>
    <xdr:sp macro="" textlink="">
      <xdr:nvSpPr>
        <xdr:cNvPr id="252" name="n_4mainValue【体育館・プール】&#10;一人当たり面積"/>
        <xdr:cNvSpPr txBox="1"/>
      </xdr:nvSpPr>
      <xdr:spPr>
        <a:xfrm>
          <a:off x="6737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5" name="テキスト ボックス 26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5" name="テキスト ボックス 27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78" name="直線コネクタ 277"/>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9"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0" name="直線コネクタ 27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81" name="【福祉施設】&#10;有形固定資産減価償却率最大値テキスト"/>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82" name="直線コネクタ 281"/>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130646</xdr:rowOff>
    </xdr:from>
    <xdr:ext cx="405111" cy="259045"/>
    <xdr:sp macro="" textlink="">
      <xdr:nvSpPr>
        <xdr:cNvPr id="283" name="【福祉施設】&#10;有形固定資産減価償却率平均値テキスト"/>
        <xdr:cNvSpPr txBox="1"/>
      </xdr:nvSpPr>
      <xdr:spPr>
        <a:xfrm>
          <a:off x="4673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84" name="フローチャート: 判断 283"/>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85" name="フローチャート: 判断 284"/>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86" name="フローチャート: 判断 285"/>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87" name="フローチャート: 判断 286"/>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288" name="フローチャート: 判断 287"/>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157118</xdr:rowOff>
    </xdr:from>
    <xdr:to>
      <xdr:col>20</xdr:col>
      <xdr:colOff>38100</xdr:colOff>
      <xdr:row>85</xdr:row>
      <xdr:rowOff>87268</xdr:rowOff>
    </xdr:to>
    <xdr:sp macro="" textlink="">
      <xdr:nvSpPr>
        <xdr:cNvPr id="294" name="楕円 293"/>
        <xdr:cNvSpPr/>
      </xdr:nvSpPr>
      <xdr:spPr>
        <a:xfrm>
          <a:off x="3746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127726</xdr:rowOff>
    </xdr:from>
    <xdr:to>
      <xdr:col>15</xdr:col>
      <xdr:colOff>101600</xdr:colOff>
      <xdr:row>85</xdr:row>
      <xdr:rowOff>57876</xdr:rowOff>
    </xdr:to>
    <xdr:sp macro="" textlink="">
      <xdr:nvSpPr>
        <xdr:cNvPr id="295" name="楕円 294"/>
        <xdr:cNvSpPr/>
      </xdr:nvSpPr>
      <xdr:spPr>
        <a:xfrm>
          <a:off x="2857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7076</xdr:rowOff>
    </xdr:from>
    <xdr:to>
      <xdr:col>19</xdr:col>
      <xdr:colOff>177800</xdr:colOff>
      <xdr:row>85</xdr:row>
      <xdr:rowOff>36468</xdr:rowOff>
    </xdr:to>
    <xdr:cxnSp macro="">
      <xdr:nvCxnSpPr>
        <xdr:cNvPr id="296" name="直線コネクタ 295"/>
        <xdr:cNvCxnSpPr/>
      </xdr:nvCxnSpPr>
      <xdr:spPr>
        <a:xfrm>
          <a:off x="2908300" y="1458032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126093</xdr:rowOff>
    </xdr:from>
    <xdr:to>
      <xdr:col>10</xdr:col>
      <xdr:colOff>165100</xdr:colOff>
      <xdr:row>85</xdr:row>
      <xdr:rowOff>56243</xdr:rowOff>
    </xdr:to>
    <xdr:sp macro="" textlink="">
      <xdr:nvSpPr>
        <xdr:cNvPr id="297" name="楕円 296"/>
        <xdr:cNvSpPr/>
      </xdr:nvSpPr>
      <xdr:spPr>
        <a:xfrm>
          <a:off x="1968500" y="145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5443</xdr:rowOff>
    </xdr:from>
    <xdr:to>
      <xdr:col>15</xdr:col>
      <xdr:colOff>50800</xdr:colOff>
      <xdr:row>85</xdr:row>
      <xdr:rowOff>7076</xdr:rowOff>
    </xdr:to>
    <xdr:cxnSp macro="">
      <xdr:nvCxnSpPr>
        <xdr:cNvPr id="298" name="直線コネクタ 297"/>
        <xdr:cNvCxnSpPr/>
      </xdr:nvCxnSpPr>
      <xdr:spPr>
        <a:xfrm>
          <a:off x="2019300" y="145786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85271</xdr:rowOff>
    </xdr:from>
    <xdr:to>
      <xdr:col>6</xdr:col>
      <xdr:colOff>38100</xdr:colOff>
      <xdr:row>85</xdr:row>
      <xdr:rowOff>15421</xdr:rowOff>
    </xdr:to>
    <xdr:sp macro="" textlink="">
      <xdr:nvSpPr>
        <xdr:cNvPr id="299" name="楕円 298"/>
        <xdr:cNvSpPr/>
      </xdr:nvSpPr>
      <xdr:spPr>
        <a:xfrm>
          <a:off x="1079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136071</xdr:rowOff>
    </xdr:from>
    <xdr:to>
      <xdr:col>10</xdr:col>
      <xdr:colOff>114300</xdr:colOff>
      <xdr:row>85</xdr:row>
      <xdr:rowOff>5443</xdr:rowOff>
    </xdr:to>
    <xdr:cxnSp macro="">
      <xdr:nvCxnSpPr>
        <xdr:cNvPr id="300" name="直線コネクタ 299"/>
        <xdr:cNvCxnSpPr/>
      </xdr:nvCxnSpPr>
      <xdr:spPr>
        <a:xfrm>
          <a:off x="1130300" y="1453787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74403</xdr:rowOff>
    </xdr:from>
    <xdr:ext cx="405111" cy="259045"/>
    <xdr:sp macro="" textlink="">
      <xdr:nvSpPr>
        <xdr:cNvPr id="301" name="n_1aveValue【福祉施設】&#10;有形固定資産減価償却率"/>
        <xdr:cNvSpPr txBox="1"/>
      </xdr:nvSpPr>
      <xdr:spPr>
        <a:xfrm>
          <a:off x="3582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macro="" textlink="">
      <xdr:nvSpPr>
        <xdr:cNvPr id="302" name="n_2aveValue【福祉施設】&#10;有形固定資産減価償却率"/>
        <xdr:cNvSpPr txBox="1"/>
      </xdr:nvSpPr>
      <xdr:spPr>
        <a:xfrm>
          <a:off x="2705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31948</xdr:rowOff>
    </xdr:from>
    <xdr:ext cx="405111" cy="259045"/>
    <xdr:sp macro="" textlink="">
      <xdr:nvSpPr>
        <xdr:cNvPr id="303" name="n_3aveValue【福祉施設】&#10;有形固定資産減価償却率"/>
        <xdr:cNvSpPr txBox="1"/>
      </xdr:nvSpPr>
      <xdr:spPr>
        <a:xfrm>
          <a:off x="1816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136451</xdr:rowOff>
    </xdr:from>
    <xdr:ext cx="405111" cy="259045"/>
    <xdr:sp macro="" textlink="">
      <xdr:nvSpPr>
        <xdr:cNvPr id="304" name="n_4aveValue【福祉施設】&#10;有形固定資産減価償却率"/>
        <xdr:cNvSpPr txBox="1"/>
      </xdr:nvSpPr>
      <xdr:spPr>
        <a:xfrm>
          <a:off x="927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78395</xdr:rowOff>
    </xdr:from>
    <xdr:ext cx="405111" cy="259045"/>
    <xdr:sp macro="" textlink="">
      <xdr:nvSpPr>
        <xdr:cNvPr id="305" name="n_1mainValue【福祉施設】&#10;有形固定資産減価償却率"/>
        <xdr:cNvSpPr txBox="1"/>
      </xdr:nvSpPr>
      <xdr:spPr>
        <a:xfrm>
          <a:off x="35820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49003</xdr:rowOff>
    </xdr:from>
    <xdr:ext cx="405111" cy="259045"/>
    <xdr:sp macro="" textlink="">
      <xdr:nvSpPr>
        <xdr:cNvPr id="306" name="n_2mainValue【福祉施設】&#10;有形固定資産減価償却率"/>
        <xdr:cNvSpPr txBox="1"/>
      </xdr:nvSpPr>
      <xdr:spPr>
        <a:xfrm>
          <a:off x="2705744" y="1462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47370</xdr:rowOff>
    </xdr:from>
    <xdr:ext cx="405111" cy="259045"/>
    <xdr:sp macro="" textlink="">
      <xdr:nvSpPr>
        <xdr:cNvPr id="307" name="n_3mainValue【福祉施設】&#10;有形固定資産減価償却率"/>
        <xdr:cNvSpPr txBox="1"/>
      </xdr:nvSpPr>
      <xdr:spPr>
        <a:xfrm>
          <a:off x="1816744" y="1462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6548</xdr:rowOff>
    </xdr:from>
    <xdr:ext cx="405111" cy="259045"/>
    <xdr:sp macro="" textlink="">
      <xdr:nvSpPr>
        <xdr:cNvPr id="308" name="n_4mainValue【福祉施設】&#10;有形固定資産減価償却率"/>
        <xdr:cNvSpPr txBox="1"/>
      </xdr:nvSpPr>
      <xdr:spPr>
        <a:xfrm>
          <a:off x="927744"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9" name="直線コネクタ 31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0" name="テキスト ボックス 31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1" name="直線コネクタ 32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2" name="テキスト ボックス 32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3" name="直線コネクタ 32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4" name="テキスト ボックス 32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5" name="直線コネクタ 32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6" name="テキスト ボックス 32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30" name="直線コネクタ 329"/>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31"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32" name="直線コネクタ 331"/>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33" name="【福祉施設】&#10;一人当たり面積最大値テキスト"/>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34" name="直線コネクタ 333"/>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91457</xdr:rowOff>
    </xdr:from>
    <xdr:ext cx="469744" cy="259045"/>
    <xdr:sp macro="" textlink="">
      <xdr:nvSpPr>
        <xdr:cNvPr id="335" name="【福祉施設】&#10;一人当たり面積平均値テキスト"/>
        <xdr:cNvSpPr txBox="1"/>
      </xdr:nvSpPr>
      <xdr:spPr>
        <a:xfrm>
          <a:off x="10515600" y="1432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36" name="フローチャート: 判断 335"/>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37" name="フローチャート: 判断 336"/>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38" name="フローチャート: 判断 337"/>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39" name="フローチャート: 判断 338"/>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40" name="フローチャート: 判断 339"/>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108458</xdr:rowOff>
    </xdr:from>
    <xdr:to>
      <xdr:col>50</xdr:col>
      <xdr:colOff>165100</xdr:colOff>
      <xdr:row>86</xdr:row>
      <xdr:rowOff>38608</xdr:rowOff>
    </xdr:to>
    <xdr:sp macro="" textlink="">
      <xdr:nvSpPr>
        <xdr:cNvPr id="346" name="楕円 345"/>
        <xdr:cNvSpPr/>
      </xdr:nvSpPr>
      <xdr:spPr>
        <a:xfrm>
          <a:off x="9588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108458</xdr:rowOff>
    </xdr:from>
    <xdr:to>
      <xdr:col>46</xdr:col>
      <xdr:colOff>38100</xdr:colOff>
      <xdr:row>86</xdr:row>
      <xdr:rowOff>38608</xdr:rowOff>
    </xdr:to>
    <xdr:sp macro="" textlink="">
      <xdr:nvSpPr>
        <xdr:cNvPr id="347" name="楕円 346"/>
        <xdr:cNvSpPr/>
      </xdr:nvSpPr>
      <xdr:spPr>
        <a:xfrm>
          <a:off x="8699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159258</xdr:rowOff>
    </xdr:from>
    <xdr:to>
      <xdr:col>50</xdr:col>
      <xdr:colOff>114300</xdr:colOff>
      <xdr:row>85</xdr:row>
      <xdr:rowOff>159258</xdr:rowOff>
    </xdr:to>
    <xdr:cxnSp macro="">
      <xdr:nvCxnSpPr>
        <xdr:cNvPr id="348" name="直線コネクタ 347"/>
        <xdr:cNvCxnSpPr/>
      </xdr:nvCxnSpPr>
      <xdr:spPr>
        <a:xfrm>
          <a:off x="8750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108458</xdr:rowOff>
    </xdr:from>
    <xdr:to>
      <xdr:col>41</xdr:col>
      <xdr:colOff>101600</xdr:colOff>
      <xdr:row>86</xdr:row>
      <xdr:rowOff>38608</xdr:rowOff>
    </xdr:to>
    <xdr:sp macro="" textlink="">
      <xdr:nvSpPr>
        <xdr:cNvPr id="349" name="楕円 348"/>
        <xdr:cNvSpPr/>
      </xdr:nvSpPr>
      <xdr:spPr>
        <a:xfrm>
          <a:off x="7810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159258</xdr:rowOff>
    </xdr:from>
    <xdr:to>
      <xdr:col>45</xdr:col>
      <xdr:colOff>177800</xdr:colOff>
      <xdr:row>85</xdr:row>
      <xdr:rowOff>159258</xdr:rowOff>
    </xdr:to>
    <xdr:cxnSp macro="">
      <xdr:nvCxnSpPr>
        <xdr:cNvPr id="350" name="直線コネクタ 349"/>
        <xdr:cNvCxnSpPr/>
      </xdr:nvCxnSpPr>
      <xdr:spPr>
        <a:xfrm>
          <a:off x="7861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108458</xdr:rowOff>
    </xdr:from>
    <xdr:to>
      <xdr:col>36</xdr:col>
      <xdr:colOff>165100</xdr:colOff>
      <xdr:row>86</xdr:row>
      <xdr:rowOff>38608</xdr:rowOff>
    </xdr:to>
    <xdr:sp macro="" textlink="">
      <xdr:nvSpPr>
        <xdr:cNvPr id="351" name="楕円 350"/>
        <xdr:cNvSpPr/>
      </xdr:nvSpPr>
      <xdr:spPr>
        <a:xfrm>
          <a:off x="6921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159258</xdr:rowOff>
    </xdr:from>
    <xdr:to>
      <xdr:col>41</xdr:col>
      <xdr:colOff>50800</xdr:colOff>
      <xdr:row>85</xdr:row>
      <xdr:rowOff>159258</xdr:rowOff>
    </xdr:to>
    <xdr:cxnSp macro="">
      <xdr:nvCxnSpPr>
        <xdr:cNvPr id="352" name="直線コネクタ 351"/>
        <xdr:cNvCxnSpPr/>
      </xdr:nvCxnSpPr>
      <xdr:spPr>
        <a:xfrm>
          <a:off x="6972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55135</xdr:rowOff>
    </xdr:from>
    <xdr:ext cx="469744" cy="259045"/>
    <xdr:sp macro="" textlink="">
      <xdr:nvSpPr>
        <xdr:cNvPr id="353" name="n_1aveValue【福祉施設】&#10;一人当たり面積"/>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354" name="n_2aveValue【福祉施設】&#10;一人当たり面積"/>
        <xdr:cNvSpPr txBox="1"/>
      </xdr:nvSpPr>
      <xdr:spPr>
        <a:xfrm>
          <a:off x="8515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32275</xdr:rowOff>
    </xdr:from>
    <xdr:ext cx="469744" cy="259045"/>
    <xdr:sp macro="" textlink="">
      <xdr:nvSpPr>
        <xdr:cNvPr id="355" name="n_3aveValue【福祉施設】&#10;一人当たり面積"/>
        <xdr:cNvSpPr txBox="1"/>
      </xdr:nvSpPr>
      <xdr:spPr>
        <a:xfrm>
          <a:off x="7626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9414</xdr:rowOff>
    </xdr:from>
    <xdr:ext cx="469744" cy="259045"/>
    <xdr:sp macro="" textlink="">
      <xdr:nvSpPr>
        <xdr:cNvPr id="356" name="n_4aveValue【福祉施設】&#10;一人当たり面積"/>
        <xdr:cNvSpPr txBox="1"/>
      </xdr:nvSpPr>
      <xdr:spPr>
        <a:xfrm>
          <a:off x="6737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29735</xdr:rowOff>
    </xdr:from>
    <xdr:ext cx="469744" cy="259045"/>
    <xdr:sp macro="" textlink="">
      <xdr:nvSpPr>
        <xdr:cNvPr id="357" name="n_1mainValue【福祉施設】&#10;一人当たり面積"/>
        <xdr:cNvSpPr txBox="1"/>
      </xdr:nvSpPr>
      <xdr:spPr>
        <a:xfrm>
          <a:off x="93917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29735</xdr:rowOff>
    </xdr:from>
    <xdr:ext cx="469744" cy="259045"/>
    <xdr:sp macro="" textlink="">
      <xdr:nvSpPr>
        <xdr:cNvPr id="358" name="n_2mainValue【福祉施設】&#10;一人当たり面積"/>
        <xdr:cNvSpPr txBox="1"/>
      </xdr:nvSpPr>
      <xdr:spPr>
        <a:xfrm>
          <a:off x="8515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29735</xdr:rowOff>
    </xdr:from>
    <xdr:ext cx="469744" cy="259045"/>
    <xdr:sp macro="" textlink="">
      <xdr:nvSpPr>
        <xdr:cNvPr id="359" name="n_3mainValue【福祉施設】&#10;一人当たり面積"/>
        <xdr:cNvSpPr txBox="1"/>
      </xdr:nvSpPr>
      <xdr:spPr>
        <a:xfrm>
          <a:off x="7626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29735</xdr:rowOff>
    </xdr:from>
    <xdr:ext cx="469744" cy="259045"/>
    <xdr:sp macro="" textlink="">
      <xdr:nvSpPr>
        <xdr:cNvPr id="360" name="n_4mainValue【福祉施設】&#10;一人当たり面積"/>
        <xdr:cNvSpPr txBox="1"/>
      </xdr:nvSpPr>
      <xdr:spPr>
        <a:xfrm>
          <a:off x="6737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8" name="直線コネクタ 3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9" name="テキスト ボックス 38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0" name="直線コネクタ 3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1" name="テキスト ボックス 3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2" name="直線コネクタ 3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3" name="テキスト ボックス 3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4" name="直線コネクタ 3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5" name="テキスト ボックス 3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6" name="直線コネクタ 3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7" name="テキスト ボックス 39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9" name="テキスト ボックス 39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401" name="直線コネクタ 400"/>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2"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3" name="直線コネクタ 40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404" name="【一般廃棄物処理施設】&#10;有形固定資産減価償却率最大値テキスト"/>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405" name="直線コネクタ 404"/>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406" name="【一般廃棄物処理施設】&#10;有形固定資産減価償却率平均値テキスト"/>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07" name="フローチャート: 判断 406"/>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08" name="フローチャート: 判断 407"/>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09" name="フローチャート: 判断 408"/>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10" name="フローチャート: 判断 409"/>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11" name="フローチャート: 判断 410"/>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154940</xdr:rowOff>
    </xdr:from>
    <xdr:to>
      <xdr:col>81</xdr:col>
      <xdr:colOff>101600</xdr:colOff>
      <xdr:row>36</xdr:row>
      <xdr:rowOff>85090</xdr:rowOff>
    </xdr:to>
    <xdr:sp macro="" textlink="">
      <xdr:nvSpPr>
        <xdr:cNvPr id="417" name="楕円 416"/>
        <xdr:cNvSpPr/>
      </xdr:nvSpPr>
      <xdr:spPr>
        <a:xfrm>
          <a:off x="15430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73025</xdr:rowOff>
    </xdr:from>
    <xdr:to>
      <xdr:col>76</xdr:col>
      <xdr:colOff>165100</xdr:colOff>
      <xdr:row>36</xdr:row>
      <xdr:rowOff>3175</xdr:rowOff>
    </xdr:to>
    <xdr:sp macro="" textlink="">
      <xdr:nvSpPr>
        <xdr:cNvPr id="418" name="楕円 417"/>
        <xdr:cNvSpPr/>
      </xdr:nvSpPr>
      <xdr:spPr>
        <a:xfrm>
          <a:off x="14541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123825</xdr:rowOff>
    </xdr:from>
    <xdr:to>
      <xdr:col>81</xdr:col>
      <xdr:colOff>50800</xdr:colOff>
      <xdr:row>36</xdr:row>
      <xdr:rowOff>34290</xdr:rowOff>
    </xdr:to>
    <xdr:cxnSp macro="">
      <xdr:nvCxnSpPr>
        <xdr:cNvPr id="419" name="直線コネクタ 418"/>
        <xdr:cNvCxnSpPr/>
      </xdr:nvCxnSpPr>
      <xdr:spPr>
        <a:xfrm>
          <a:off x="14592300" y="612457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162560</xdr:rowOff>
    </xdr:from>
    <xdr:to>
      <xdr:col>72</xdr:col>
      <xdr:colOff>38100</xdr:colOff>
      <xdr:row>35</xdr:row>
      <xdr:rowOff>92710</xdr:rowOff>
    </xdr:to>
    <xdr:sp macro="" textlink="">
      <xdr:nvSpPr>
        <xdr:cNvPr id="420" name="楕円 419"/>
        <xdr:cNvSpPr/>
      </xdr:nvSpPr>
      <xdr:spPr>
        <a:xfrm>
          <a:off x="13652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41910</xdr:rowOff>
    </xdr:from>
    <xdr:to>
      <xdr:col>76</xdr:col>
      <xdr:colOff>114300</xdr:colOff>
      <xdr:row>35</xdr:row>
      <xdr:rowOff>123825</xdr:rowOff>
    </xdr:to>
    <xdr:cxnSp macro="">
      <xdr:nvCxnSpPr>
        <xdr:cNvPr id="421" name="直線コネクタ 420"/>
        <xdr:cNvCxnSpPr/>
      </xdr:nvCxnSpPr>
      <xdr:spPr>
        <a:xfrm>
          <a:off x="13703300" y="604266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78740</xdr:rowOff>
    </xdr:from>
    <xdr:to>
      <xdr:col>67</xdr:col>
      <xdr:colOff>101600</xdr:colOff>
      <xdr:row>35</xdr:row>
      <xdr:rowOff>8890</xdr:rowOff>
    </xdr:to>
    <xdr:sp macro="" textlink="">
      <xdr:nvSpPr>
        <xdr:cNvPr id="422" name="楕円 421"/>
        <xdr:cNvSpPr/>
      </xdr:nvSpPr>
      <xdr:spPr>
        <a:xfrm>
          <a:off x="12763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129540</xdr:rowOff>
    </xdr:from>
    <xdr:to>
      <xdr:col>71</xdr:col>
      <xdr:colOff>177800</xdr:colOff>
      <xdr:row>35</xdr:row>
      <xdr:rowOff>41910</xdr:rowOff>
    </xdr:to>
    <xdr:cxnSp macro="">
      <xdr:nvCxnSpPr>
        <xdr:cNvPr id="423" name="直線コネクタ 422"/>
        <xdr:cNvCxnSpPr/>
      </xdr:nvCxnSpPr>
      <xdr:spPr>
        <a:xfrm>
          <a:off x="12814300" y="5958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72407</xdr:rowOff>
    </xdr:from>
    <xdr:ext cx="405111" cy="259045"/>
    <xdr:sp macro="" textlink="">
      <xdr:nvSpPr>
        <xdr:cNvPr id="424" name="n_1aveValue【一般廃棄物処理施設】&#10;有形固定資産減価償却率"/>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43832</xdr:rowOff>
    </xdr:from>
    <xdr:ext cx="405111" cy="259045"/>
    <xdr:sp macro="" textlink="">
      <xdr:nvSpPr>
        <xdr:cNvPr id="425" name="n_2aveValue【一般廃棄物処理施設】&#10;有形固定資産減価償却率"/>
        <xdr:cNvSpPr txBox="1"/>
      </xdr:nvSpPr>
      <xdr:spPr>
        <a:xfrm>
          <a:off x="14389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426" name="n_3aveValue【一般廃棄物処理施設】&#10;有形固定資産減価償却率"/>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427" name="n_4aveValue【一般廃棄物処理施設】&#10;有形固定資産減価償却率"/>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101617</xdr:rowOff>
    </xdr:from>
    <xdr:ext cx="405111" cy="259045"/>
    <xdr:sp macro="" textlink="">
      <xdr:nvSpPr>
        <xdr:cNvPr id="428" name="n_1mainValue【一般廃棄物処理施設】&#10;有形固定資産減価償却率"/>
        <xdr:cNvSpPr txBox="1"/>
      </xdr:nvSpPr>
      <xdr:spPr>
        <a:xfrm>
          <a:off x="152660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19702</xdr:rowOff>
    </xdr:from>
    <xdr:ext cx="405111" cy="259045"/>
    <xdr:sp macro="" textlink="">
      <xdr:nvSpPr>
        <xdr:cNvPr id="429" name="n_2mainValue【一般廃棄物処理施設】&#10;有形固定資産減価償却率"/>
        <xdr:cNvSpPr txBox="1"/>
      </xdr:nvSpPr>
      <xdr:spPr>
        <a:xfrm>
          <a:off x="14389744"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109237</xdr:rowOff>
    </xdr:from>
    <xdr:ext cx="405111" cy="259045"/>
    <xdr:sp macro="" textlink="">
      <xdr:nvSpPr>
        <xdr:cNvPr id="430" name="n_3mainValue【一般廃棄物処理施設】&#10;有形固定資産減価償却率"/>
        <xdr:cNvSpPr txBox="1"/>
      </xdr:nvSpPr>
      <xdr:spPr>
        <a:xfrm>
          <a:off x="13500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25417</xdr:rowOff>
    </xdr:from>
    <xdr:ext cx="405111" cy="259045"/>
    <xdr:sp macro="" textlink="">
      <xdr:nvSpPr>
        <xdr:cNvPr id="431" name="n_4mainValue【一般廃棄物処理施設】&#10;有形固定資産減価償却率"/>
        <xdr:cNvSpPr txBox="1"/>
      </xdr:nvSpPr>
      <xdr:spPr>
        <a:xfrm>
          <a:off x="12611744"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42" name="直線コネクタ 44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43" name="テキスト ボックス 442"/>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4" name="直線コネクタ 44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5" name="テキスト ボックス 44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46" name="直線コネクタ 44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47" name="テキスト ボックス 446"/>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9" name="テキスト ボックス 4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451" name="直線コネクタ 450"/>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52"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53" name="直線コネクタ 452"/>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454" name="【一般廃棄物処理施設】&#10;一人当たり有形固定資産（償却資産）額最大値テキスト"/>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455" name="直線コネクタ 454"/>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14834</xdr:rowOff>
    </xdr:from>
    <xdr:ext cx="534377" cy="259045"/>
    <xdr:sp macro="" textlink="">
      <xdr:nvSpPr>
        <xdr:cNvPr id="456" name="【一般廃棄物処理施設】&#10;一人当たり有形固定資産（償却資産）額平均値テキスト"/>
        <xdr:cNvSpPr txBox="1"/>
      </xdr:nvSpPr>
      <xdr:spPr>
        <a:xfrm>
          <a:off x="22199600" y="652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457" name="フローチャート: 判断 456"/>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458" name="フローチャート: 判断 457"/>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459" name="フローチャート: 判断 458"/>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460" name="フローチャート: 判断 459"/>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461" name="フローチャート: 判断 460"/>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70171</xdr:rowOff>
    </xdr:from>
    <xdr:to>
      <xdr:col>112</xdr:col>
      <xdr:colOff>38100</xdr:colOff>
      <xdr:row>38</xdr:row>
      <xdr:rowOff>321</xdr:rowOff>
    </xdr:to>
    <xdr:sp macro="" textlink="">
      <xdr:nvSpPr>
        <xdr:cNvPr id="467" name="楕円 466"/>
        <xdr:cNvSpPr/>
      </xdr:nvSpPr>
      <xdr:spPr>
        <a:xfrm>
          <a:off x="21272500" y="641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72006</xdr:rowOff>
    </xdr:from>
    <xdr:to>
      <xdr:col>107</xdr:col>
      <xdr:colOff>101600</xdr:colOff>
      <xdr:row>38</xdr:row>
      <xdr:rowOff>2156</xdr:rowOff>
    </xdr:to>
    <xdr:sp macro="" textlink="">
      <xdr:nvSpPr>
        <xdr:cNvPr id="468" name="楕円 467"/>
        <xdr:cNvSpPr/>
      </xdr:nvSpPr>
      <xdr:spPr>
        <a:xfrm>
          <a:off x="20383500" y="641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120971</xdr:rowOff>
    </xdr:from>
    <xdr:to>
      <xdr:col>111</xdr:col>
      <xdr:colOff>177800</xdr:colOff>
      <xdr:row>37</xdr:row>
      <xdr:rowOff>122806</xdr:rowOff>
    </xdr:to>
    <xdr:cxnSp macro="">
      <xdr:nvCxnSpPr>
        <xdr:cNvPr id="469" name="直線コネクタ 468"/>
        <xdr:cNvCxnSpPr/>
      </xdr:nvCxnSpPr>
      <xdr:spPr>
        <a:xfrm flipV="1">
          <a:off x="20434300" y="6464621"/>
          <a:ext cx="889000" cy="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35498</xdr:rowOff>
    </xdr:from>
    <xdr:to>
      <xdr:col>102</xdr:col>
      <xdr:colOff>165100</xdr:colOff>
      <xdr:row>37</xdr:row>
      <xdr:rowOff>137098</xdr:rowOff>
    </xdr:to>
    <xdr:sp macro="" textlink="">
      <xdr:nvSpPr>
        <xdr:cNvPr id="470" name="楕円 469"/>
        <xdr:cNvSpPr/>
      </xdr:nvSpPr>
      <xdr:spPr>
        <a:xfrm>
          <a:off x="19494500" y="637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86298</xdr:rowOff>
    </xdr:from>
    <xdr:to>
      <xdr:col>107</xdr:col>
      <xdr:colOff>50800</xdr:colOff>
      <xdr:row>37</xdr:row>
      <xdr:rowOff>122806</xdr:rowOff>
    </xdr:to>
    <xdr:cxnSp macro="">
      <xdr:nvCxnSpPr>
        <xdr:cNvPr id="471" name="直線コネクタ 470"/>
        <xdr:cNvCxnSpPr/>
      </xdr:nvCxnSpPr>
      <xdr:spPr>
        <a:xfrm>
          <a:off x="19545300" y="6429948"/>
          <a:ext cx="889000" cy="3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71126</xdr:rowOff>
    </xdr:from>
    <xdr:to>
      <xdr:col>98</xdr:col>
      <xdr:colOff>38100</xdr:colOff>
      <xdr:row>38</xdr:row>
      <xdr:rowOff>1276</xdr:rowOff>
    </xdr:to>
    <xdr:sp macro="" textlink="">
      <xdr:nvSpPr>
        <xdr:cNvPr id="472" name="楕円 471"/>
        <xdr:cNvSpPr/>
      </xdr:nvSpPr>
      <xdr:spPr>
        <a:xfrm>
          <a:off x="18605500" y="641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86298</xdr:rowOff>
    </xdr:from>
    <xdr:to>
      <xdr:col>102</xdr:col>
      <xdr:colOff>114300</xdr:colOff>
      <xdr:row>37</xdr:row>
      <xdr:rowOff>121926</xdr:rowOff>
    </xdr:to>
    <xdr:cxnSp macro="">
      <xdr:nvCxnSpPr>
        <xdr:cNvPr id="473" name="直線コネクタ 472"/>
        <xdr:cNvCxnSpPr/>
      </xdr:nvCxnSpPr>
      <xdr:spPr>
        <a:xfrm flipV="1">
          <a:off x="18656300" y="6429948"/>
          <a:ext cx="889000" cy="3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135924</xdr:rowOff>
    </xdr:from>
    <xdr:ext cx="534377" cy="259045"/>
    <xdr:sp macro="" textlink="">
      <xdr:nvSpPr>
        <xdr:cNvPr id="474" name="n_1aveValue【一般廃棄物処理施設】&#10;一人当たり有形固定資産（償却資産）額"/>
        <xdr:cNvSpPr txBox="1"/>
      </xdr:nvSpPr>
      <xdr:spPr>
        <a:xfrm>
          <a:off x="21043411" y="665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157704</xdr:rowOff>
    </xdr:from>
    <xdr:ext cx="534377" cy="259045"/>
    <xdr:sp macro="" textlink="">
      <xdr:nvSpPr>
        <xdr:cNvPr id="475" name="n_2aveValue【一般廃棄物処理施設】&#10;一人当たり有形固定資産（償却資産）額"/>
        <xdr:cNvSpPr txBox="1"/>
      </xdr:nvSpPr>
      <xdr:spPr>
        <a:xfrm>
          <a:off x="20167111" y="667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162853</xdr:rowOff>
    </xdr:from>
    <xdr:ext cx="534377" cy="259045"/>
    <xdr:sp macro="" textlink="">
      <xdr:nvSpPr>
        <xdr:cNvPr id="476" name="n_3aveValue【一般廃棄物処理施設】&#10;一人当たり有形固定資産（償却資産）額"/>
        <xdr:cNvSpPr txBox="1"/>
      </xdr:nvSpPr>
      <xdr:spPr>
        <a:xfrm>
          <a:off x="19278111" y="667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7650</xdr:rowOff>
    </xdr:from>
    <xdr:ext cx="534377" cy="259045"/>
    <xdr:sp macro="" textlink="">
      <xdr:nvSpPr>
        <xdr:cNvPr id="477" name="n_4aveValue【一般廃棄物処理施設】&#10;一人当たり有形固定資産（償却資産）額"/>
        <xdr:cNvSpPr txBox="1"/>
      </xdr:nvSpPr>
      <xdr:spPr>
        <a:xfrm>
          <a:off x="18389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16848</xdr:rowOff>
    </xdr:from>
    <xdr:ext cx="599010" cy="259045"/>
    <xdr:sp macro="" textlink="">
      <xdr:nvSpPr>
        <xdr:cNvPr id="478" name="n_1mainValue【一般廃棄物処理施設】&#10;一人当たり有形固定資産（償却資産）額"/>
        <xdr:cNvSpPr txBox="1"/>
      </xdr:nvSpPr>
      <xdr:spPr>
        <a:xfrm>
          <a:off x="21011095" y="618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18683</xdr:rowOff>
    </xdr:from>
    <xdr:ext cx="599010" cy="259045"/>
    <xdr:sp macro="" textlink="">
      <xdr:nvSpPr>
        <xdr:cNvPr id="479" name="n_2mainValue【一般廃棄物処理施設】&#10;一人当たり有形固定資産（償却資産）額"/>
        <xdr:cNvSpPr txBox="1"/>
      </xdr:nvSpPr>
      <xdr:spPr>
        <a:xfrm>
          <a:off x="20134795" y="619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153625</xdr:rowOff>
    </xdr:from>
    <xdr:ext cx="599010" cy="259045"/>
    <xdr:sp macro="" textlink="">
      <xdr:nvSpPr>
        <xdr:cNvPr id="480" name="n_3mainValue【一般廃棄物処理施設】&#10;一人当たり有形固定資産（償却資産）額"/>
        <xdr:cNvSpPr txBox="1"/>
      </xdr:nvSpPr>
      <xdr:spPr>
        <a:xfrm>
          <a:off x="19245795" y="615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17803</xdr:rowOff>
    </xdr:from>
    <xdr:ext cx="599010" cy="259045"/>
    <xdr:sp macro="" textlink="">
      <xdr:nvSpPr>
        <xdr:cNvPr id="481" name="n_4mainValue【一般廃棄物処理施設】&#10;一人当たり有形固定資産（償却資産）額"/>
        <xdr:cNvSpPr txBox="1"/>
      </xdr:nvSpPr>
      <xdr:spPr>
        <a:xfrm>
          <a:off x="18356795" y="619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4" name="テキスト ボックス 49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4" name="テキスト ボックス 50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507" name="直線コネクタ 506"/>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08"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09" name="直線コネクタ 508"/>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510" name="【保健センター・保健所】&#10;有形固定資産減価償却率最大値テキスト"/>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511" name="直線コネクタ 510"/>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12"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13" name="フローチャート: 判断 512"/>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514" name="フローチャート: 判断 513"/>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515" name="フローチャート: 判断 514"/>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16" name="フローチャート: 判断 515"/>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517" name="フローチャート: 判断 516"/>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136978</xdr:rowOff>
    </xdr:from>
    <xdr:to>
      <xdr:col>81</xdr:col>
      <xdr:colOff>101600</xdr:colOff>
      <xdr:row>62</xdr:row>
      <xdr:rowOff>67128</xdr:rowOff>
    </xdr:to>
    <xdr:sp macro="" textlink="">
      <xdr:nvSpPr>
        <xdr:cNvPr id="523" name="楕円 522"/>
        <xdr:cNvSpPr/>
      </xdr:nvSpPr>
      <xdr:spPr>
        <a:xfrm>
          <a:off x="15430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104322</xdr:rowOff>
    </xdr:from>
    <xdr:to>
      <xdr:col>76</xdr:col>
      <xdr:colOff>165100</xdr:colOff>
      <xdr:row>62</xdr:row>
      <xdr:rowOff>34472</xdr:rowOff>
    </xdr:to>
    <xdr:sp macro="" textlink="">
      <xdr:nvSpPr>
        <xdr:cNvPr id="524" name="楕円 523"/>
        <xdr:cNvSpPr/>
      </xdr:nvSpPr>
      <xdr:spPr>
        <a:xfrm>
          <a:off x="14541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155122</xdr:rowOff>
    </xdr:from>
    <xdr:to>
      <xdr:col>81</xdr:col>
      <xdr:colOff>50800</xdr:colOff>
      <xdr:row>62</xdr:row>
      <xdr:rowOff>16328</xdr:rowOff>
    </xdr:to>
    <xdr:cxnSp macro="">
      <xdr:nvCxnSpPr>
        <xdr:cNvPr id="525" name="直線コネクタ 524"/>
        <xdr:cNvCxnSpPr/>
      </xdr:nvCxnSpPr>
      <xdr:spPr>
        <a:xfrm>
          <a:off x="14592300" y="1061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102688</xdr:rowOff>
    </xdr:from>
    <xdr:to>
      <xdr:col>72</xdr:col>
      <xdr:colOff>38100</xdr:colOff>
      <xdr:row>62</xdr:row>
      <xdr:rowOff>32838</xdr:rowOff>
    </xdr:to>
    <xdr:sp macro="" textlink="">
      <xdr:nvSpPr>
        <xdr:cNvPr id="526" name="楕円 525"/>
        <xdr:cNvSpPr/>
      </xdr:nvSpPr>
      <xdr:spPr>
        <a:xfrm>
          <a:off x="136525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153488</xdr:rowOff>
    </xdr:from>
    <xdr:to>
      <xdr:col>76</xdr:col>
      <xdr:colOff>114300</xdr:colOff>
      <xdr:row>61</xdr:row>
      <xdr:rowOff>155122</xdr:rowOff>
    </xdr:to>
    <xdr:cxnSp macro="">
      <xdr:nvCxnSpPr>
        <xdr:cNvPr id="527" name="直線コネクタ 526"/>
        <xdr:cNvCxnSpPr/>
      </xdr:nvCxnSpPr>
      <xdr:spPr>
        <a:xfrm>
          <a:off x="13703300" y="1061193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37374</xdr:rowOff>
    </xdr:from>
    <xdr:to>
      <xdr:col>67</xdr:col>
      <xdr:colOff>101600</xdr:colOff>
      <xdr:row>61</xdr:row>
      <xdr:rowOff>138974</xdr:rowOff>
    </xdr:to>
    <xdr:sp macro="" textlink="">
      <xdr:nvSpPr>
        <xdr:cNvPr id="528" name="楕円 527"/>
        <xdr:cNvSpPr/>
      </xdr:nvSpPr>
      <xdr:spPr>
        <a:xfrm>
          <a:off x="12763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88174</xdr:rowOff>
    </xdr:from>
    <xdr:to>
      <xdr:col>71</xdr:col>
      <xdr:colOff>177800</xdr:colOff>
      <xdr:row>61</xdr:row>
      <xdr:rowOff>153488</xdr:rowOff>
    </xdr:to>
    <xdr:cxnSp macro="">
      <xdr:nvCxnSpPr>
        <xdr:cNvPr id="529" name="直線コネクタ 528"/>
        <xdr:cNvCxnSpPr/>
      </xdr:nvCxnSpPr>
      <xdr:spPr>
        <a:xfrm>
          <a:off x="12814300" y="1054662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96718</xdr:rowOff>
    </xdr:from>
    <xdr:ext cx="405111" cy="259045"/>
    <xdr:sp macro="" textlink="">
      <xdr:nvSpPr>
        <xdr:cNvPr id="530" name="n_1aveValue【保健センター・保健所】&#10;有形固定資産減価償却率"/>
        <xdr:cNvSpPr txBox="1"/>
      </xdr:nvSpPr>
      <xdr:spPr>
        <a:xfrm>
          <a:off x="152660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531" name="n_2aveValue【保健センター・保健所】&#10;有形固定資産減価償却率"/>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532" name="n_3aveValue【保健センター・保健所】&#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533" name="n_4aveValue【保健センター・保健所】&#10;有形固定資産減価償却率"/>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58255</xdr:rowOff>
    </xdr:from>
    <xdr:ext cx="405111" cy="259045"/>
    <xdr:sp macro="" textlink="">
      <xdr:nvSpPr>
        <xdr:cNvPr id="534" name="n_1mainValue【保健センター・保健所】&#10;有形固定資産減価償却率"/>
        <xdr:cNvSpPr txBox="1"/>
      </xdr:nvSpPr>
      <xdr:spPr>
        <a:xfrm>
          <a:off x="152660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25599</xdr:rowOff>
    </xdr:from>
    <xdr:ext cx="405111" cy="259045"/>
    <xdr:sp macro="" textlink="">
      <xdr:nvSpPr>
        <xdr:cNvPr id="535" name="n_2mainValue【保健センター・保健所】&#10;有形固定資産減価償却率"/>
        <xdr:cNvSpPr txBox="1"/>
      </xdr:nvSpPr>
      <xdr:spPr>
        <a:xfrm>
          <a:off x="14389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23965</xdr:rowOff>
    </xdr:from>
    <xdr:ext cx="405111" cy="259045"/>
    <xdr:sp macro="" textlink="">
      <xdr:nvSpPr>
        <xdr:cNvPr id="536" name="n_3mainValue【保健センター・保健所】&#10;有形固定資産減価償却率"/>
        <xdr:cNvSpPr txBox="1"/>
      </xdr:nvSpPr>
      <xdr:spPr>
        <a:xfrm>
          <a:off x="13500744" y="1065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130101</xdr:rowOff>
    </xdr:from>
    <xdr:ext cx="405111" cy="259045"/>
    <xdr:sp macro="" textlink="">
      <xdr:nvSpPr>
        <xdr:cNvPr id="537" name="n_4mainValue【保健センター・保健所】&#10;有形固定資産減価償却率"/>
        <xdr:cNvSpPr txBox="1"/>
      </xdr:nvSpPr>
      <xdr:spPr>
        <a:xfrm>
          <a:off x="12611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8" name="正方形/長方形 5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9" name="正方形/長方形 5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0" name="正方形/長方形 5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1" name="正方形/長方形 5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2" name="正方形/長方形 5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3" name="正方形/長方形 5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4" name="正方形/長方形 5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5" name="正方形/長方形 5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6" name="テキスト ボックス 5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7" name="直線コネクタ 5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8" name="直線コネクタ 54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9" name="テキスト ボックス 54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0" name="直線コネクタ 54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1" name="テキスト ボックス 55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2" name="直線コネクタ 55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3" name="テキスト ボックス 55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4" name="直線コネクタ 55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5" name="テキスト ボックス 55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6" name="直線コネクタ 55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7" name="テキスト ボックス 55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8" name="直線コネクタ 55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9" name="テキスト ボックス 55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563" name="直線コネクタ 562"/>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64"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65" name="直線コネクタ 564"/>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566" name="【保健センター・保健所】&#10;一人当たり面積最大値テキスト"/>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567" name="直線コネクタ 566"/>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568" name="【保健センター・保健所】&#10;一人当たり面積平均値テキスト"/>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69" name="フローチャート: 判断 568"/>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70" name="フローチャート: 判断 569"/>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571" name="フローチャート: 判断 570"/>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572" name="フローチャート: 判断 571"/>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573" name="フローチャート: 判断 572"/>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58601</xdr:rowOff>
    </xdr:from>
    <xdr:to>
      <xdr:col>112</xdr:col>
      <xdr:colOff>38100</xdr:colOff>
      <xdr:row>63</xdr:row>
      <xdr:rowOff>160201</xdr:rowOff>
    </xdr:to>
    <xdr:sp macro="" textlink="">
      <xdr:nvSpPr>
        <xdr:cNvPr id="579" name="楕円 578"/>
        <xdr:cNvSpPr/>
      </xdr:nvSpPr>
      <xdr:spPr>
        <a:xfrm>
          <a:off x="21272500" y="108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580" name="楕円 579"/>
        <xdr:cNvSpPr/>
      </xdr:nvSpPr>
      <xdr:spPr>
        <a:xfrm>
          <a:off x="20383500" y="108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109401</xdr:rowOff>
    </xdr:from>
    <xdr:to>
      <xdr:col>111</xdr:col>
      <xdr:colOff>177800</xdr:colOff>
      <xdr:row>63</xdr:row>
      <xdr:rowOff>109401</xdr:rowOff>
    </xdr:to>
    <xdr:cxnSp macro="">
      <xdr:nvCxnSpPr>
        <xdr:cNvPr id="581" name="直線コネクタ 580"/>
        <xdr:cNvCxnSpPr/>
      </xdr:nvCxnSpPr>
      <xdr:spPr>
        <a:xfrm>
          <a:off x="20434300" y="109107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61867</xdr:rowOff>
    </xdr:from>
    <xdr:to>
      <xdr:col>102</xdr:col>
      <xdr:colOff>165100</xdr:colOff>
      <xdr:row>63</xdr:row>
      <xdr:rowOff>163467</xdr:rowOff>
    </xdr:to>
    <xdr:sp macro="" textlink="">
      <xdr:nvSpPr>
        <xdr:cNvPr id="582" name="楕円 581"/>
        <xdr:cNvSpPr/>
      </xdr:nvSpPr>
      <xdr:spPr>
        <a:xfrm>
          <a:off x="19494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109401</xdr:rowOff>
    </xdr:from>
    <xdr:to>
      <xdr:col>107</xdr:col>
      <xdr:colOff>50800</xdr:colOff>
      <xdr:row>63</xdr:row>
      <xdr:rowOff>112667</xdr:rowOff>
    </xdr:to>
    <xdr:cxnSp macro="">
      <xdr:nvCxnSpPr>
        <xdr:cNvPr id="583" name="直線コネクタ 582"/>
        <xdr:cNvCxnSpPr/>
      </xdr:nvCxnSpPr>
      <xdr:spPr>
        <a:xfrm flipV="1">
          <a:off x="19545300" y="1091075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61867</xdr:rowOff>
    </xdr:from>
    <xdr:to>
      <xdr:col>98</xdr:col>
      <xdr:colOff>38100</xdr:colOff>
      <xdr:row>63</xdr:row>
      <xdr:rowOff>163467</xdr:rowOff>
    </xdr:to>
    <xdr:sp macro="" textlink="">
      <xdr:nvSpPr>
        <xdr:cNvPr id="584" name="楕円 583"/>
        <xdr:cNvSpPr/>
      </xdr:nvSpPr>
      <xdr:spPr>
        <a:xfrm>
          <a:off x="18605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112667</xdr:rowOff>
    </xdr:from>
    <xdr:to>
      <xdr:col>102</xdr:col>
      <xdr:colOff>114300</xdr:colOff>
      <xdr:row>63</xdr:row>
      <xdr:rowOff>112667</xdr:rowOff>
    </xdr:to>
    <xdr:cxnSp macro="">
      <xdr:nvCxnSpPr>
        <xdr:cNvPr id="585" name="直線コネクタ 584"/>
        <xdr:cNvCxnSpPr/>
      </xdr:nvCxnSpPr>
      <xdr:spPr>
        <a:xfrm>
          <a:off x="18656300" y="109140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151328</xdr:rowOff>
    </xdr:from>
    <xdr:ext cx="469744" cy="259045"/>
    <xdr:sp macro="" textlink="">
      <xdr:nvSpPr>
        <xdr:cNvPr id="586" name="n_1aveValue【保健センター・保健所】&#10;一人当たり面積"/>
        <xdr:cNvSpPr txBox="1"/>
      </xdr:nvSpPr>
      <xdr:spPr>
        <a:xfrm>
          <a:off x="210757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160400</xdr:rowOff>
    </xdr:from>
    <xdr:ext cx="469744" cy="259045"/>
    <xdr:sp macro="" textlink="">
      <xdr:nvSpPr>
        <xdr:cNvPr id="587" name="n_2aveValue【保健センター・保健所】&#10;一人当たり面積"/>
        <xdr:cNvSpPr txBox="1"/>
      </xdr:nvSpPr>
      <xdr:spPr>
        <a:xfrm>
          <a:off x="201994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588" name="n_3aveValue【保健センター・保健所】&#10;一人当たり面積"/>
        <xdr:cNvSpPr txBox="1"/>
      </xdr:nvSpPr>
      <xdr:spPr>
        <a:xfrm>
          <a:off x="19310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164392</xdr:rowOff>
    </xdr:from>
    <xdr:ext cx="469744" cy="259045"/>
    <xdr:sp macro="" textlink="">
      <xdr:nvSpPr>
        <xdr:cNvPr id="589" name="n_4aveValue【保健センター・保健所】&#10;一人当たり面積"/>
        <xdr:cNvSpPr txBox="1"/>
      </xdr:nvSpPr>
      <xdr:spPr>
        <a:xfrm>
          <a:off x="18421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5278</xdr:rowOff>
    </xdr:from>
    <xdr:ext cx="469744" cy="259045"/>
    <xdr:sp macro="" textlink="">
      <xdr:nvSpPr>
        <xdr:cNvPr id="590" name="n_1mainValue【保健センター・保健所】&#10;一人当たり面積"/>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151328</xdr:rowOff>
    </xdr:from>
    <xdr:ext cx="469744" cy="259045"/>
    <xdr:sp macro="" textlink="">
      <xdr:nvSpPr>
        <xdr:cNvPr id="591" name="n_2mainValue【保健センター・保健所】&#10;一人当たり面積"/>
        <xdr:cNvSpPr txBox="1"/>
      </xdr:nvSpPr>
      <xdr:spPr>
        <a:xfrm>
          <a:off x="20199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154594</xdr:rowOff>
    </xdr:from>
    <xdr:ext cx="469744" cy="259045"/>
    <xdr:sp macro="" textlink="">
      <xdr:nvSpPr>
        <xdr:cNvPr id="592" name="n_3mainValue【保健センター・保健所】&#10;一人当たり面積"/>
        <xdr:cNvSpPr txBox="1"/>
      </xdr:nvSpPr>
      <xdr:spPr>
        <a:xfrm>
          <a:off x="19310427" y="1095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8544</xdr:rowOff>
    </xdr:from>
    <xdr:ext cx="469744" cy="259045"/>
    <xdr:sp macro="" textlink="">
      <xdr:nvSpPr>
        <xdr:cNvPr id="593" name="n_4mainValue【保健センター・保健所】&#10;一人当たり面積"/>
        <xdr:cNvSpPr txBox="1"/>
      </xdr:nvSpPr>
      <xdr:spPr>
        <a:xfrm>
          <a:off x="18421427" y="1063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4" name="テキスト ボックス 60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5" name="直線コネクタ 6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6" name="テキスト ボックス 60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7" name="直線コネクタ 6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8" name="テキスト ボックス 6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9" name="直線コネクタ 6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0" name="テキスト ボックス 6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1" name="直線コネクタ 6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2" name="テキスト ボックス 6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3" name="直線コネクタ 6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4" name="テキスト ボックス 6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5" name="直線コネクタ 6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6" name="テキスト ボックス 61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619" name="直線コネクタ 618"/>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1" name="直線コネクタ 62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622" name="【消防施設】&#10;有形固定資産減価償却率最大値テキスト"/>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623" name="直線コネクタ 622"/>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624" name="【消防施設】&#10;有形固定資産減価償却率平均値テキスト"/>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25" name="フローチャート: 判断 624"/>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626" name="フローチャート: 判断 625"/>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27" name="フローチャート: 判断 626"/>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628" name="フローチャート: 判断 627"/>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629" name="フローチャート: 判断 628"/>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47716</xdr:rowOff>
    </xdr:from>
    <xdr:to>
      <xdr:col>81</xdr:col>
      <xdr:colOff>101600</xdr:colOff>
      <xdr:row>85</xdr:row>
      <xdr:rowOff>149316</xdr:rowOff>
    </xdr:to>
    <xdr:sp macro="" textlink="">
      <xdr:nvSpPr>
        <xdr:cNvPr id="635" name="楕円 634"/>
        <xdr:cNvSpPr/>
      </xdr:nvSpPr>
      <xdr:spPr>
        <a:xfrm>
          <a:off x="15430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16692</xdr:rowOff>
    </xdr:from>
    <xdr:to>
      <xdr:col>76</xdr:col>
      <xdr:colOff>165100</xdr:colOff>
      <xdr:row>85</xdr:row>
      <xdr:rowOff>118292</xdr:rowOff>
    </xdr:to>
    <xdr:sp macro="" textlink="">
      <xdr:nvSpPr>
        <xdr:cNvPr id="636" name="楕円 635"/>
        <xdr:cNvSpPr/>
      </xdr:nvSpPr>
      <xdr:spPr>
        <a:xfrm>
          <a:off x="14541500" y="14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67492</xdr:rowOff>
    </xdr:from>
    <xdr:to>
      <xdr:col>81</xdr:col>
      <xdr:colOff>50800</xdr:colOff>
      <xdr:row>85</xdr:row>
      <xdr:rowOff>98516</xdr:rowOff>
    </xdr:to>
    <xdr:cxnSp macro="">
      <xdr:nvCxnSpPr>
        <xdr:cNvPr id="637" name="直線コネクタ 636"/>
        <xdr:cNvCxnSpPr/>
      </xdr:nvCxnSpPr>
      <xdr:spPr>
        <a:xfrm>
          <a:off x="14592300" y="146407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5262</xdr:rowOff>
    </xdr:from>
    <xdr:to>
      <xdr:col>72</xdr:col>
      <xdr:colOff>38100</xdr:colOff>
      <xdr:row>85</xdr:row>
      <xdr:rowOff>106862</xdr:rowOff>
    </xdr:to>
    <xdr:sp macro="" textlink="">
      <xdr:nvSpPr>
        <xdr:cNvPr id="638" name="楕円 637"/>
        <xdr:cNvSpPr/>
      </xdr:nvSpPr>
      <xdr:spPr>
        <a:xfrm>
          <a:off x="136525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56062</xdr:rowOff>
    </xdr:from>
    <xdr:to>
      <xdr:col>76</xdr:col>
      <xdr:colOff>114300</xdr:colOff>
      <xdr:row>85</xdr:row>
      <xdr:rowOff>67492</xdr:rowOff>
    </xdr:to>
    <xdr:cxnSp macro="">
      <xdr:nvCxnSpPr>
        <xdr:cNvPr id="639" name="直線コネクタ 638"/>
        <xdr:cNvCxnSpPr/>
      </xdr:nvCxnSpPr>
      <xdr:spPr>
        <a:xfrm>
          <a:off x="13703300" y="1462931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98334</xdr:rowOff>
    </xdr:from>
    <xdr:to>
      <xdr:col>67</xdr:col>
      <xdr:colOff>101600</xdr:colOff>
      <xdr:row>84</xdr:row>
      <xdr:rowOff>28484</xdr:rowOff>
    </xdr:to>
    <xdr:sp macro="" textlink="">
      <xdr:nvSpPr>
        <xdr:cNvPr id="640" name="楕円 639"/>
        <xdr:cNvSpPr/>
      </xdr:nvSpPr>
      <xdr:spPr>
        <a:xfrm>
          <a:off x="12763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149134</xdr:rowOff>
    </xdr:from>
    <xdr:to>
      <xdr:col>71</xdr:col>
      <xdr:colOff>177800</xdr:colOff>
      <xdr:row>85</xdr:row>
      <xdr:rowOff>56062</xdr:rowOff>
    </xdr:to>
    <xdr:cxnSp macro="">
      <xdr:nvCxnSpPr>
        <xdr:cNvPr id="641" name="直線コネクタ 640"/>
        <xdr:cNvCxnSpPr/>
      </xdr:nvCxnSpPr>
      <xdr:spPr>
        <a:xfrm>
          <a:off x="12814300" y="14379484"/>
          <a:ext cx="889000" cy="24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642" name="n_1aveValue【消防施設】&#10;有形固定資産減価償却率"/>
        <xdr:cNvSpPr txBox="1"/>
      </xdr:nvSpPr>
      <xdr:spPr>
        <a:xfrm>
          <a:off x="15266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643" name="n_2aveValue【消防施設】&#10;有形固定資産減価償却率"/>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644" name="n_3aveValue【消防施設】&#10;有形固定資産減価償却率"/>
        <xdr:cNvSpPr txBox="1"/>
      </xdr:nvSpPr>
      <xdr:spPr>
        <a:xfrm>
          <a:off x="13500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645" name="n_4aveValue【消防施設】&#10;有形固定資産減価償却率"/>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140443</xdr:rowOff>
    </xdr:from>
    <xdr:ext cx="405111" cy="259045"/>
    <xdr:sp macro="" textlink="">
      <xdr:nvSpPr>
        <xdr:cNvPr id="646" name="n_1mainValue【消防施設】&#10;有形固定資産減価償却率"/>
        <xdr:cNvSpPr txBox="1"/>
      </xdr:nvSpPr>
      <xdr:spPr>
        <a:xfrm>
          <a:off x="15266044" y="1471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109419</xdr:rowOff>
    </xdr:from>
    <xdr:ext cx="405111" cy="259045"/>
    <xdr:sp macro="" textlink="">
      <xdr:nvSpPr>
        <xdr:cNvPr id="647" name="n_2mainValue【消防施設】&#10;有形固定資産減価償却率"/>
        <xdr:cNvSpPr txBox="1"/>
      </xdr:nvSpPr>
      <xdr:spPr>
        <a:xfrm>
          <a:off x="14389744" y="1468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97989</xdr:rowOff>
    </xdr:from>
    <xdr:ext cx="405111" cy="259045"/>
    <xdr:sp macro="" textlink="">
      <xdr:nvSpPr>
        <xdr:cNvPr id="648" name="n_3mainValue【消防施設】&#10;有形固定資産減価償却率"/>
        <xdr:cNvSpPr txBox="1"/>
      </xdr:nvSpPr>
      <xdr:spPr>
        <a:xfrm>
          <a:off x="13500744" y="1467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19611</xdr:rowOff>
    </xdr:from>
    <xdr:ext cx="405111" cy="259045"/>
    <xdr:sp macro="" textlink="">
      <xdr:nvSpPr>
        <xdr:cNvPr id="649" name="n_4mainValue【消防施設】&#10;有形固定資産減価償却率"/>
        <xdr:cNvSpPr txBox="1"/>
      </xdr:nvSpPr>
      <xdr:spPr>
        <a:xfrm>
          <a:off x="12611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0" name="直線コネクタ 65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1" name="テキスト ボックス 66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2" name="直線コネクタ 66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3" name="テキスト ボックス 66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4" name="直線コネクタ 66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5" name="テキスト ボックス 66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6" name="直線コネクタ 66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7" name="テキスト ボックス 66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8" name="直線コネクタ 6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9" name="テキスト ボックス 66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671" name="直線コネクタ 670"/>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72"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73" name="直線コネクタ 672"/>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674" name="【消防施設】&#10;一人当たり面積最大値テキスト"/>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675" name="直線コネクタ 674"/>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164609</xdr:rowOff>
    </xdr:from>
    <xdr:ext cx="469744" cy="259045"/>
    <xdr:sp macro="" textlink="">
      <xdr:nvSpPr>
        <xdr:cNvPr id="676" name="【消防施設】&#10;一人当たり面積平均値テキスト"/>
        <xdr:cNvSpPr txBox="1"/>
      </xdr:nvSpPr>
      <xdr:spPr>
        <a:xfrm>
          <a:off x="22199600" y="1439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677" name="フローチャート: 判断 676"/>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678" name="フローチャート: 判断 677"/>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679" name="フローチャート: 判断 678"/>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680" name="フローチャート: 判断 679"/>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681" name="フローチャート: 判断 680"/>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145035</xdr:rowOff>
    </xdr:from>
    <xdr:to>
      <xdr:col>112</xdr:col>
      <xdr:colOff>38100</xdr:colOff>
      <xdr:row>84</xdr:row>
      <xdr:rowOff>75185</xdr:rowOff>
    </xdr:to>
    <xdr:sp macro="" textlink="">
      <xdr:nvSpPr>
        <xdr:cNvPr id="687" name="楕円 686"/>
        <xdr:cNvSpPr/>
      </xdr:nvSpPr>
      <xdr:spPr>
        <a:xfrm>
          <a:off x="21272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145035</xdr:rowOff>
    </xdr:from>
    <xdr:to>
      <xdr:col>107</xdr:col>
      <xdr:colOff>101600</xdr:colOff>
      <xdr:row>84</xdr:row>
      <xdr:rowOff>75185</xdr:rowOff>
    </xdr:to>
    <xdr:sp macro="" textlink="">
      <xdr:nvSpPr>
        <xdr:cNvPr id="688" name="楕円 687"/>
        <xdr:cNvSpPr/>
      </xdr:nvSpPr>
      <xdr:spPr>
        <a:xfrm>
          <a:off x="20383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24385</xdr:rowOff>
    </xdr:from>
    <xdr:to>
      <xdr:col>111</xdr:col>
      <xdr:colOff>177800</xdr:colOff>
      <xdr:row>84</xdr:row>
      <xdr:rowOff>24385</xdr:rowOff>
    </xdr:to>
    <xdr:cxnSp macro="">
      <xdr:nvCxnSpPr>
        <xdr:cNvPr id="689" name="直線コネクタ 688"/>
        <xdr:cNvCxnSpPr/>
      </xdr:nvCxnSpPr>
      <xdr:spPr>
        <a:xfrm>
          <a:off x="20434300" y="14426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690" name="楕円 689"/>
        <xdr:cNvSpPr/>
      </xdr:nvSpPr>
      <xdr:spPr>
        <a:xfrm>
          <a:off x="19494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15239</xdr:rowOff>
    </xdr:from>
    <xdr:to>
      <xdr:col>107</xdr:col>
      <xdr:colOff>50800</xdr:colOff>
      <xdr:row>84</xdr:row>
      <xdr:rowOff>24385</xdr:rowOff>
    </xdr:to>
    <xdr:cxnSp macro="">
      <xdr:nvCxnSpPr>
        <xdr:cNvPr id="691" name="直線コネクタ 690"/>
        <xdr:cNvCxnSpPr/>
      </xdr:nvCxnSpPr>
      <xdr:spPr>
        <a:xfrm>
          <a:off x="19545300" y="144170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149606</xdr:rowOff>
    </xdr:from>
    <xdr:to>
      <xdr:col>98</xdr:col>
      <xdr:colOff>38100</xdr:colOff>
      <xdr:row>84</xdr:row>
      <xdr:rowOff>79756</xdr:rowOff>
    </xdr:to>
    <xdr:sp macro="" textlink="">
      <xdr:nvSpPr>
        <xdr:cNvPr id="692" name="楕円 691"/>
        <xdr:cNvSpPr/>
      </xdr:nvSpPr>
      <xdr:spPr>
        <a:xfrm>
          <a:off x="18605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15239</xdr:rowOff>
    </xdr:from>
    <xdr:to>
      <xdr:col>102</xdr:col>
      <xdr:colOff>114300</xdr:colOff>
      <xdr:row>84</xdr:row>
      <xdr:rowOff>28956</xdr:rowOff>
    </xdr:to>
    <xdr:cxnSp macro="">
      <xdr:nvCxnSpPr>
        <xdr:cNvPr id="693" name="直線コネクタ 692"/>
        <xdr:cNvCxnSpPr/>
      </xdr:nvCxnSpPr>
      <xdr:spPr>
        <a:xfrm flipV="1">
          <a:off x="18656300" y="144170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694" name="n_1aveValue【消防施設】&#10;一人当たり面積"/>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macro="" textlink="">
      <xdr:nvSpPr>
        <xdr:cNvPr id="695" name="n_2aveValue【消防施設】&#10;一人当たり面積"/>
        <xdr:cNvSpPr txBox="1"/>
      </xdr:nvSpPr>
      <xdr:spPr>
        <a:xfrm>
          <a:off x="20199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696" name="n_3aveValue【消防施設】&#10;一人当たり面積"/>
        <xdr:cNvSpPr txBox="1"/>
      </xdr:nvSpPr>
      <xdr:spPr>
        <a:xfrm>
          <a:off x="19310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107459</xdr:rowOff>
    </xdr:from>
    <xdr:ext cx="469744" cy="259045"/>
    <xdr:sp macro="" textlink="">
      <xdr:nvSpPr>
        <xdr:cNvPr id="697" name="n_4aveValue【消防施設】&#10;一人当たり面積"/>
        <xdr:cNvSpPr txBox="1"/>
      </xdr:nvSpPr>
      <xdr:spPr>
        <a:xfrm>
          <a:off x="18421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91712</xdr:rowOff>
    </xdr:from>
    <xdr:ext cx="469744" cy="259045"/>
    <xdr:sp macro="" textlink="">
      <xdr:nvSpPr>
        <xdr:cNvPr id="698" name="n_1mainValue【消防施設】&#10;一人当たり面積"/>
        <xdr:cNvSpPr txBox="1"/>
      </xdr:nvSpPr>
      <xdr:spPr>
        <a:xfrm>
          <a:off x="21075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91712</xdr:rowOff>
    </xdr:from>
    <xdr:ext cx="469744" cy="259045"/>
    <xdr:sp macro="" textlink="">
      <xdr:nvSpPr>
        <xdr:cNvPr id="699" name="n_2mainValue【消防施設】&#10;一人当たり面積"/>
        <xdr:cNvSpPr txBox="1"/>
      </xdr:nvSpPr>
      <xdr:spPr>
        <a:xfrm>
          <a:off x="20199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700" name="n_3mainValue【消防施設】&#10;一人当たり面積"/>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96283</xdr:rowOff>
    </xdr:from>
    <xdr:ext cx="469744" cy="259045"/>
    <xdr:sp macro="" textlink="">
      <xdr:nvSpPr>
        <xdr:cNvPr id="701" name="n_4mainValue【消防施設】&#10;一人当たり面積"/>
        <xdr:cNvSpPr txBox="1"/>
      </xdr:nvSpPr>
      <xdr:spPr>
        <a:xfrm>
          <a:off x="184214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2" name="正方形/長方形 7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3" name="正方形/長方形 7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4" name="正方形/長方形 7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5" name="正方形/長方形 7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6" name="正方形/長方形 7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7" name="正方形/長方形 7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8" name="正方形/長方形 7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正方形/長方形 7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0" name="テキスト ボックス 7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1" name="直線コネクタ 7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2" name="テキスト ボックス 71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3" name="直線コネクタ 71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4" name="テキスト ボックス 71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5" name="直線コネクタ 71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6" name="テキスト ボックス 71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7" name="直線コネクタ 71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8" name="テキスト ボックス 71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9" name="直線コネクタ 71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0" name="テキスト ボックス 71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1" name="直線コネクタ 72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2" name="テキスト ボックス 72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3" name="直線コネクタ 72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4" name="テキスト ボックス 72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5" name="直線コネクタ 7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27" name="直線コネクタ 726"/>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9" name="直線コネクタ 72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30"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31" name="直線コネクタ 730"/>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732" name="【庁舎】&#10;有形固定資産減価償却率平均値テキスト"/>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33" name="フローチャート: 判断 732"/>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734" name="フローチャート: 判断 733"/>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735" name="フローチャート: 判断 734"/>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36" name="フローチャート: 判断 735"/>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737" name="フローチャート: 判断 736"/>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8" name="テキスト ボックス 7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9" name="テキスト ボックス 7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0" name="テキスト ボックス 7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1" name="テキスト ボックス 7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2" name="テキスト ボックス 7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126637</xdr:rowOff>
    </xdr:from>
    <xdr:to>
      <xdr:col>81</xdr:col>
      <xdr:colOff>101600</xdr:colOff>
      <xdr:row>107</xdr:row>
      <xdr:rowOff>56787</xdr:rowOff>
    </xdr:to>
    <xdr:sp macro="" textlink="">
      <xdr:nvSpPr>
        <xdr:cNvPr id="743" name="楕円 742"/>
        <xdr:cNvSpPr/>
      </xdr:nvSpPr>
      <xdr:spPr>
        <a:xfrm>
          <a:off x="15430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103777</xdr:rowOff>
    </xdr:from>
    <xdr:to>
      <xdr:col>76</xdr:col>
      <xdr:colOff>165100</xdr:colOff>
      <xdr:row>107</xdr:row>
      <xdr:rowOff>33927</xdr:rowOff>
    </xdr:to>
    <xdr:sp macro="" textlink="">
      <xdr:nvSpPr>
        <xdr:cNvPr id="744" name="楕円 743"/>
        <xdr:cNvSpPr/>
      </xdr:nvSpPr>
      <xdr:spPr>
        <a:xfrm>
          <a:off x="14541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154577</xdr:rowOff>
    </xdr:from>
    <xdr:to>
      <xdr:col>81</xdr:col>
      <xdr:colOff>50800</xdr:colOff>
      <xdr:row>107</xdr:row>
      <xdr:rowOff>5987</xdr:rowOff>
    </xdr:to>
    <xdr:cxnSp macro="">
      <xdr:nvCxnSpPr>
        <xdr:cNvPr id="745" name="直線コネクタ 744"/>
        <xdr:cNvCxnSpPr/>
      </xdr:nvCxnSpPr>
      <xdr:spPr>
        <a:xfrm>
          <a:off x="14592300" y="183282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125005</xdr:rowOff>
    </xdr:from>
    <xdr:to>
      <xdr:col>72</xdr:col>
      <xdr:colOff>38100</xdr:colOff>
      <xdr:row>107</xdr:row>
      <xdr:rowOff>55155</xdr:rowOff>
    </xdr:to>
    <xdr:sp macro="" textlink="">
      <xdr:nvSpPr>
        <xdr:cNvPr id="746" name="楕円 745"/>
        <xdr:cNvSpPr/>
      </xdr:nvSpPr>
      <xdr:spPr>
        <a:xfrm>
          <a:off x="136525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154577</xdr:rowOff>
    </xdr:from>
    <xdr:to>
      <xdr:col>76</xdr:col>
      <xdr:colOff>114300</xdr:colOff>
      <xdr:row>107</xdr:row>
      <xdr:rowOff>4355</xdr:rowOff>
    </xdr:to>
    <xdr:cxnSp macro="">
      <xdr:nvCxnSpPr>
        <xdr:cNvPr id="747" name="直線コネクタ 746"/>
        <xdr:cNvCxnSpPr/>
      </xdr:nvCxnSpPr>
      <xdr:spPr>
        <a:xfrm flipV="1">
          <a:off x="13703300" y="1832827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30299</xdr:rowOff>
    </xdr:from>
    <xdr:to>
      <xdr:col>67</xdr:col>
      <xdr:colOff>101600</xdr:colOff>
      <xdr:row>107</xdr:row>
      <xdr:rowOff>131899</xdr:rowOff>
    </xdr:to>
    <xdr:sp macro="" textlink="">
      <xdr:nvSpPr>
        <xdr:cNvPr id="748" name="楕円 747"/>
        <xdr:cNvSpPr/>
      </xdr:nvSpPr>
      <xdr:spPr>
        <a:xfrm>
          <a:off x="12763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4355</xdr:rowOff>
    </xdr:from>
    <xdr:to>
      <xdr:col>71</xdr:col>
      <xdr:colOff>177800</xdr:colOff>
      <xdr:row>107</xdr:row>
      <xdr:rowOff>81099</xdr:rowOff>
    </xdr:to>
    <xdr:cxnSp macro="">
      <xdr:nvCxnSpPr>
        <xdr:cNvPr id="749" name="直線コネクタ 748"/>
        <xdr:cNvCxnSpPr/>
      </xdr:nvCxnSpPr>
      <xdr:spPr>
        <a:xfrm flipV="1">
          <a:off x="12814300" y="18349505"/>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750" name="n_1aveValue【庁舎】&#10;有形固定資産減価償却率"/>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751" name="n_2aveValue【庁舎】&#10;有形固定資産減価償却率"/>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752" name="n_3aveValue【庁舎】&#10;有形固定資産減価償却率"/>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753" name="n_4aveValue【庁舎】&#10;有形固定資産減価償却率"/>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47914</xdr:rowOff>
    </xdr:from>
    <xdr:ext cx="405111" cy="259045"/>
    <xdr:sp macro="" textlink="">
      <xdr:nvSpPr>
        <xdr:cNvPr id="754" name="n_1mainValue【庁舎】&#10;有形固定資産減価償却率"/>
        <xdr:cNvSpPr txBox="1"/>
      </xdr:nvSpPr>
      <xdr:spPr>
        <a:xfrm>
          <a:off x="15266044"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25054</xdr:rowOff>
    </xdr:from>
    <xdr:ext cx="405111" cy="259045"/>
    <xdr:sp macro="" textlink="">
      <xdr:nvSpPr>
        <xdr:cNvPr id="755" name="n_2mainValue【庁舎】&#10;有形固定資産減価償却率"/>
        <xdr:cNvSpPr txBox="1"/>
      </xdr:nvSpPr>
      <xdr:spPr>
        <a:xfrm>
          <a:off x="14389744" y="1837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46282</xdr:rowOff>
    </xdr:from>
    <xdr:ext cx="405111" cy="259045"/>
    <xdr:sp macro="" textlink="">
      <xdr:nvSpPr>
        <xdr:cNvPr id="756" name="n_3mainValue【庁舎】&#10;有形固定資産減価償却率"/>
        <xdr:cNvSpPr txBox="1"/>
      </xdr:nvSpPr>
      <xdr:spPr>
        <a:xfrm>
          <a:off x="13500744" y="1839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123026</xdr:rowOff>
    </xdr:from>
    <xdr:ext cx="405111" cy="259045"/>
    <xdr:sp macro="" textlink="">
      <xdr:nvSpPr>
        <xdr:cNvPr id="757" name="n_4mainValue【庁舎】&#10;有形固定資産減価償却率"/>
        <xdr:cNvSpPr txBox="1"/>
      </xdr:nvSpPr>
      <xdr:spPr>
        <a:xfrm>
          <a:off x="12611744" y="1846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8" name="正方形/長方形 7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9" name="正方形/長方形 7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0" name="正方形/長方形 7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1" name="正方形/長方形 7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2" name="正方形/長方形 7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3" name="正方形/長方形 7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4" name="正方形/長方形 7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5" name="正方形/長方形 7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6" name="テキスト ボックス 7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7" name="直線コネクタ 7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68" name="テキスト ボックス 76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69" name="直線コネクタ 76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0" name="テキスト ボックス 76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1" name="直線コネクタ 77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2" name="テキスト ボックス 77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3" name="直線コネクタ 77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4" name="テキスト ボックス 77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5" name="直線コネクタ 77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6" name="テキスト ボックス 77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7" name="直線コネクタ 77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8" name="テキスト ボックス 77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9" name="直線コネクタ 77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0" name="テキスト ボックス 77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1" name="直線コネクタ 7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2" name="テキスト ボックス 7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784" name="直線コネクタ 783"/>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85"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86" name="直線コネクタ 785"/>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787" name="【庁舎】&#10;一人当たり面積最大値テキスト"/>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788" name="直線コネクタ 787"/>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789"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90" name="フローチャート: 判断 789"/>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91" name="フローチャート: 判断 790"/>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92" name="フローチャート: 判断 791"/>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793" name="フローチャート: 判断 792"/>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794" name="フローチャート: 判断 793"/>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5" name="テキスト ボックス 7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6" name="テキスト ボックス 7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7" name="テキスト ボックス 7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8" name="テキスト ボックス 7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9" name="テキスト ボックス 7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102144</xdr:rowOff>
    </xdr:from>
    <xdr:to>
      <xdr:col>112</xdr:col>
      <xdr:colOff>38100</xdr:colOff>
      <xdr:row>108</xdr:row>
      <xdr:rowOff>32294</xdr:rowOff>
    </xdr:to>
    <xdr:sp macro="" textlink="">
      <xdr:nvSpPr>
        <xdr:cNvPr id="800" name="楕円 799"/>
        <xdr:cNvSpPr/>
      </xdr:nvSpPr>
      <xdr:spPr>
        <a:xfrm>
          <a:off x="21272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121738</xdr:rowOff>
    </xdr:from>
    <xdr:to>
      <xdr:col>107</xdr:col>
      <xdr:colOff>101600</xdr:colOff>
      <xdr:row>108</xdr:row>
      <xdr:rowOff>51888</xdr:rowOff>
    </xdr:to>
    <xdr:sp macro="" textlink="">
      <xdr:nvSpPr>
        <xdr:cNvPr id="801" name="楕円 800"/>
        <xdr:cNvSpPr/>
      </xdr:nvSpPr>
      <xdr:spPr>
        <a:xfrm>
          <a:off x="20383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152944</xdr:rowOff>
    </xdr:from>
    <xdr:to>
      <xdr:col>111</xdr:col>
      <xdr:colOff>177800</xdr:colOff>
      <xdr:row>108</xdr:row>
      <xdr:rowOff>1088</xdr:rowOff>
    </xdr:to>
    <xdr:cxnSp macro="">
      <xdr:nvCxnSpPr>
        <xdr:cNvPr id="802" name="直線コネクタ 801"/>
        <xdr:cNvCxnSpPr/>
      </xdr:nvCxnSpPr>
      <xdr:spPr>
        <a:xfrm flipV="1">
          <a:off x="20434300" y="184980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128270</xdr:rowOff>
    </xdr:from>
    <xdr:to>
      <xdr:col>102</xdr:col>
      <xdr:colOff>165100</xdr:colOff>
      <xdr:row>108</xdr:row>
      <xdr:rowOff>58420</xdr:rowOff>
    </xdr:to>
    <xdr:sp macro="" textlink="">
      <xdr:nvSpPr>
        <xdr:cNvPr id="803" name="楕円 802"/>
        <xdr:cNvSpPr/>
      </xdr:nvSpPr>
      <xdr:spPr>
        <a:xfrm>
          <a:off x="19494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1088</xdr:rowOff>
    </xdr:from>
    <xdr:to>
      <xdr:col>107</xdr:col>
      <xdr:colOff>50800</xdr:colOff>
      <xdr:row>108</xdr:row>
      <xdr:rowOff>7620</xdr:rowOff>
    </xdr:to>
    <xdr:cxnSp macro="">
      <xdr:nvCxnSpPr>
        <xdr:cNvPr id="804" name="直線コネクタ 803"/>
        <xdr:cNvCxnSpPr/>
      </xdr:nvCxnSpPr>
      <xdr:spPr>
        <a:xfrm flipV="1">
          <a:off x="19545300" y="185176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128270</xdr:rowOff>
    </xdr:from>
    <xdr:to>
      <xdr:col>98</xdr:col>
      <xdr:colOff>38100</xdr:colOff>
      <xdr:row>108</xdr:row>
      <xdr:rowOff>58420</xdr:rowOff>
    </xdr:to>
    <xdr:sp macro="" textlink="">
      <xdr:nvSpPr>
        <xdr:cNvPr id="805" name="楕円 804"/>
        <xdr:cNvSpPr/>
      </xdr:nvSpPr>
      <xdr:spPr>
        <a:xfrm>
          <a:off x="18605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7620</xdr:rowOff>
    </xdr:from>
    <xdr:to>
      <xdr:col>102</xdr:col>
      <xdr:colOff>114300</xdr:colOff>
      <xdr:row>108</xdr:row>
      <xdr:rowOff>7620</xdr:rowOff>
    </xdr:to>
    <xdr:cxnSp macro="">
      <xdr:nvCxnSpPr>
        <xdr:cNvPr id="806" name="直線コネクタ 805"/>
        <xdr:cNvCxnSpPr/>
      </xdr:nvCxnSpPr>
      <xdr:spPr>
        <a:xfrm>
          <a:off x="18656300" y="1852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07"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808" name="n_2aveValue【庁舎】&#10;一人当たり面積"/>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809"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810" name="n_4aveValue【庁舎】&#10;一人当たり面積"/>
        <xdr:cNvSpPr txBox="1"/>
      </xdr:nvSpPr>
      <xdr:spPr>
        <a:xfrm>
          <a:off x="18421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23421</xdr:rowOff>
    </xdr:from>
    <xdr:ext cx="469744" cy="259045"/>
    <xdr:sp macro="" textlink="">
      <xdr:nvSpPr>
        <xdr:cNvPr id="811" name="n_1mainValue【庁舎】&#10;一人当たり面積"/>
        <xdr:cNvSpPr txBox="1"/>
      </xdr:nvSpPr>
      <xdr:spPr>
        <a:xfrm>
          <a:off x="210757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43015</xdr:rowOff>
    </xdr:from>
    <xdr:ext cx="469744" cy="259045"/>
    <xdr:sp macro="" textlink="">
      <xdr:nvSpPr>
        <xdr:cNvPr id="812" name="n_2mainValue【庁舎】&#10;一人当たり面積"/>
        <xdr:cNvSpPr txBox="1"/>
      </xdr:nvSpPr>
      <xdr:spPr>
        <a:xfrm>
          <a:off x="20199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49547</xdr:rowOff>
    </xdr:from>
    <xdr:ext cx="469744" cy="259045"/>
    <xdr:sp macro="" textlink="">
      <xdr:nvSpPr>
        <xdr:cNvPr id="813" name="n_3mainValue【庁舎】&#10;一人当たり面積"/>
        <xdr:cNvSpPr txBox="1"/>
      </xdr:nvSpPr>
      <xdr:spPr>
        <a:xfrm>
          <a:off x="19310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49547</xdr:rowOff>
    </xdr:from>
    <xdr:ext cx="469744" cy="259045"/>
    <xdr:sp macro="" textlink="">
      <xdr:nvSpPr>
        <xdr:cNvPr id="814" name="n_4mainValue【庁舎】&#10;一人当たり面積"/>
        <xdr:cNvSpPr txBox="1"/>
      </xdr:nvSpPr>
      <xdr:spPr>
        <a:xfrm>
          <a:off x="18421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5" name="正方形/長方形 8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6" name="正方形/長方形 8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7" name="テキスト ボックス 8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（作成中のため、</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と同内容）</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mn-lt"/>
              <a:ea typeface="+mn-ea"/>
              <a:cs typeface="+mn-cs"/>
            </a:rPr>
            <a:t>　「一般廃棄物処理施設」を除き、有形固定資産減価償却率が類似団体平均を大きく上回っている状況は変わらない。</a:t>
          </a:r>
          <a:endParaRPr lang="ja-JP" altLang="ja-JP" sz="1400">
            <a:effectLst/>
          </a:endParaRPr>
        </a:p>
        <a:p>
          <a:r>
            <a:rPr kumimoji="1" lang="ja-JP" altLang="ja-JP" sz="1100">
              <a:solidFill>
                <a:schemeClr val="dk1"/>
              </a:solidFill>
              <a:effectLst/>
              <a:latin typeface="+mn-lt"/>
              <a:ea typeface="+mn-ea"/>
              <a:cs typeface="+mn-cs"/>
            </a:rPr>
            <a:t>　「庁舎」及び「保健センター・保健所」は耐震改修を実施しているが、令和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年度にも繰り越している部分がある。完了すれば改善が見込まれる。</a:t>
          </a:r>
          <a:endParaRPr lang="ja-JP" altLang="ja-JP" sz="1400">
            <a:effectLst/>
          </a:endParaRPr>
        </a:p>
        <a:p>
          <a:r>
            <a:rPr kumimoji="1" lang="ja-JP" altLang="ja-JP" sz="1100">
              <a:solidFill>
                <a:schemeClr val="dk1"/>
              </a:solidFill>
              <a:effectLst/>
              <a:latin typeface="+mn-lt"/>
              <a:ea typeface="+mn-ea"/>
              <a:cs typeface="+mn-cs"/>
            </a:rPr>
            <a:t>　「体育館」は償却率</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％を超えているが、建設計画があるので、既存施設の今後も含めて計画的に進める必要がある。</a:t>
          </a:r>
          <a:endParaRPr lang="ja-JP" altLang="ja-JP" sz="1400">
            <a:effectLst/>
          </a:endParaRPr>
        </a:p>
        <a:p>
          <a:r>
            <a:rPr kumimoji="1" lang="ja-JP" altLang="ja-JP" sz="1100">
              <a:solidFill>
                <a:schemeClr val="dk1"/>
              </a:solidFill>
              <a:effectLst/>
              <a:latin typeface="+mn-lt"/>
              <a:ea typeface="+mn-ea"/>
              <a:cs typeface="+mn-cs"/>
            </a:rPr>
            <a:t>　「福祉施設」の償却率も</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％と高い水準となっている。</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箇所ある地域活動支援センターの経年によるものである。改修等の検討が必要となる。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宮城県柴田町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37,267
37,106
54.03
18,613,472
18,066,408
486,807
8,565,216
17,392,068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45671" y="4675414"/>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２年度までは０．６３と横ばいで推移していた。令和３年度も０．６１と類似団体を下回り、令和２年度に引き続き、類似団体との差が更に開いている。基準財政需要額では、再算定に伴い臨時経済対策費と臨時財政対策債償還基金費が皆増となったことやコロナ禍で企業活動の鈍化により町民税法人税割が大幅減となり基準財政収入額が減り、財政力指数は前年度を下回る低い水準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43</xdr:row>
      <xdr:rowOff>1411</xdr:rowOff>
    </xdr:to>
    <xdr:cxnSp macro="">
      <xdr:nvCxnSpPr>
        <xdr:cNvPr id="69" name="直線コネクタ 68"/>
        <xdr:cNvCxnSpPr/>
      </xdr:nvCxnSpPr>
      <xdr:spPr>
        <a:xfrm>
          <a:off x="4114800" y="73469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122061</xdr:rowOff>
    </xdr:from>
    <xdr:to>
      <xdr:col>23</xdr:col>
      <xdr:colOff>184150</xdr:colOff>
      <xdr:row>43</xdr:row>
      <xdr:rowOff>52211</xdr:rowOff>
    </xdr:to>
    <xdr:sp macro="" textlink="">
      <xdr:nvSpPr>
        <xdr:cNvPr id="88" name="楕円 87"/>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94138</xdr:rowOff>
    </xdr:from>
    <xdr:ext cx="762000" cy="259045"/>
    <xdr:sp macro="" textlink="">
      <xdr:nvSpPr>
        <xdr:cNvPr id="89" name="財政力該当値テキスト"/>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令和３年度は、地方交付税が増加した影響により、比率は大幅に改善した。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baseline="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しかし、会計年度任用職員制度によって令和２年度から増加した人件費は、令和３年度においても</a:t>
          </a:r>
          <a:r>
            <a:rPr kumimoji="1" lang="en-US" altLang="ja-JP" sz="1300">
              <a:latin typeface="ＭＳ Ｐゴシック" panose="020B0600070205080204" pitchFamily="50" charset="-128"/>
              <a:ea typeface="ＭＳ Ｐゴシック" panose="020B0600070205080204" pitchFamily="50" charset="-128"/>
            </a:rPr>
            <a:t>50,287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％）増加した。保育所・児童館を直営で実施していることによる類似団体との差が制度変更以降、更に大きく広がり続ける結果となった。提供サービスの見直しも図りつつ、経常経費を抑制するよう努める。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151977</xdr:rowOff>
    </xdr:from>
    <xdr:to>
      <xdr:col>23</xdr:col>
      <xdr:colOff>133350</xdr:colOff>
      <xdr:row>66</xdr:row>
      <xdr:rowOff>162983</xdr:rowOff>
    </xdr:to>
    <xdr:cxnSp macro="">
      <xdr:nvCxnSpPr>
        <xdr:cNvPr id="132" name="直線コネクタ 131"/>
        <xdr:cNvCxnSpPr/>
      </xdr:nvCxnSpPr>
      <xdr:spPr>
        <a:xfrm flipV="1">
          <a:off x="4114800" y="11124777"/>
          <a:ext cx="838200" cy="35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3" name="財政構造の弾力性平均値テキスト"/>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90594</xdr:rowOff>
    </xdr:from>
    <xdr:to>
      <xdr:col>19</xdr:col>
      <xdr:colOff>133350</xdr:colOff>
      <xdr:row>66</xdr:row>
      <xdr:rowOff>162983</xdr:rowOff>
    </xdr:to>
    <xdr:cxnSp macro="">
      <xdr:nvCxnSpPr>
        <xdr:cNvPr id="135" name="直線コネクタ 134"/>
        <xdr:cNvCxnSpPr/>
      </xdr:nvCxnSpPr>
      <xdr:spPr>
        <a:xfrm>
          <a:off x="3225800" y="1140629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162154</xdr:rowOff>
    </xdr:from>
    <xdr:ext cx="736600" cy="259045"/>
    <xdr:sp macro="" textlink="">
      <xdr:nvSpPr>
        <xdr:cNvPr id="137" name="テキスト ボックス 136"/>
        <xdr:cNvSpPr txBox="1"/>
      </xdr:nvSpPr>
      <xdr:spPr>
        <a:xfrm>
          <a:off x="3733800" y="1096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58420</xdr:rowOff>
    </xdr:from>
    <xdr:to>
      <xdr:col>15</xdr:col>
      <xdr:colOff>82550</xdr:colOff>
      <xdr:row>66</xdr:row>
      <xdr:rowOff>90594</xdr:rowOff>
    </xdr:to>
    <xdr:cxnSp macro="">
      <xdr:nvCxnSpPr>
        <xdr:cNvPr id="138" name="直線コネクタ 137"/>
        <xdr:cNvCxnSpPr/>
      </xdr:nvCxnSpPr>
      <xdr:spPr>
        <a:xfrm>
          <a:off x="2336800" y="113741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63094</xdr:rowOff>
    </xdr:from>
    <xdr:ext cx="762000" cy="259045"/>
    <xdr:sp macro="" textlink="">
      <xdr:nvSpPr>
        <xdr:cNvPr id="140" name="テキスト ボックス 139"/>
        <xdr:cNvSpPr txBox="1"/>
      </xdr:nvSpPr>
      <xdr:spPr>
        <a:xfrm>
          <a:off x="2844800" y="1103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2117</xdr:rowOff>
    </xdr:from>
    <xdr:to>
      <xdr:col>11</xdr:col>
      <xdr:colOff>31750</xdr:colOff>
      <xdr:row>66</xdr:row>
      <xdr:rowOff>58420</xdr:rowOff>
    </xdr:to>
    <xdr:cxnSp macro="">
      <xdr:nvCxnSpPr>
        <xdr:cNvPr id="141" name="直線コネクタ 140"/>
        <xdr:cNvCxnSpPr/>
      </xdr:nvCxnSpPr>
      <xdr:spPr>
        <a:xfrm>
          <a:off x="1447800" y="1131781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30921</xdr:rowOff>
    </xdr:from>
    <xdr:ext cx="762000" cy="259045"/>
    <xdr:sp macro="" textlink="">
      <xdr:nvSpPr>
        <xdr:cNvPr id="143" name="テキスト ボックス 142"/>
        <xdr:cNvSpPr txBox="1"/>
      </xdr:nvSpPr>
      <xdr:spPr>
        <a:xfrm>
          <a:off x="1955800" y="110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170197</xdr:rowOff>
    </xdr:from>
    <xdr:ext cx="762000" cy="259045"/>
    <xdr:sp macro="" textlink="">
      <xdr:nvSpPr>
        <xdr:cNvPr id="145" name="テキスト ボックス 144"/>
        <xdr:cNvSpPr txBox="1"/>
      </xdr:nvSpPr>
      <xdr:spPr>
        <a:xfrm>
          <a:off x="1066800" y="1097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101177</xdr:rowOff>
    </xdr:from>
    <xdr:to>
      <xdr:col>23</xdr:col>
      <xdr:colOff>184150</xdr:colOff>
      <xdr:row>65</xdr:row>
      <xdr:rowOff>31327</xdr:rowOff>
    </xdr:to>
    <xdr:sp macro="" textlink="">
      <xdr:nvSpPr>
        <xdr:cNvPr id="151" name="楕円 150"/>
        <xdr:cNvSpPr/>
      </xdr:nvSpPr>
      <xdr:spPr>
        <a:xfrm>
          <a:off x="49022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73254</xdr:rowOff>
    </xdr:from>
    <xdr:ext cx="762000" cy="259045"/>
    <xdr:sp macro="" textlink="">
      <xdr:nvSpPr>
        <xdr:cNvPr id="152" name="財政構造の弾力性該当値テキスト"/>
        <xdr:cNvSpPr txBox="1"/>
      </xdr:nvSpPr>
      <xdr:spPr>
        <a:xfrm>
          <a:off x="5041900" y="1104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112183</xdr:rowOff>
    </xdr:from>
    <xdr:to>
      <xdr:col>19</xdr:col>
      <xdr:colOff>184150</xdr:colOff>
      <xdr:row>67</xdr:row>
      <xdr:rowOff>42333</xdr:rowOff>
    </xdr:to>
    <xdr:sp macro="" textlink="">
      <xdr:nvSpPr>
        <xdr:cNvPr id="153" name="楕円 152"/>
        <xdr:cNvSpPr/>
      </xdr:nvSpPr>
      <xdr:spPr>
        <a:xfrm>
          <a:off x="4064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27110</xdr:rowOff>
    </xdr:from>
    <xdr:ext cx="736600" cy="259045"/>
    <xdr:sp macro="" textlink="">
      <xdr:nvSpPr>
        <xdr:cNvPr id="154" name="テキスト ボックス 153"/>
        <xdr:cNvSpPr txBox="1"/>
      </xdr:nvSpPr>
      <xdr:spPr>
        <a:xfrm>
          <a:off x="3733800" y="1151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39794</xdr:rowOff>
    </xdr:from>
    <xdr:to>
      <xdr:col>15</xdr:col>
      <xdr:colOff>133350</xdr:colOff>
      <xdr:row>66</xdr:row>
      <xdr:rowOff>141394</xdr:rowOff>
    </xdr:to>
    <xdr:sp macro="" textlink="">
      <xdr:nvSpPr>
        <xdr:cNvPr id="155" name="楕円 154"/>
        <xdr:cNvSpPr/>
      </xdr:nvSpPr>
      <xdr:spPr>
        <a:xfrm>
          <a:off x="31750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126171</xdr:rowOff>
    </xdr:from>
    <xdr:ext cx="762000" cy="259045"/>
    <xdr:sp macro="" textlink="">
      <xdr:nvSpPr>
        <xdr:cNvPr id="156" name="テキスト ボックス 155"/>
        <xdr:cNvSpPr txBox="1"/>
      </xdr:nvSpPr>
      <xdr:spPr>
        <a:xfrm>
          <a:off x="2844800" y="114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7620</xdr:rowOff>
    </xdr:from>
    <xdr:to>
      <xdr:col>11</xdr:col>
      <xdr:colOff>82550</xdr:colOff>
      <xdr:row>66</xdr:row>
      <xdr:rowOff>109220</xdr:rowOff>
    </xdr:to>
    <xdr:sp macro="" textlink="">
      <xdr:nvSpPr>
        <xdr:cNvPr id="157" name="楕円 156"/>
        <xdr:cNvSpPr/>
      </xdr:nvSpPr>
      <xdr:spPr>
        <a:xfrm>
          <a:off x="2286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93997</xdr:rowOff>
    </xdr:from>
    <xdr:ext cx="762000" cy="259045"/>
    <xdr:sp macro="" textlink="">
      <xdr:nvSpPr>
        <xdr:cNvPr id="158" name="テキスト ボックス 157"/>
        <xdr:cNvSpPr txBox="1"/>
      </xdr:nvSpPr>
      <xdr:spPr>
        <a:xfrm>
          <a:off x="1955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122767</xdr:rowOff>
    </xdr:from>
    <xdr:to>
      <xdr:col>7</xdr:col>
      <xdr:colOff>31750</xdr:colOff>
      <xdr:row>66</xdr:row>
      <xdr:rowOff>52917</xdr:rowOff>
    </xdr:to>
    <xdr:sp macro="" textlink="">
      <xdr:nvSpPr>
        <xdr:cNvPr id="159" name="楕円 158"/>
        <xdr:cNvSpPr/>
      </xdr:nvSpPr>
      <xdr:spPr>
        <a:xfrm>
          <a:off x="1397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37694</xdr:rowOff>
    </xdr:from>
    <xdr:ext cx="762000" cy="259045"/>
    <xdr:sp macro="" textlink="">
      <xdr:nvSpPr>
        <xdr:cNvPr id="160" name="テキスト ボックス 159"/>
        <xdr:cNvSpPr txBox="1"/>
      </xdr:nvSpPr>
      <xdr:spPr>
        <a:xfrm>
          <a:off x="1066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より類似団体平均を上回ることとなった。ふるさと納税の寄附額の増加に伴う事業費の増や、会計年度任用職員制度の開始による人件費の増によるものである。今後ＤＸに係る経費の増加も見込まれており、更なる上昇が予想され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154268</xdr:rowOff>
    </xdr:from>
    <xdr:to>
      <xdr:col>23</xdr:col>
      <xdr:colOff>133350</xdr:colOff>
      <xdr:row>83</xdr:row>
      <xdr:rowOff>36657</xdr:rowOff>
    </xdr:to>
    <xdr:cxnSp macro="">
      <xdr:nvCxnSpPr>
        <xdr:cNvPr id="193" name="直線コネクタ 192"/>
        <xdr:cNvCxnSpPr/>
      </xdr:nvCxnSpPr>
      <xdr:spPr>
        <a:xfrm>
          <a:off x="4114800" y="14213168"/>
          <a:ext cx="838200" cy="5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125911</xdr:rowOff>
    </xdr:from>
    <xdr:ext cx="762000" cy="259045"/>
    <xdr:sp macro="" textlink="">
      <xdr:nvSpPr>
        <xdr:cNvPr id="194" name="人件費・物件費等の状況平均値テキスト"/>
        <xdr:cNvSpPr txBox="1"/>
      </xdr:nvSpPr>
      <xdr:spPr>
        <a:xfrm>
          <a:off x="5041900" y="1401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58761</xdr:rowOff>
    </xdr:from>
    <xdr:to>
      <xdr:col>19</xdr:col>
      <xdr:colOff>133350</xdr:colOff>
      <xdr:row>82</xdr:row>
      <xdr:rowOff>154268</xdr:rowOff>
    </xdr:to>
    <xdr:cxnSp macro="">
      <xdr:nvCxnSpPr>
        <xdr:cNvPr id="196" name="直線コネクタ 195"/>
        <xdr:cNvCxnSpPr/>
      </xdr:nvCxnSpPr>
      <xdr:spPr>
        <a:xfrm>
          <a:off x="3225800" y="14117661"/>
          <a:ext cx="889000" cy="9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152526</xdr:rowOff>
    </xdr:from>
    <xdr:ext cx="736600" cy="259045"/>
    <xdr:sp macro="" textlink="">
      <xdr:nvSpPr>
        <xdr:cNvPr id="198" name="テキスト ボックス 197"/>
        <xdr:cNvSpPr txBox="1"/>
      </xdr:nvSpPr>
      <xdr:spPr>
        <a:xfrm>
          <a:off x="3733800" y="1386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77381</xdr:rowOff>
    </xdr:from>
    <xdr:to>
      <xdr:col>15</xdr:col>
      <xdr:colOff>82550</xdr:colOff>
      <xdr:row>82</xdr:row>
      <xdr:rowOff>58761</xdr:rowOff>
    </xdr:to>
    <xdr:cxnSp macro="">
      <xdr:nvCxnSpPr>
        <xdr:cNvPr id="199" name="直線コネクタ 198"/>
        <xdr:cNvCxnSpPr/>
      </xdr:nvCxnSpPr>
      <xdr:spPr>
        <a:xfrm>
          <a:off x="2336800" y="13964831"/>
          <a:ext cx="889000" cy="15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56044</xdr:rowOff>
    </xdr:from>
    <xdr:ext cx="762000" cy="259045"/>
    <xdr:sp macro="" textlink="">
      <xdr:nvSpPr>
        <xdr:cNvPr id="201" name="テキスト ボックス 200"/>
        <xdr:cNvSpPr txBox="1"/>
      </xdr:nvSpPr>
      <xdr:spPr>
        <a:xfrm>
          <a:off x="2844800" y="1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47982</xdr:rowOff>
    </xdr:from>
    <xdr:to>
      <xdr:col>11</xdr:col>
      <xdr:colOff>31750</xdr:colOff>
      <xdr:row>81</xdr:row>
      <xdr:rowOff>77381</xdr:rowOff>
    </xdr:to>
    <xdr:cxnSp macro="">
      <xdr:nvCxnSpPr>
        <xdr:cNvPr id="202" name="直線コネクタ 201"/>
        <xdr:cNvCxnSpPr/>
      </xdr:nvCxnSpPr>
      <xdr:spPr>
        <a:xfrm>
          <a:off x="1447800" y="13935432"/>
          <a:ext cx="889000" cy="2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4" name="テキスト ボックス 203"/>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6" name="テキスト ボックス 205"/>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157307</xdr:rowOff>
    </xdr:from>
    <xdr:to>
      <xdr:col>23</xdr:col>
      <xdr:colOff>184150</xdr:colOff>
      <xdr:row>83</xdr:row>
      <xdr:rowOff>87457</xdr:rowOff>
    </xdr:to>
    <xdr:sp macro="" textlink="">
      <xdr:nvSpPr>
        <xdr:cNvPr id="212" name="楕円 211"/>
        <xdr:cNvSpPr/>
      </xdr:nvSpPr>
      <xdr:spPr>
        <a:xfrm>
          <a:off x="4902200" y="1421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129384</xdr:rowOff>
    </xdr:from>
    <xdr:ext cx="762000" cy="259045"/>
    <xdr:sp macro="" textlink="">
      <xdr:nvSpPr>
        <xdr:cNvPr id="213" name="人件費・物件費等の状況該当値テキスト"/>
        <xdr:cNvSpPr txBox="1"/>
      </xdr:nvSpPr>
      <xdr:spPr>
        <a:xfrm>
          <a:off x="5041900" y="1418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103468</xdr:rowOff>
    </xdr:from>
    <xdr:to>
      <xdr:col>19</xdr:col>
      <xdr:colOff>184150</xdr:colOff>
      <xdr:row>83</xdr:row>
      <xdr:rowOff>33618</xdr:rowOff>
    </xdr:to>
    <xdr:sp macro="" textlink="">
      <xdr:nvSpPr>
        <xdr:cNvPr id="214" name="楕円 213"/>
        <xdr:cNvSpPr/>
      </xdr:nvSpPr>
      <xdr:spPr>
        <a:xfrm>
          <a:off x="4064000" y="141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18395</xdr:rowOff>
    </xdr:from>
    <xdr:ext cx="736600" cy="259045"/>
    <xdr:sp macro="" textlink="">
      <xdr:nvSpPr>
        <xdr:cNvPr id="215" name="テキスト ボックス 214"/>
        <xdr:cNvSpPr txBox="1"/>
      </xdr:nvSpPr>
      <xdr:spPr>
        <a:xfrm>
          <a:off x="3733800" y="1424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7961</xdr:rowOff>
    </xdr:from>
    <xdr:to>
      <xdr:col>15</xdr:col>
      <xdr:colOff>133350</xdr:colOff>
      <xdr:row>82</xdr:row>
      <xdr:rowOff>109561</xdr:rowOff>
    </xdr:to>
    <xdr:sp macro="" textlink="">
      <xdr:nvSpPr>
        <xdr:cNvPr id="216" name="楕円 215"/>
        <xdr:cNvSpPr/>
      </xdr:nvSpPr>
      <xdr:spPr>
        <a:xfrm>
          <a:off x="3175000" y="1406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94338</xdr:rowOff>
    </xdr:from>
    <xdr:ext cx="762000" cy="259045"/>
    <xdr:sp macro="" textlink="">
      <xdr:nvSpPr>
        <xdr:cNvPr id="217" name="テキスト ボックス 216"/>
        <xdr:cNvSpPr txBox="1"/>
      </xdr:nvSpPr>
      <xdr:spPr>
        <a:xfrm>
          <a:off x="2844800" y="1415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26581</xdr:rowOff>
    </xdr:from>
    <xdr:to>
      <xdr:col>11</xdr:col>
      <xdr:colOff>82550</xdr:colOff>
      <xdr:row>81</xdr:row>
      <xdr:rowOff>128181</xdr:rowOff>
    </xdr:to>
    <xdr:sp macro="" textlink="">
      <xdr:nvSpPr>
        <xdr:cNvPr id="218" name="楕円 217"/>
        <xdr:cNvSpPr/>
      </xdr:nvSpPr>
      <xdr:spPr>
        <a:xfrm>
          <a:off x="2286000" y="1391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138358</xdr:rowOff>
    </xdr:from>
    <xdr:ext cx="762000" cy="259045"/>
    <xdr:sp macro="" textlink="">
      <xdr:nvSpPr>
        <xdr:cNvPr id="219" name="テキスト ボックス 218"/>
        <xdr:cNvSpPr txBox="1"/>
      </xdr:nvSpPr>
      <xdr:spPr>
        <a:xfrm>
          <a:off x="1955800" y="1368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168632</xdr:rowOff>
    </xdr:from>
    <xdr:to>
      <xdr:col>7</xdr:col>
      <xdr:colOff>31750</xdr:colOff>
      <xdr:row>81</xdr:row>
      <xdr:rowOff>98782</xdr:rowOff>
    </xdr:to>
    <xdr:sp macro="" textlink="">
      <xdr:nvSpPr>
        <xdr:cNvPr id="220" name="楕円 219"/>
        <xdr:cNvSpPr/>
      </xdr:nvSpPr>
      <xdr:spPr>
        <a:xfrm>
          <a:off x="1397000" y="1388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108959</xdr:rowOff>
    </xdr:from>
    <xdr:ext cx="762000" cy="259045"/>
    <xdr:sp macro="" textlink="">
      <xdr:nvSpPr>
        <xdr:cNvPr id="221" name="テキスト ボックス 220"/>
        <xdr:cNvSpPr txBox="1"/>
      </xdr:nvSpPr>
      <xdr:spPr>
        <a:xfrm>
          <a:off x="1066800" y="1365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国家公務員の給与水準と町を比較したラスパイレス指数は、経験年数の多い職員の構成変動により、全体では前年度と同じ比率となった。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30843</xdr:rowOff>
    </xdr:to>
    <xdr:cxnSp macro="">
      <xdr:nvCxnSpPr>
        <xdr:cNvPr id="257" name="直線コネクタ 256"/>
        <xdr:cNvCxnSpPr/>
      </xdr:nvCxnSpPr>
      <xdr:spPr>
        <a:xfrm>
          <a:off x="16179800" y="1443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58" name="給与水準   （国との比較）平均値テキスト"/>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30843</xdr:rowOff>
    </xdr:to>
    <xdr:cxnSp macro="">
      <xdr:nvCxnSpPr>
        <xdr:cNvPr id="260" name="直線コネクタ 259"/>
        <xdr:cNvCxnSpPr/>
      </xdr:nvCxnSpPr>
      <xdr:spPr>
        <a:xfrm>
          <a:off x="15290800" y="1443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2" name="テキスト ボックス 261"/>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30843</xdr:rowOff>
    </xdr:to>
    <xdr:cxnSp macro="">
      <xdr:nvCxnSpPr>
        <xdr:cNvPr id="263" name="直線コネクタ 262"/>
        <xdr:cNvCxnSpPr/>
      </xdr:nvCxnSpPr>
      <xdr:spPr>
        <a:xfrm>
          <a:off x="14401800" y="143981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5" name="テキスト ボックス 264"/>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84</xdr:row>
      <xdr:rowOff>134257</xdr:rowOff>
    </xdr:to>
    <xdr:cxnSp macro="">
      <xdr:nvCxnSpPr>
        <xdr:cNvPr id="266" name="直線コネクタ 265"/>
        <xdr:cNvCxnSpPr/>
      </xdr:nvCxnSpPr>
      <xdr:spPr>
        <a:xfrm flipV="1">
          <a:off x="13512800" y="1439817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76" name="楕円 275"/>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77"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78" name="楕円 277"/>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79" name="テキスト ボックス 278"/>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80" name="楕円 279"/>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81" name="テキスト ボックス 280"/>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2" name="楕円 281"/>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3" name="テキスト ボックス 282"/>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4" name="楕円 283"/>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85" name="テキスト ボックス 284"/>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職員数を抑制し、全国及び県平均より低い値を保っているが、類似団体平均を毎年上回る結果となっている。これは保育所や児童館を直営で運営しており、類似団体と比較し職員数が多いためであ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22860</xdr:rowOff>
    </xdr:from>
    <xdr:to>
      <xdr:col>81</xdr:col>
      <xdr:colOff>44450</xdr:colOff>
      <xdr:row>61</xdr:row>
      <xdr:rowOff>34925</xdr:rowOff>
    </xdr:to>
    <xdr:cxnSp macro="">
      <xdr:nvCxnSpPr>
        <xdr:cNvPr id="322" name="直線コネクタ 321"/>
        <xdr:cNvCxnSpPr/>
      </xdr:nvCxnSpPr>
      <xdr:spPr>
        <a:xfrm>
          <a:off x="16179800" y="1048131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3" name="定員管理の状況平均値テキスト"/>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22860</xdr:rowOff>
    </xdr:from>
    <xdr:to>
      <xdr:col>77</xdr:col>
      <xdr:colOff>44450</xdr:colOff>
      <xdr:row>61</xdr:row>
      <xdr:rowOff>22860</xdr:rowOff>
    </xdr:to>
    <xdr:cxnSp macro="">
      <xdr:nvCxnSpPr>
        <xdr:cNvPr id="325" name="直線コネクタ 324"/>
        <xdr:cNvCxnSpPr/>
      </xdr:nvCxnSpPr>
      <xdr:spPr>
        <a:xfrm>
          <a:off x="15290800" y="1048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7" name="テキスト ボックス 326"/>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15966</xdr:rowOff>
    </xdr:from>
    <xdr:to>
      <xdr:col>72</xdr:col>
      <xdr:colOff>203200</xdr:colOff>
      <xdr:row>61</xdr:row>
      <xdr:rowOff>22860</xdr:rowOff>
    </xdr:to>
    <xdr:cxnSp macro="">
      <xdr:nvCxnSpPr>
        <xdr:cNvPr id="328" name="直線コネクタ 327"/>
        <xdr:cNvCxnSpPr/>
      </xdr:nvCxnSpPr>
      <xdr:spPr>
        <a:xfrm>
          <a:off x="14401800" y="1047441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30" name="テキスト ボックス 329"/>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15966</xdr:rowOff>
    </xdr:from>
    <xdr:to>
      <xdr:col>68</xdr:col>
      <xdr:colOff>152400</xdr:colOff>
      <xdr:row>61</xdr:row>
      <xdr:rowOff>64226</xdr:rowOff>
    </xdr:to>
    <xdr:cxnSp macro="">
      <xdr:nvCxnSpPr>
        <xdr:cNvPr id="331" name="直線コネクタ 330"/>
        <xdr:cNvCxnSpPr/>
      </xdr:nvCxnSpPr>
      <xdr:spPr>
        <a:xfrm flipV="1">
          <a:off x="13512800" y="104744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139808</xdr:rowOff>
    </xdr:from>
    <xdr:ext cx="762000" cy="259045"/>
    <xdr:sp macro="" textlink="">
      <xdr:nvSpPr>
        <xdr:cNvPr id="333" name="テキスト ボックス 332"/>
        <xdr:cNvSpPr txBox="1"/>
      </xdr:nvSpPr>
      <xdr:spPr>
        <a:xfrm>
          <a:off x="14020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5" name="テキスト ボックス 334"/>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155575</xdr:rowOff>
    </xdr:from>
    <xdr:to>
      <xdr:col>81</xdr:col>
      <xdr:colOff>95250</xdr:colOff>
      <xdr:row>61</xdr:row>
      <xdr:rowOff>85725</xdr:rowOff>
    </xdr:to>
    <xdr:sp macro="" textlink="">
      <xdr:nvSpPr>
        <xdr:cNvPr id="341" name="楕円 340"/>
        <xdr:cNvSpPr/>
      </xdr:nvSpPr>
      <xdr:spPr>
        <a:xfrm>
          <a:off x="169672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127652</xdr:rowOff>
    </xdr:from>
    <xdr:ext cx="762000" cy="259045"/>
    <xdr:sp macro="" textlink="">
      <xdr:nvSpPr>
        <xdr:cNvPr id="342" name="定員管理の状況該当値テキスト"/>
        <xdr:cNvSpPr txBox="1"/>
      </xdr:nvSpPr>
      <xdr:spPr>
        <a:xfrm>
          <a:off x="17106900" y="1041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143510</xdr:rowOff>
    </xdr:from>
    <xdr:to>
      <xdr:col>77</xdr:col>
      <xdr:colOff>95250</xdr:colOff>
      <xdr:row>61</xdr:row>
      <xdr:rowOff>73660</xdr:rowOff>
    </xdr:to>
    <xdr:sp macro="" textlink="">
      <xdr:nvSpPr>
        <xdr:cNvPr id="343" name="楕円 342"/>
        <xdr:cNvSpPr/>
      </xdr:nvSpPr>
      <xdr:spPr>
        <a:xfrm>
          <a:off x="16129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58437</xdr:rowOff>
    </xdr:from>
    <xdr:ext cx="736600" cy="259045"/>
    <xdr:sp macro="" textlink="">
      <xdr:nvSpPr>
        <xdr:cNvPr id="344" name="テキスト ボックス 343"/>
        <xdr:cNvSpPr txBox="1"/>
      </xdr:nvSpPr>
      <xdr:spPr>
        <a:xfrm>
          <a:off x="15798800" y="1051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143510</xdr:rowOff>
    </xdr:from>
    <xdr:to>
      <xdr:col>73</xdr:col>
      <xdr:colOff>44450</xdr:colOff>
      <xdr:row>61</xdr:row>
      <xdr:rowOff>73660</xdr:rowOff>
    </xdr:to>
    <xdr:sp macro="" textlink="">
      <xdr:nvSpPr>
        <xdr:cNvPr id="345" name="楕円 344"/>
        <xdr:cNvSpPr/>
      </xdr:nvSpPr>
      <xdr:spPr>
        <a:xfrm>
          <a:off x="15240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58437</xdr:rowOff>
    </xdr:from>
    <xdr:ext cx="762000" cy="259045"/>
    <xdr:sp macro="" textlink="">
      <xdr:nvSpPr>
        <xdr:cNvPr id="346" name="テキスト ボックス 345"/>
        <xdr:cNvSpPr txBox="1"/>
      </xdr:nvSpPr>
      <xdr:spPr>
        <a:xfrm>
          <a:off x="14909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136616</xdr:rowOff>
    </xdr:from>
    <xdr:to>
      <xdr:col>68</xdr:col>
      <xdr:colOff>203200</xdr:colOff>
      <xdr:row>61</xdr:row>
      <xdr:rowOff>66766</xdr:rowOff>
    </xdr:to>
    <xdr:sp macro="" textlink="">
      <xdr:nvSpPr>
        <xdr:cNvPr id="347" name="楕円 346"/>
        <xdr:cNvSpPr/>
      </xdr:nvSpPr>
      <xdr:spPr>
        <a:xfrm>
          <a:off x="14351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51543</xdr:rowOff>
    </xdr:from>
    <xdr:ext cx="762000" cy="259045"/>
    <xdr:sp macro="" textlink="">
      <xdr:nvSpPr>
        <xdr:cNvPr id="348" name="テキスト ボックス 347"/>
        <xdr:cNvSpPr txBox="1"/>
      </xdr:nvSpPr>
      <xdr:spPr>
        <a:xfrm>
          <a:off x="14020800" y="105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13426</xdr:rowOff>
    </xdr:from>
    <xdr:to>
      <xdr:col>64</xdr:col>
      <xdr:colOff>152400</xdr:colOff>
      <xdr:row>61</xdr:row>
      <xdr:rowOff>115026</xdr:rowOff>
    </xdr:to>
    <xdr:sp macro="" textlink="">
      <xdr:nvSpPr>
        <xdr:cNvPr id="349" name="楕円 348"/>
        <xdr:cNvSpPr/>
      </xdr:nvSpPr>
      <xdr:spPr>
        <a:xfrm>
          <a:off x="13462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99803</xdr:rowOff>
    </xdr:from>
    <xdr:ext cx="762000" cy="259045"/>
    <xdr:sp macro="" textlink="">
      <xdr:nvSpPr>
        <xdr:cNvPr id="350" name="テキスト ボックス 349"/>
        <xdr:cNvSpPr txBox="1"/>
      </xdr:nvSpPr>
      <xdr:spPr>
        <a:xfrm>
          <a:off x="131318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以降増加傾向となっており、令和３年度は直近５か年で最大の４．１％となった。これは三か年平均の算出にあたって、平成３０年度の３．２％という低い比率が抜けたことが要因である。近年、元利償還金が年々増加となっており、令和３年度においては、関係する一部事務組合地方債のための負担金の増や船岡小学校等大規模改造・町道富沢</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号線外工事の元金償還が開始となったことが大きい。</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36467</xdr:rowOff>
    </xdr:from>
    <xdr:to>
      <xdr:col>81</xdr:col>
      <xdr:colOff>44450</xdr:colOff>
      <xdr:row>39</xdr:row>
      <xdr:rowOff>64044</xdr:rowOff>
    </xdr:to>
    <xdr:cxnSp macro="">
      <xdr:nvCxnSpPr>
        <xdr:cNvPr id="385" name="直線コネクタ 384"/>
        <xdr:cNvCxnSpPr/>
      </xdr:nvCxnSpPr>
      <xdr:spPr>
        <a:xfrm>
          <a:off x="16179800" y="6723017"/>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6" name="公債費負担の状況平均値テキスト"/>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15784</xdr:rowOff>
    </xdr:from>
    <xdr:to>
      <xdr:col>77</xdr:col>
      <xdr:colOff>44450</xdr:colOff>
      <xdr:row>39</xdr:row>
      <xdr:rowOff>36467</xdr:rowOff>
    </xdr:to>
    <xdr:cxnSp macro="">
      <xdr:nvCxnSpPr>
        <xdr:cNvPr id="388" name="直線コネクタ 387"/>
        <xdr:cNvCxnSpPr/>
      </xdr:nvCxnSpPr>
      <xdr:spPr>
        <a:xfrm>
          <a:off x="15290800" y="670233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90" name="テキスト ボックス 389"/>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152763</xdr:rowOff>
    </xdr:from>
    <xdr:to>
      <xdr:col>72</xdr:col>
      <xdr:colOff>203200</xdr:colOff>
      <xdr:row>39</xdr:row>
      <xdr:rowOff>15784</xdr:rowOff>
    </xdr:to>
    <xdr:cxnSp macro="">
      <xdr:nvCxnSpPr>
        <xdr:cNvPr id="391" name="直線コネクタ 390"/>
        <xdr:cNvCxnSpPr/>
      </xdr:nvCxnSpPr>
      <xdr:spPr>
        <a:xfrm>
          <a:off x="14401800" y="666786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3" name="テキスト ボックス 392"/>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152763</xdr:rowOff>
    </xdr:from>
    <xdr:to>
      <xdr:col>68</xdr:col>
      <xdr:colOff>152400</xdr:colOff>
      <xdr:row>38</xdr:row>
      <xdr:rowOff>166551</xdr:rowOff>
    </xdr:to>
    <xdr:cxnSp macro="">
      <xdr:nvCxnSpPr>
        <xdr:cNvPr id="394" name="直線コネクタ 393"/>
        <xdr:cNvCxnSpPr/>
      </xdr:nvCxnSpPr>
      <xdr:spPr>
        <a:xfrm flipV="1">
          <a:off x="13512800" y="666786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6" name="テキスト ボックス 395"/>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8" name="テキスト ボックス 397"/>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13244</xdr:rowOff>
    </xdr:from>
    <xdr:to>
      <xdr:col>81</xdr:col>
      <xdr:colOff>95250</xdr:colOff>
      <xdr:row>39</xdr:row>
      <xdr:rowOff>114844</xdr:rowOff>
    </xdr:to>
    <xdr:sp macro="" textlink="">
      <xdr:nvSpPr>
        <xdr:cNvPr id="404" name="楕円 403"/>
        <xdr:cNvSpPr/>
      </xdr:nvSpPr>
      <xdr:spPr>
        <a:xfrm>
          <a:off x="16967200" y="66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29771</xdr:rowOff>
    </xdr:from>
    <xdr:ext cx="762000" cy="259045"/>
    <xdr:sp macro="" textlink="">
      <xdr:nvSpPr>
        <xdr:cNvPr id="405" name="公債費負担の状況該当値テキスト"/>
        <xdr:cNvSpPr txBox="1"/>
      </xdr:nvSpPr>
      <xdr:spPr>
        <a:xfrm>
          <a:off x="17106900" y="654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157117</xdr:rowOff>
    </xdr:from>
    <xdr:to>
      <xdr:col>77</xdr:col>
      <xdr:colOff>95250</xdr:colOff>
      <xdr:row>39</xdr:row>
      <xdr:rowOff>87267</xdr:rowOff>
    </xdr:to>
    <xdr:sp macro="" textlink="">
      <xdr:nvSpPr>
        <xdr:cNvPr id="406" name="楕円 405"/>
        <xdr:cNvSpPr/>
      </xdr:nvSpPr>
      <xdr:spPr>
        <a:xfrm>
          <a:off x="16129000" y="667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97444</xdr:rowOff>
    </xdr:from>
    <xdr:ext cx="736600" cy="259045"/>
    <xdr:sp macro="" textlink="">
      <xdr:nvSpPr>
        <xdr:cNvPr id="407" name="テキスト ボックス 406"/>
        <xdr:cNvSpPr txBox="1"/>
      </xdr:nvSpPr>
      <xdr:spPr>
        <a:xfrm>
          <a:off x="15798800" y="6441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136434</xdr:rowOff>
    </xdr:from>
    <xdr:to>
      <xdr:col>73</xdr:col>
      <xdr:colOff>44450</xdr:colOff>
      <xdr:row>39</xdr:row>
      <xdr:rowOff>66584</xdr:rowOff>
    </xdr:to>
    <xdr:sp macro="" textlink="">
      <xdr:nvSpPr>
        <xdr:cNvPr id="408" name="楕円 407"/>
        <xdr:cNvSpPr/>
      </xdr:nvSpPr>
      <xdr:spPr>
        <a:xfrm>
          <a:off x="152400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76761</xdr:rowOff>
    </xdr:from>
    <xdr:ext cx="762000" cy="259045"/>
    <xdr:sp macro="" textlink="">
      <xdr:nvSpPr>
        <xdr:cNvPr id="409" name="テキスト ボックス 408"/>
        <xdr:cNvSpPr txBox="1"/>
      </xdr:nvSpPr>
      <xdr:spPr>
        <a:xfrm>
          <a:off x="14909800" y="642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101963</xdr:rowOff>
    </xdr:from>
    <xdr:to>
      <xdr:col>68</xdr:col>
      <xdr:colOff>203200</xdr:colOff>
      <xdr:row>39</xdr:row>
      <xdr:rowOff>32113</xdr:rowOff>
    </xdr:to>
    <xdr:sp macro="" textlink="">
      <xdr:nvSpPr>
        <xdr:cNvPr id="410" name="楕円 409"/>
        <xdr:cNvSpPr/>
      </xdr:nvSpPr>
      <xdr:spPr>
        <a:xfrm>
          <a:off x="143510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42290</xdr:rowOff>
    </xdr:from>
    <xdr:ext cx="762000" cy="259045"/>
    <xdr:sp macro="" textlink="">
      <xdr:nvSpPr>
        <xdr:cNvPr id="411" name="テキスト ボックス 410"/>
        <xdr:cNvSpPr txBox="1"/>
      </xdr:nvSpPr>
      <xdr:spPr>
        <a:xfrm>
          <a:off x="14020800" y="63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115751</xdr:rowOff>
    </xdr:from>
    <xdr:to>
      <xdr:col>64</xdr:col>
      <xdr:colOff>152400</xdr:colOff>
      <xdr:row>39</xdr:row>
      <xdr:rowOff>45901</xdr:rowOff>
    </xdr:to>
    <xdr:sp macro="" textlink="">
      <xdr:nvSpPr>
        <xdr:cNvPr id="412" name="楕円 411"/>
        <xdr:cNvSpPr/>
      </xdr:nvSpPr>
      <xdr:spPr>
        <a:xfrm>
          <a:off x="13462000" y="66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56078</xdr:rowOff>
    </xdr:from>
    <xdr:ext cx="762000" cy="259045"/>
    <xdr:sp macro="" textlink="">
      <xdr:nvSpPr>
        <xdr:cNvPr id="413" name="テキスト ボックス 412"/>
        <xdr:cNvSpPr txBox="1"/>
      </xdr:nvSpPr>
      <xdr:spPr>
        <a:xfrm>
          <a:off x="13131800" y="639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新たに（仮称）柴田町体育館整備事業による債務負担行為を設定したことから令和２年度より比率が大幅に上昇している。これらに加え、施設の老朽化、度重なる災害対応などの対応のため地方債発行を余儀なくされる状況が続いており、今後も上昇傾向が続くと予想され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67169</xdr:rowOff>
    </xdr:from>
    <xdr:to>
      <xdr:col>81</xdr:col>
      <xdr:colOff>44450</xdr:colOff>
      <xdr:row>18</xdr:row>
      <xdr:rowOff>114371</xdr:rowOff>
    </xdr:to>
    <xdr:cxnSp macro="">
      <xdr:nvCxnSpPr>
        <xdr:cNvPr id="447" name="直線コネクタ 446"/>
        <xdr:cNvCxnSpPr/>
      </xdr:nvCxnSpPr>
      <xdr:spPr>
        <a:xfrm>
          <a:off x="16179800" y="2810369"/>
          <a:ext cx="838200" cy="39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47060</xdr:rowOff>
    </xdr:from>
    <xdr:to>
      <xdr:col>77</xdr:col>
      <xdr:colOff>44450</xdr:colOff>
      <xdr:row>16</xdr:row>
      <xdr:rowOff>67169</xdr:rowOff>
    </xdr:to>
    <xdr:cxnSp macro="">
      <xdr:nvCxnSpPr>
        <xdr:cNvPr id="450" name="直線コネクタ 449"/>
        <xdr:cNvCxnSpPr/>
      </xdr:nvCxnSpPr>
      <xdr:spPr>
        <a:xfrm>
          <a:off x="15290800" y="279026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51" name="フローチャート: 判断 450"/>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2" name="テキスト ボックス 451"/>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33655</xdr:rowOff>
    </xdr:from>
    <xdr:to>
      <xdr:col>72</xdr:col>
      <xdr:colOff>203200</xdr:colOff>
      <xdr:row>16</xdr:row>
      <xdr:rowOff>47060</xdr:rowOff>
    </xdr:to>
    <xdr:cxnSp macro="">
      <xdr:nvCxnSpPr>
        <xdr:cNvPr id="453" name="直線コネクタ 452"/>
        <xdr:cNvCxnSpPr/>
      </xdr:nvCxnSpPr>
      <xdr:spPr>
        <a:xfrm>
          <a:off x="14401800" y="277685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4" name="フローチャート: 判断 453"/>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5" name="テキスト ボックス 454"/>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33655</xdr:rowOff>
    </xdr:from>
    <xdr:to>
      <xdr:col>68</xdr:col>
      <xdr:colOff>152400</xdr:colOff>
      <xdr:row>17</xdr:row>
      <xdr:rowOff>8325</xdr:rowOff>
    </xdr:to>
    <xdr:cxnSp macro="">
      <xdr:nvCxnSpPr>
        <xdr:cNvPr id="456" name="直線コネクタ 455"/>
        <xdr:cNvCxnSpPr/>
      </xdr:nvCxnSpPr>
      <xdr:spPr>
        <a:xfrm flipV="1">
          <a:off x="13512800" y="2776855"/>
          <a:ext cx="889000" cy="14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163548</xdr:rowOff>
    </xdr:from>
    <xdr:to>
      <xdr:col>68</xdr:col>
      <xdr:colOff>203200</xdr:colOff>
      <xdr:row>15</xdr:row>
      <xdr:rowOff>93698</xdr:rowOff>
    </xdr:to>
    <xdr:sp macro="" textlink="">
      <xdr:nvSpPr>
        <xdr:cNvPr id="457" name="フローチャート: 判断 456"/>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8" name="テキスト ボックス 457"/>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9" name="フローチャート: 判断 458"/>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60" name="テキスト ボックス 459"/>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63571</xdr:rowOff>
    </xdr:from>
    <xdr:to>
      <xdr:col>81</xdr:col>
      <xdr:colOff>95250</xdr:colOff>
      <xdr:row>18</xdr:row>
      <xdr:rowOff>165171</xdr:rowOff>
    </xdr:to>
    <xdr:sp macro="" textlink="">
      <xdr:nvSpPr>
        <xdr:cNvPr id="466" name="楕円 465"/>
        <xdr:cNvSpPr/>
      </xdr:nvSpPr>
      <xdr:spPr>
        <a:xfrm>
          <a:off x="16967200" y="314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35648</xdr:rowOff>
    </xdr:from>
    <xdr:ext cx="762000" cy="259045"/>
    <xdr:sp macro="" textlink="">
      <xdr:nvSpPr>
        <xdr:cNvPr id="467" name="将来負担の状況該当値テキスト"/>
        <xdr:cNvSpPr txBox="1"/>
      </xdr:nvSpPr>
      <xdr:spPr>
        <a:xfrm>
          <a:off x="17106900" y="3121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16369</xdr:rowOff>
    </xdr:from>
    <xdr:to>
      <xdr:col>77</xdr:col>
      <xdr:colOff>95250</xdr:colOff>
      <xdr:row>16</xdr:row>
      <xdr:rowOff>117969</xdr:rowOff>
    </xdr:to>
    <xdr:sp macro="" textlink="">
      <xdr:nvSpPr>
        <xdr:cNvPr id="468" name="楕円 467"/>
        <xdr:cNvSpPr/>
      </xdr:nvSpPr>
      <xdr:spPr>
        <a:xfrm>
          <a:off x="16129000" y="275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102746</xdr:rowOff>
    </xdr:from>
    <xdr:ext cx="736600" cy="259045"/>
    <xdr:sp macro="" textlink="">
      <xdr:nvSpPr>
        <xdr:cNvPr id="469" name="テキスト ボックス 468"/>
        <xdr:cNvSpPr txBox="1"/>
      </xdr:nvSpPr>
      <xdr:spPr>
        <a:xfrm>
          <a:off x="15798800" y="2845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167710</xdr:rowOff>
    </xdr:from>
    <xdr:to>
      <xdr:col>73</xdr:col>
      <xdr:colOff>44450</xdr:colOff>
      <xdr:row>16</xdr:row>
      <xdr:rowOff>97860</xdr:rowOff>
    </xdr:to>
    <xdr:sp macro="" textlink="">
      <xdr:nvSpPr>
        <xdr:cNvPr id="470" name="楕円 469"/>
        <xdr:cNvSpPr/>
      </xdr:nvSpPr>
      <xdr:spPr>
        <a:xfrm>
          <a:off x="15240000" y="27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82637</xdr:rowOff>
    </xdr:from>
    <xdr:ext cx="762000" cy="259045"/>
    <xdr:sp macro="" textlink="">
      <xdr:nvSpPr>
        <xdr:cNvPr id="471" name="テキスト ボックス 470"/>
        <xdr:cNvSpPr txBox="1"/>
      </xdr:nvSpPr>
      <xdr:spPr>
        <a:xfrm>
          <a:off x="14909800" y="28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154305</xdr:rowOff>
    </xdr:from>
    <xdr:to>
      <xdr:col>68</xdr:col>
      <xdr:colOff>203200</xdr:colOff>
      <xdr:row>16</xdr:row>
      <xdr:rowOff>84455</xdr:rowOff>
    </xdr:to>
    <xdr:sp macro="" textlink="">
      <xdr:nvSpPr>
        <xdr:cNvPr id="472" name="楕円 471"/>
        <xdr:cNvSpPr/>
      </xdr:nvSpPr>
      <xdr:spPr>
        <a:xfrm>
          <a:off x="14351000" y="27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69232</xdr:rowOff>
    </xdr:from>
    <xdr:ext cx="762000" cy="259045"/>
    <xdr:sp macro="" textlink="">
      <xdr:nvSpPr>
        <xdr:cNvPr id="473" name="テキスト ボックス 472"/>
        <xdr:cNvSpPr txBox="1"/>
      </xdr:nvSpPr>
      <xdr:spPr>
        <a:xfrm>
          <a:off x="14020800" y="281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128975</xdr:rowOff>
    </xdr:from>
    <xdr:to>
      <xdr:col>64</xdr:col>
      <xdr:colOff>152400</xdr:colOff>
      <xdr:row>17</xdr:row>
      <xdr:rowOff>59125</xdr:rowOff>
    </xdr:to>
    <xdr:sp macro="" textlink="">
      <xdr:nvSpPr>
        <xdr:cNvPr id="474" name="楕円 473"/>
        <xdr:cNvSpPr/>
      </xdr:nvSpPr>
      <xdr:spPr>
        <a:xfrm>
          <a:off x="13462000" y="287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43902</xdr:rowOff>
    </xdr:from>
    <xdr:ext cx="762000" cy="259045"/>
    <xdr:sp macro="" textlink="">
      <xdr:nvSpPr>
        <xdr:cNvPr id="475" name="テキスト ボックス 474"/>
        <xdr:cNvSpPr txBox="1"/>
      </xdr:nvSpPr>
      <xdr:spPr>
        <a:xfrm>
          <a:off x="13131800" y="295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宮城県柴田町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37,267
37,106
54.03
18,613,472
18,066,408
486,807
8,565,216
17,392,068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改善傾向にあるものの、依然として類似団体を下回っている。これは保育所や児童館を直営で行っていることから、民生部門の職員数が類似団体と比較して多いことが主な要因である。民間委託などの手法についても検討し、コスト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88138</xdr:rowOff>
    </xdr:from>
    <xdr:to>
      <xdr:col>24</xdr:col>
      <xdr:colOff>25400</xdr:colOff>
      <xdr:row>37</xdr:row>
      <xdr:rowOff>88138</xdr:rowOff>
    </xdr:to>
    <xdr:cxnSp macro="">
      <xdr:nvCxnSpPr>
        <xdr:cNvPr id="64" name="直線コネクタ 63"/>
        <xdr:cNvCxnSpPr/>
      </xdr:nvCxnSpPr>
      <xdr:spPr>
        <a:xfrm>
          <a:off x="3987800" y="64317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74422</xdr:rowOff>
    </xdr:from>
    <xdr:to>
      <xdr:col>19</xdr:col>
      <xdr:colOff>187325</xdr:colOff>
      <xdr:row>37</xdr:row>
      <xdr:rowOff>88138</xdr:rowOff>
    </xdr:to>
    <xdr:cxnSp macro="">
      <xdr:nvCxnSpPr>
        <xdr:cNvPr id="67" name="直線コネクタ 66"/>
        <xdr:cNvCxnSpPr/>
      </xdr:nvCxnSpPr>
      <xdr:spPr>
        <a:xfrm>
          <a:off x="3098800" y="6418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65278</xdr:rowOff>
    </xdr:from>
    <xdr:to>
      <xdr:col>15</xdr:col>
      <xdr:colOff>98425</xdr:colOff>
      <xdr:row>37</xdr:row>
      <xdr:rowOff>74422</xdr:rowOff>
    </xdr:to>
    <xdr:cxnSp macro="">
      <xdr:nvCxnSpPr>
        <xdr:cNvPr id="70" name="直線コネクタ 69"/>
        <xdr:cNvCxnSpPr/>
      </xdr:nvCxnSpPr>
      <xdr:spPr>
        <a:xfrm>
          <a:off x="2209800" y="6408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65278</xdr:rowOff>
    </xdr:from>
    <xdr:to>
      <xdr:col>11</xdr:col>
      <xdr:colOff>9525</xdr:colOff>
      <xdr:row>37</xdr:row>
      <xdr:rowOff>138430</xdr:rowOff>
    </xdr:to>
    <xdr:cxnSp macro="">
      <xdr:nvCxnSpPr>
        <xdr:cNvPr id="73" name="直線コネクタ 72"/>
        <xdr:cNvCxnSpPr/>
      </xdr:nvCxnSpPr>
      <xdr:spPr>
        <a:xfrm flipV="1">
          <a:off x="1320800" y="64089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83" name="楕円 82"/>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9415</xdr:rowOff>
    </xdr:from>
    <xdr:ext cx="762000" cy="259045"/>
    <xdr:sp macro="" textlink="">
      <xdr:nvSpPr>
        <xdr:cNvPr id="84" name="人件費該当値テキスト"/>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37338</xdr:rowOff>
    </xdr:from>
    <xdr:to>
      <xdr:col>20</xdr:col>
      <xdr:colOff>38100</xdr:colOff>
      <xdr:row>37</xdr:row>
      <xdr:rowOff>138938</xdr:rowOff>
    </xdr:to>
    <xdr:sp macro="" textlink="">
      <xdr:nvSpPr>
        <xdr:cNvPr id="85" name="楕円 84"/>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86" name="テキスト ボックス 85"/>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23622</xdr:rowOff>
    </xdr:from>
    <xdr:to>
      <xdr:col>15</xdr:col>
      <xdr:colOff>149225</xdr:colOff>
      <xdr:row>37</xdr:row>
      <xdr:rowOff>125222</xdr:rowOff>
    </xdr:to>
    <xdr:sp macro="" textlink="">
      <xdr:nvSpPr>
        <xdr:cNvPr id="87" name="楕円 86"/>
        <xdr:cNvSpPr/>
      </xdr:nvSpPr>
      <xdr:spPr>
        <a:xfrm>
          <a:off x="3048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109999</xdr:rowOff>
    </xdr:from>
    <xdr:ext cx="762000" cy="259045"/>
    <xdr:sp macro="" textlink="">
      <xdr:nvSpPr>
        <xdr:cNvPr id="88" name="テキスト ボックス 87"/>
        <xdr:cNvSpPr txBox="1"/>
      </xdr:nvSpPr>
      <xdr:spPr>
        <a:xfrm>
          <a:off x="2717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14478</xdr:rowOff>
    </xdr:from>
    <xdr:to>
      <xdr:col>11</xdr:col>
      <xdr:colOff>60325</xdr:colOff>
      <xdr:row>37</xdr:row>
      <xdr:rowOff>116078</xdr:rowOff>
    </xdr:to>
    <xdr:sp macro="" textlink="">
      <xdr:nvSpPr>
        <xdr:cNvPr id="89" name="楕円 88"/>
        <xdr:cNvSpPr/>
      </xdr:nvSpPr>
      <xdr:spPr>
        <a:xfrm>
          <a:off x="2159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100855</xdr:rowOff>
    </xdr:from>
    <xdr:ext cx="762000" cy="259045"/>
    <xdr:sp macro="" textlink="">
      <xdr:nvSpPr>
        <xdr:cNvPr id="90" name="テキスト ボックス 89"/>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1" name="楕円 90"/>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2" name="テキスト ボックス 91"/>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類似団体や全国・県平均に比べて低い水準を保っているが、差が小さくなってきており、令和３年度は０．</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の増となった。例年上昇傾向にある情報システム経費について、新たにＤＸに係る事業なども予定されており、今後更に比率を押し上げることが予想される。引き続き、委託事業の精査、需用費支出の抑制を通してコスト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74422</xdr:rowOff>
    </xdr:from>
    <xdr:to>
      <xdr:col>82</xdr:col>
      <xdr:colOff>107950</xdr:colOff>
      <xdr:row>15</xdr:row>
      <xdr:rowOff>83566</xdr:rowOff>
    </xdr:to>
    <xdr:cxnSp macro="">
      <xdr:nvCxnSpPr>
        <xdr:cNvPr id="123" name="直線コネクタ 122"/>
        <xdr:cNvCxnSpPr/>
      </xdr:nvCxnSpPr>
      <xdr:spPr>
        <a:xfrm>
          <a:off x="15671800" y="26461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56134</xdr:rowOff>
    </xdr:from>
    <xdr:to>
      <xdr:col>78</xdr:col>
      <xdr:colOff>69850</xdr:colOff>
      <xdr:row>15</xdr:row>
      <xdr:rowOff>74422</xdr:rowOff>
    </xdr:to>
    <xdr:cxnSp macro="">
      <xdr:nvCxnSpPr>
        <xdr:cNvPr id="126" name="直線コネクタ 125"/>
        <xdr:cNvCxnSpPr/>
      </xdr:nvCxnSpPr>
      <xdr:spPr>
        <a:xfrm>
          <a:off x="14782800" y="2627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56134</xdr:rowOff>
    </xdr:from>
    <xdr:to>
      <xdr:col>73</xdr:col>
      <xdr:colOff>180975</xdr:colOff>
      <xdr:row>15</xdr:row>
      <xdr:rowOff>138430</xdr:rowOff>
    </xdr:to>
    <xdr:cxnSp macro="">
      <xdr:nvCxnSpPr>
        <xdr:cNvPr id="129" name="直線コネクタ 128"/>
        <xdr:cNvCxnSpPr/>
      </xdr:nvCxnSpPr>
      <xdr:spPr>
        <a:xfrm flipV="1">
          <a:off x="13893800" y="26278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1" name="テキスト ボックス 130"/>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145288</xdr:rowOff>
    </xdr:from>
    <xdr:to>
      <xdr:col>69</xdr:col>
      <xdr:colOff>92075</xdr:colOff>
      <xdr:row>15</xdr:row>
      <xdr:rowOff>138430</xdr:rowOff>
    </xdr:to>
    <xdr:cxnSp macro="">
      <xdr:nvCxnSpPr>
        <xdr:cNvPr id="132" name="直線コネクタ 131"/>
        <xdr:cNvCxnSpPr/>
      </xdr:nvCxnSpPr>
      <xdr:spPr>
        <a:xfrm>
          <a:off x="13004800" y="254558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34" name="テキスト ボックス 133"/>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6" name="テキスト ボックス 135"/>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32766</xdr:rowOff>
    </xdr:from>
    <xdr:to>
      <xdr:col>82</xdr:col>
      <xdr:colOff>158750</xdr:colOff>
      <xdr:row>15</xdr:row>
      <xdr:rowOff>134366</xdr:rowOff>
    </xdr:to>
    <xdr:sp macro="" textlink="">
      <xdr:nvSpPr>
        <xdr:cNvPr id="142" name="楕円 141"/>
        <xdr:cNvSpPr/>
      </xdr:nvSpPr>
      <xdr:spPr>
        <a:xfrm>
          <a:off x="164592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49293</xdr:rowOff>
    </xdr:from>
    <xdr:ext cx="762000" cy="259045"/>
    <xdr:sp macro="" textlink="">
      <xdr:nvSpPr>
        <xdr:cNvPr id="143" name="物件費該当値テキスト"/>
        <xdr:cNvSpPr txBox="1"/>
      </xdr:nvSpPr>
      <xdr:spPr>
        <a:xfrm>
          <a:off x="16598900" y="244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23622</xdr:rowOff>
    </xdr:from>
    <xdr:to>
      <xdr:col>78</xdr:col>
      <xdr:colOff>120650</xdr:colOff>
      <xdr:row>15</xdr:row>
      <xdr:rowOff>125222</xdr:rowOff>
    </xdr:to>
    <xdr:sp macro="" textlink="">
      <xdr:nvSpPr>
        <xdr:cNvPr id="144" name="楕円 143"/>
        <xdr:cNvSpPr/>
      </xdr:nvSpPr>
      <xdr:spPr>
        <a:xfrm>
          <a:off x="15621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135399</xdr:rowOff>
    </xdr:from>
    <xdr:ext cx="736600" cy="259045"/>
    <xdr:sp macro="" textlink="">
      <xdr:nvSpPr>
        <xdr:cNvPr id="145" name="テキスト ボックス 144"/>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5334</xdr:rowOff>
    </xdr:from>
    <xdr:to>
      <xdr:col>74</xdr:col>
      <xdr:colOff>31750</xdr:colOff>
      <xdr:row>15</xdr:row>
      <xdr:rowOff>106934</xdr:rowOff>
    </xdr:to>
    <xdr:sp macro="" textlink="">
      <xdr:nvSpPr>
        <xdr:cNvPr id="146" name="楕円 145"/>
        <xdr:cNvSpPr/>
      </xdr:nvSpPr>
      <xdr:spPr>
        <a:xfrm>
          <a:off x="14732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117111</xdr:rowOff>
    </xdr:from>
    <xdr:ext cx="762000" cy="259045"/>
    <xdr:sp macro="" textlink="">
      <xdr:nvSpPr>
        <xdr:cNvPr id="147" name="テキスト ボックス 146"/>
        <xdr:cNvSpPr txBox="1"/>
      </xdr:nvSpPr>
      <xdr:spPr>
        <a:xfrm>
          <a:off x="14401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48" name="楕円 147"/>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27957</xdr:rowOff>
    </xdr:from>
    <xdr:ext cx="762000" cy="259045"/>
    <xdr:sp macro="" textlink="">
      <xdr:nvSpPr>
        <xdr:cNvPr id="149" name="テキスト ボックス 148"/>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94488</xdr:rowOff>
    </xdr:from>
    <xdr:to>
      <xdr:col>65</xdr:col>
      <xdr:colOff>53975</xdr:colOff>
      <xdr:row>15</xdr:row>
      <xdr:rowOff>24638</xdr:rowOff>
    </xdr:to>
    <xdr:sp macro="" textlink="">
      <xdr:nvSpPr>
        <xdr:cNvPr id="150" name="楕円 149"/>
        <xdr:cNvSpPr/>
      </xdr:nvSpPr>
      <xdr:spPr>
        <a:xfrm>
          <a:off x="12954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34815</xdr:rowOff>
    </xdr:from>
    <xdr:ext cx="762000" cy="259045"/>
    <xdr:sp macro="" textlink="">
      <xdr:nvSpPr>
        <xdr:cNvPr id="151" name="テキスト ボックス 150"/>
        <xdr:cNvSpPr txBox="1"/>
      </xdr:nvSpPr>
      <xdr:spPr>
        <a:xfrm>
          <a:off x="12623800" y="22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類似団体、全国及び県平均と比較しても例年低い水準にあるのは、大学や自衛隊が立地することにより比較的若者人口が多いことに起因している。</a:t>
          </a:r>
        </a:p>
        <a:p>
          <a:r>
            <a:rPr kumimoji="1" lang="ja-JP" altLang="en-US" sz="1200">
              <a:latin typeface="ＭＳ Ｐゴシック" panose="020B0600070205080204" pitchFamily="50" charset="-128"/>
              <a:ea typeface="ＭＳ Ｐゴシック" panose="020B0600070205080204" pitchFamily="50" charset="-128"/>
            </a:rPr>
            <a:t>　令和３年度は子ども医療費助成事業の年齢制限が拡大したことにより増加傾向が続くと予想される。しかし、令和３年</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月に普通交付税再算定により増額となり、数値が改善したが引き続き社会保障経費が増大することから適正なサービス提供に努める。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6350</xdr:rowOff>
    </xdr:from>
    <xdr:to>
      <xdr:col>24</xdr:col>
      <xdr:colOff>25400</xdr:colOff>
      <xdr:row>55</xdr:row>
      <xdr:rowOff>158750</xdr:rowOff>
    </xdr:to>
    <xdr:cxnSp macro="">
      <xdr:nvCxnSpPr>
        <xdr:cNvPr id="184" name="直線コネクタ 183"/>
        <xdr:cNvCxnSpPr/>
      </xdr:nvCxnSpPr>
      <xdr:spPr>
        <a:xfrm flipV="1">
          <a:off x="3987800" y="9436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19050</xdr:rowOff>
    </xdr:from>
    <xdr:to>
      <xdr:col>19</xdr:col>
      <xdr:colOff>187325</xdr:colOff>
      <xdr:row>55</xdr:row>
      <xdr:rowOff>158750</xdr:rowOff>
    </xdr:to>
    <xdr:cxnSp macro="">
      <xdr:nvCxnSpPr>
        <xdr:cNvPr id="187" name="直線コネクタ 186"/>
        <xdr:cNvCxnSpPr/>
      </xdr:nvCxnSpPr>
      <xdr:spPr>
        <a:xfrm>
          <a:off x="3098800" y="9448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19050</xdr:rowOff>
    </xdr:from>
    <xdr:to>
      <xdr:col>15</xdr:col>
      <xdr:colOff>98425</xdr:colOff>
      <xdr:row>55</xdr:row>
      <xdr:rowOff>95250</xdr:rowOff>
    </xdr:to>
    <xdr:cxnSp macro="">
      <xdr:nvCxnSpPr>
        <xdr:cNvPr id="190" name="直線コネクタ 189"/>
        <xdr:cNvCxnSpPr/>
      </xdr:nvCxnSpPr>
      <xdr:spPr>
        <a:xfrm flipV="1">
          <a:off x="2209800" y="9448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55</xdr:row>
      <xdr:rowOff>95250</xdr:rowOff>
    </xdr:to>
    <xdr:cxnSp macro="">
      <xdr:nvCxnSpPr>
        <xdr:cNvPr id="193" name="直線コネクタ 192"/>
        <xdr:cNvCxnSpPr/>
      </xdr:nvCxnSpPr>
      <xdr:spPr>
        <a:xfrm>
          <a:off x="1320800" y="93091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127000</xdr:rowOff>
    </xdr:from>
    <xdr:to>
      <xdr:col>24</xdr:col>
      <xdr:colOff>76200</xdr:colOff>
      <xdr:row>55</xdr:row>
      <xdr:rowOff>57150</xdr:rowOff>
    </xdr:to>
    <xdr:sp macro="" textlink="">
      <xdr:nvSpPr>
        <xdr:cNvPr id="203" name="楕円 202"/>
        <xdr:cNvSpPr/>
      </xdr:nvSpPr>
      <xdr:spPr>
        <a:xfrm>
          <a:off x="4775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143527</xdr:rowOff>
    </xdr:from>
    <xdr:ext cx="762000" cy="259045"/>
    <xdr:sp macro="" textlink="">
      <xdr:nvSpPr>
        <xdr:cNvPr id="204" name="扶助費該当値テキスト"/>
        <xdr:cNvSpPr txBox="1"/>
      </xdr:nvSpPr>
      <xdr:spPr>
        <a:xfrm>
          <a:off x="4914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107950</xdr:rowOff>
    </xdr:from>
    <xdr:to>
      <xdr:col>20</xdr:col>
      <xdr:colOff>38100</xdr:colOff>
      <xdr:row>56</xdr:row>
      <xdr:rowOff>38100</xdr:rowOff>
    </xdr:to>
    <xdr:sp macro="" textlink="">
      <xdr:nvSpPr>
        <xdr:cNvPr id="205" name="楕円 204"/>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48277</xdr:rowOff>
    </xdr:from>
    <xdr:ext cx="736600" cy="259045"/>
    <xdr:sp macro="" textlink="">
      <xdr:nvSpPr>
        <xdr:cNvPr id="206" name="テキスト ボックス 20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139700</xdr:rowOff>
    </xdr:from>
    <xdr:to>
      <xdr:col>15</xdr:col>
      <xdr:colOff>149225</xdr:colOff>
      <xdr:row>55</xdr:row>
      <xdr:rowOff>69850</xdr:rowOff>
    </xdr:to>
    <xdr:sp macro="" textlink="">
      <xdr:nvSpPr>
        <xdr:cNvPr id="207" name="楕円 206"/>
        <xdr:cNvSpPr/>
      </xdr:nvSpPr>
      <xdr:spPr>
        <a:xfrm>
          <a:off x="3048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208" name="テキスト ボックス 207"/>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44450</xdr:rowOff>
    </xdr:from>
    <xdr:to>
      <xdr:col>11</xdr:col>
      <xdr:colOff>60325</xdr:colOff>
      <xdr:row>55</xdr:row>
      <xdr:rowOff>146050</xdr:rowOff>
    </xdr:to>
    <xdr:sp macro="" textlink="">
      <xdr:nvSpPr>
        <xdr:cNvPr id="209" name="楕円 208"/>
        <xdr:cNvSpPr/>
      </xdr:nvSpPr>
      <xdr:spPr>
        <a:xfrm>
          <a:off x="2159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156227</xdr:rowOff>
    </xdr:from>
    <xdr:ext cx="762000" cy="259045"/>
    <xdr:sp macro="" textlink="">
      <xdr:nvSpPr>
        <xdr:cNvPr id="210" name="テキスト ボックス 209"/>
        <xdr:cNvSpPr txBox="1"/>
      </xdr:nvSpPr>
      <xdr:spPr>
        <a:xfrm>
          <a:off x="1828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1" name="楕円 210"/>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2" name="テキスト ボックス 211"/>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は、他会計への繰出金や出資金であるが、令和３年度は令和２年度に公営企業法適用事業となった下水道事業のうち、一部補助費等から出資金に計上した影響で大幅減となった。しかし、相変わらず全国平均や類似団体平均を下回っていることから、内容が適正であるかの確認をしっかり行っ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39915</xdr:rowOff>
    </xdr:from>
    <xdr:to>
      <xdr:col>82</xdr:col>
      <xdr:colOff>107950</xdr:colOff>
      <xdr:row>59</xdr:row>
      <xdr:rowOff>20865</xdr:rowOff>
    </xdr:to>
    <xdr:cxnSp macro="">
      <xdr:nvCxnSpPr>
        <xdr:cNvPr id="247" name="直線コネクタ 246"/>
        <xdr:cNvCxnSpPr/>
      </xdr:nvCxnSpPr>
      <xdr:spPr>
        <a:xfrm flipV="1">
          <a:off x="15671800" y="998401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20865</xdr:rowOff>
    </xdr:from>
    <xdr:to>
      <xdr:col>78</xdr:col>
      <xdr:colOff>69850</xdr:colOff>
      <xdr:row>60</xdr:row>
      <xdr:rowOff>154215</xdr:rowOff>
    </xdr:to>
    <xdr:cxnSp macro="">
      <xdr:nvCxnSpPr>
        <xdr:cNvPr id="250" name="直線コネクタ 249"/>
        <xdr:cNvCxnSpPr/>
      </xdr:nvCxnSpPr>
      <xdr:spPr>
        <a:xfrm flipV="1">
          <a:off x="14782800" y="10136415"/>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88900</xdr:rowOff>
    </xdr:from>
    <xdr:to>
      <xdr:col>73</xdr:col>
      <xdr:colOff>180975</xdr:colOff>
      <xdr:row>60</xdr:row>
      <xdr:rowOff>154215</xdr:rowOff>
    </xdr:to>
    <xdr:cxnSp macro="">
      <xdr:nvCxnSpPr>
        <xdr:cNvPr id="253" name="直線コネクタ 252"/>
        <xdr:cNvCxnSpPr/>
      </xdr:nvCxnSpPr>
      <xdr:spPr>
        <a:xfrm>
          <a:off x="13893800" y="10375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88900</xdr:rowOff>
    </xdr:from>
    <xdr:to>
      <xdr:col>69</xdr:col>
      <xdr:colOff>92075</xdr:colOff>
      <xdr:row>60</xdr:row>
      <xdr:rowOff>143328</xdr:rowOff>
    </xdr:to>
    <xdr:cxnSp macro="">
      <xdr:nvCxnSpPr>
        <xdr:cNvPr id="256" name="直線コネクタ 255"/>
        <xdr:cNvCxnSpPr/>
      </xdr:nvCxnSpPr>
      <xdr:spPr>
        <a:xfrm flipV="1">
          <a:off x="13004800" y="10375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58" name="テキスト ボックス 257"/>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160565</xdr:rowOff>
    </xdr:from>
    <xdr:to>
      <xdr:col>82</xdr:col>
      <xdr:colOff>158750</xdr:colOff>
      <xdr:row>58</xdr:row>
      <xdr:rowOff>90715</xdr:rowOff>
    </xdr:to>
    <xdr:sp macro="" textlink="">
      <xdr:nvSpPr>
        <xdr:cNvPr id="266" name="楕円 265"/>
        <xdr:cNvSpPr/>
      </xdr:nvSpPr>
      <xdr:spPr>
        <a:xfrm>
          <a:off x="164592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132642</xdr:rowOff>
    </xdr:from>
    <xdr:ext cx="762000" cy="259045"/>
    <xdr:sp macro="" textlink="">
      <xdr:nvSpPr>
        <xdr:cNvPr id="267" name="その他該当値テキスト"/>
        <xdr:cNvSpPr txBox="1"/>
      </xdr:nvSpPr>
      <xdr:spPr>
        <a:xfrm>
          <a:off x="16598900" y="990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141515</xdr:rowOff>
    </xdr:from>
    <xdr:to>
      <xdr:col>78</xdr:col>
      <xdr:colOff>120650</xdr:colOff>
      <xdr:row>59</xdr:row>
      <xdr:rowOff>71665</xdr:rowOff>
    </xdr:to>
    <xdr:sp macro="" textlink="">
      <xdr:nvSpPr>
        <xdr:cNvPr id="268" name="楕円 267"/>
        <xdr:cNvSpPr/>
      </xdr:nvSpPr>
      <xdr:spPr>
        <a:xfrm>
          <a:off x="15621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56442</xdr:rowOff>
    </xdr:from>
    <xdr:ext cx="736600" cy="259045"/>
    <xdr:sp macro="" textlink="">
      <xdr:nvSpPr>
        <xdr:cNvPr id="269" name="テキスト ボックス 268"/>
        <xdr:cNvSpPr txBox="1"/>
      </xdr:nvSpPr>
      <xdr:spPr>
        <a:xfrm>
          <a:off x="15290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103415</xdr:rowOff>
    </xdr:from>
    <xdr:to>
      <xdr:col>74</xdr:col>
      <xdr:colOff>31750</xdr:colOff>
      <xdr:row>61</xdr:row>
      <xdr:rowOff>33565</xdr:rowOff>
    </xdr:to>
    <xdr:sp macro="" textlink="">
      <xdr:nvSpPr>
        <xdr:cNvPr id="270" name="楕円 269"/>
        <xdr:cNvSpPr/>
      </xdr:nvSpPr>
      <xdr:spPr>
        <a:xfrm>
          <a:off x="14732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18342</xdr:rowOff>
    </xdr:from>
    <xdr:ext cx="762000" cy="259045"/>
    <xdr:sp macro="" textlink="">
      <xdr:nvSpPr>
        <xdr:cNvPr id="271" name="テキスト ボックス 270"/>
        <xdr:cNvSpPr txBox="1"/>
      </xdr:nvSpPr>
      <xdr:spPr>
        <a:xfrm>
          <a:off x="14401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38100</xdr:rowOff>
    </xdr:from>
    <xdr:to>
      <xdr:col>69</xdr:col>
      <xdr:colOff>142875</xdr:colOff>
      <xdr:row>60</xdr:row>
      <xdr:rowOff>139700</xdr:rowOff>
    </xdr:to>
    <xdr:sp macro="" textlink="">
      <xdr:nvSpPr>
        <xdr:cNvPr id="272" name="楕円 271"/>
        <xdr:cNvSpPr/>
      </xdr:nvSpPr>
      <xdr:spPr>
        <a:xfrm>
          <a:off x="13843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124477</xdr:rowOff>
    </xdr:from>
    <xdr:ext cx="762000" cy="259045"/>
    <xdr:sp macro="" textlink="">
      <xdr:nvSpPr>
        <xdr:cNvPr id="273" name="テキスト ボックス 272"/>
        <xdr:cNvSpPr txBox="1"/>
      </xdr:nvSpPr>
      <xdr:spPr>
        <a:xfrm>
          <a:off x="13512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92528</xdr:rowOff>
    </xdr:from>
    <xdr:to>
      <xdr:col>65</xdr:col>
      <xdr:colOff>53975</xdr:colOff>
      <xdr:row>61</xdr:row>
      <xdr:rowOff>22678</xdr:rowOff>
    </xdr:to>
    <xdr:sp macro="" textlink="">
      <xdr:nvSpPr>
        <xdr:cNvPr id="274" name="楕円 273"/>
        <xdr:cNvSpPr/>
      </xdr:nvSpPr>
      <xdr:spPr>
        <a:xfrm>
          <a:off x="12954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7455</xdr:rowOff>
    </xdr:from>
    <xdr:ext cx="762000" cy="259045"/>
    <xdr:sp macro="" textlink="">
      <xdr:nvSpPr>
        <xdr:cNvPr id="275" name="テキスト ボックス 274"/>
        <xdr:cNvSpPr txBox="1"/>
      </xdr:nvSpPr>
      <xdr:spPr>
        <a:xfrm>
          <a:off x="12623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令和２年度のコロナ禍の経済対策である特別定額給付金給付事業分が皆減になった影響により大幅減となっている。懸念事項であるみやぎ県南中核病院や仙南広域にかかる負担金も今後も増加する見込みであり、引き続き補助費等全般について、内容の適正性を確認し健全な財政運営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138430</xdr:rowOff>
    </xdr:to>
    <xdr:cxnSp macro="">
      <xdr:nvCxnSpPr>
        <xdr:cNvPr id="305" name="直線コネクタ 304"/>
        <xdr:cNvCxnSpPr/>
      </xdr:nvCxnSpPr>
      <xdr:spPr>
        <a:xfrm flipV="1">
          <a:off x="15671800" y="64135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6"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138430</xdr:rowOff>
    </xdr:to>
    <xdr:cxnSp macro="">
      <xdr:nvCxnSpPr>
        <xdr:cNvPr id="308" name="直線コネクタ 307"/>
        <xdr:cNvCxnSpPr/>
      </xdr:nvCxnSpPr>
      <xdr:spPr>
        <a:xfrm>
          <a:off x="14782800" y="637692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37</xdr:row>
      <xdr:rowOff>33274</xdr:rowOff>
    </xdr:to>
    <xdr:cxnSp macro="">
      <xdr:nvCxnSpPr>
        <xdr:cNvPr id="311" name="直線コネクタ 310"/>
        <xdr:cNvCxnSpPr/>
      </xdr:nvCxnSpPr>
      <xdr:spPr>
        <a:xfrm>
          <a:off x="13893800" y="6331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37</xdr:row>
      <xdr:rowOff>19558</xdr:rowOff>
    </xdr:to>
    <xdr:cxnSp macro="">
      <xdr:nvCxnSpPr>
        <xdr:cNvPr id="314" name="直線コネクタ 313"/>
        <xdr:cNvCxnSpPr/>
      </xdr:nvCxnSpPr>
      <xdr:spPr>
        <a:xfrm flipV="1">
          <a:off x="13004800" y="6331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4" name="楕円 323"/>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5"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26" name="楕円 325"/>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27" name="テキスト ボックス 326"/>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28" name="楕円 327"/>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29" name="テキスト ボックス 328"/>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30" name="楕円 329"/>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48531</xdr:rowOff>
    </xdr:from>
    <xdr:ext cx="762000" cy="259045"/>
    <xdr:sp macro="" textlink="">
      <xdr:nvSpPr>
        <xdr:cNvPr id="331" name="テキスト ボックス 330"/>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32" name="楕円 331"/>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33" name="テキスト ボックス 332"/>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横ばいで推移しているものの、類似団体を下回る傾向にある。令和３年度においては、関係する一部事務組合地方債のための負担金の増や船岡小学校等大規模改造・町道富沢</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号線外工事の元金償還が始まったことにより公債費が増となっている。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今後は庁舎耐震化等工事や義務教育施設の大規模改造などの償還も順次始まることから、さらなる上昇が見込まれる。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33274</xdr:rowOff>
    </xdr:from>
    <xdr:to>
      <xdr:col>24</xdr:col>
      <xdr:colOff>25400</xdr:colOff>
      <xdr:row>77</xdr:row>
      <xdr:rowOff>51563</xdr:rowOff>
    </xdr:to>
    <xdr:cxnSp macro="">
      <xdr:nvCxnSpPr>
        <xdr:cNvPr id="363" name="直線コネクタ 362"/>
        <xdr:cNvCxnSpPr/>
      </xdr:nvCxnSpPr>
      <xdr:spPr>
        <a:xfrm flipV="1">
          <a:off x="3987800" y="13234924"/>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97299</xdr:rowOff>
    </xdr:from>
    <xdr:ext cx="762000" cy="259045"/>
    <xdr:sp macro="" textlink="">
      <xdr:nvSpPr>
        <xdr:cNvPr id="364" name="公債費平均値テキスト"/>
        <xdr:cNvSpPr txBox="1"/>
      </xdr:nvSpPr>
      <xdr:spPr>
        <a:xfrm>
          <a:off x="4914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51563</xdr:rowOff>
    </xdr:from>
    <xdr:to>
      <xdr:col>19</xdr:col>
      <xdr:colOff>187325</xdr:colOff>
      <xdr:row>77</xdr:row>
      <xdr:rowOff>60706</xdr:rowOff>
    </xdr:to>
    <xdr:cxnSp macro="">
      <xdr:nvCxnSpPr>
        <xdr:cNvPr id="366" name="直線コネクタ 365"/>
        <xdr:cNvCxnSpPr/>
      </xdr:nvCxnSpPr>
      <xdr:spPr>
        <a:xfrm flipV="1">
          <a:off x="3098800" y="132532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68" name="テキスト ボックス 367"/>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56135</xdr:rowOff>
    </xdr:from>
    <xdr:to>
      <xdr:col>15</xdr:col>
      <xdr:colOff>98425</xdr:colOff>
      <xdr:row>77</xdr:row>
      <xdr:rowOff>60706</xdr:rowOff>
    </xdr:to>
    <xdr:cxnSp macro="">
      <xdr:nvCxnSpPr>
        <xdr:cNvPr id="369" name="直線コネクタ 368"/>
        <xdr:cNvCxnSpPr/>
      </xdr:nvCxnSpPr>
      <xdr:spPr>
        <a:xfrm>
          <a:off x="2209800" y="132577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1" name="テキスト ボックス 370"/>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56135</xdr:rowOff>
    </xdr:from>
    <xdr:to>
      <xdr:col>11</xdr:col>
      <xdr:colOff>9525</xdr:colOff>
      <xdr:row>77</xdr:row>
      <xdr:rowOff>56135</xdr:rowOff>
    </xdr:to>
    <xdr:cxnSp macro="">
      <xdr:nvCxnSpPr>
        <xdr:cNvPr id="372" name="直線コネクタ 371"/>
        <xdr:cNvCxnSpPr/>
      </xdr:nvCxnSpPr>
      <xdr:spPr>
        <a:xfrm>
          <a:off x="1320800" y="13257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6" name="テキスト ボックス 375"/>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153924</xdr:rowOff>
    </xdr:from>
    <xdr:to>
      <xdr:col>24</xdr:col>
      <xdr:colOff>76200</xdr:colOff>
      <xdr:row>77</xdr:row>
      <xdr:rowOff>84074</xdr:rowOff>
    </xdr:to>
    <xdr:sp macro="" textlink="">
      <xdr:nvSpPr>
        <xdr:cNvPr id="382" name="楕円 381"/>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126001</xdr:rowOff>
    </xdr:from>
    <xdr:ext cx="762000" cy="259045"/>
    <xdr:sp macro="" textlink="">
      <xdr:nvSpPr>
        <xdr:cNvPr id="383" name="公債費該当値テキスト"/>
        <xdr:cNvSpPr txBox="1"/>
      </xdr:nvSpPr>
      <xdr:spPr>
        <a:xfrm>
          <a:off x="49149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763</xdr:rowOff>
    </xdr:from>
    <xdr:to>
      <xdr:col>20</xdr:col>
      <xdr:colOff>38100</xdr:colOff>
      <xdr:row>77</xdr:row>
      <xdr:rowOff>102363</xdr:rowOff>
    </xdr:to>
    <xdr:sp macro="" textlink="">
      <xdr:nvSpPr>
        <xdr:cNvPr id="384" name="楕円 383"/>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87140</xdr:rowOff>
    </xdr:from>
    <xdr:ext cx="736600" cy="259045"/>
    <xdr:sp macro="" textlink="">
      <xdr:nvSpPr>
        <xdr:cNvPr id="385" name="テキスト ボックス 384"/>
        <xdr:cNvSpPr txBox="1"/>
      </xdr:nvSpPr>
      <xdr:spPr>
        <a:xfrm>
          <a:off x="3606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9906</xdr:rowOff>
    </xdr:from>
    <xdr:to>
      <xdr:col>15</xdr:col>
      <xdr:colOff>149225</xdr:colOff>
      <xdr:row>77</xdr:row>
      <xdr:rowOff>111506</xdr:rowOff>
    </xdr:to>
    <xdr:sp macro="" textlink="">
      <xdr:nvSpPr>
        <xdr:cNvPr id="386" name="楕円 385"/>
        <xdr:cNvSpPr/>
      </xdr:nvSpPr>
      <xdr:spPr>
        <a:xfrm>
          <a:off x="3048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87" name="テキスト ボックス 386"/>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5335</xdr:rowOff>
    </xdr:from>
    <xdr:to>
      <xdr:col>11</xdr:col>
      <xdr:colOff>60325</xdr:colOff>
      <xdr:row>77</xdr:row>
      <xdr:rowOff>106935</xdr:rowOff>
    </xdr:to>
    <xdr:sp macro="" textlink="">
      <xdr:nvSpPr>
        <xdr:cNvPr id="388" name="楕円 387"/>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91712</xdr:rowOff>
    </xdr:from>
    <xdr:ext cx="762000" cy="259045"/>
    <xdr:sp macro="" textlink="">
      <xdr:nvSpPr>
        <xdr:cNvPr id="389" name="テキスト ボックス 388"/>
        <xdr:cNvSpPr txBox="1"/>
      </xdr:nvSpPr>
      <xdr:spPr>
        <a:xfrm>
          <a:off x="1828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90" name="楕円 389"/>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91712</xdr:rowOff>
    </xdr:from>
    <xdr:ext cx="762000" cy="259045"/>
    <xdr:sp macro="" textlink="">
      <xdr:nvSpPr>
        <xdr:cNvPr id="391" name="テキスト ボックス 390"/>
        <xdr:cNvSpPr txBox="1"/>
      </xdr:nvSpPr>
      <xdr:spPr>
        <a:xfrm>
          <a:off x="939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４．０ポイントの減となったのは、扶助費や補助費等に押し下げられたものであり、ともに類似団体の平均を上回っていることから、各種サービスの提供方法や出資内容について今後精査し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85089</xdr:rowOff>
    </xdr:from>
    <xdr:to>
      <xdr:col>82</xdr:col>
      <xdr:colOff>107950</xdr:colOff>
      <xdr:row>79</xdr:row>
      <xdr:rowOff>66039</xdr:rowOff>
    </xdr:to>
    <xdr:cxnSp macro="">
      <xdr:nvCxnSpPr>
        <xdr:cNvPr id="424" name="直線コネクタ 423"/>
        <xdr:cNvCxnSpPr/>
      </xdr:nvCxnSpPr>
      <xdr:spPr>
        <a:xfrm flipV="1">
          <a:off x="15671800" y="13458189"/>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24130</xdr:rowOff>
    </xdr:from>
    <xdr:to>
      <xdr:col>78</xdr:col>
      <xdr:colOff>69850</xdr:colOff>
      <xdr:row>79</xdr:row>
      <xdr:rowOff>66039</xdr:rowOff>
    </xdr:to>
    <xdr:cxnSp macro="">
      <xdr:nvCxnSpPr>
        <xdr:cNvPr id="427" name="直線コネクタ 426"/>
        <xdr:cNvCxnSpPr/>
      </xdr:nvCxnSpPr>
      <xdr:spPr>
        <a:xfrm>
          <a:off x="14782800" y="135686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12700</xdr:rowOff>
    </xdr:from>
    <xdr:to>
      <xdr:col>73</xdr:col>
      <xdr:colOff>180975</xdr:colOff>
      <xdr:row>79</xdr:row>
      <xdr:rowOff>24130</xdr:rowOff>
    </xdr:to>
    <xdr:cxnSp macro="">
      <xdr:nvCxnSpPr>
        <xdr:cNvPr id="430" name="直線コネクタ 429"/>
        <xdr:cNvCxnSpPr/>
      </xdr:nvCxnSpPr>
      <xdr:spPr>
        <a:xfrm>
          <a:off x="13893800" y="135572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32" name="テキスト ボックス 431"/>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157480</xdr:rowOff>
    </xdr:from>
    <xdr:to>
      <xdr:col>69</xdr:col>
      <xdr:colOff>92075</xdr:colOff>
      <xdr:row>79</xdr:row>
      <xdr:rowOff>12700</xdr:rowOff>
    </xdr:to>
    <xdr:cxnSp macro="">
      <xdr:nvCxnSpPr>
        <xdr:cNvPr id="433" name="直線コネクタ 432"/>
        <xdr:cNvCxnSpPr/>
      </xdr:nvCxnSpPr>
      <xdr:spPr>
        <a:xfrm>
          <a:off x="13004800" y="135305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7" name="テキスト ボックス 436"/>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34289</xdr:rowOff>
    </xdr:from>
    <xdr:to>
      <xdr:col>82</xdr:col>
      <xdr:colOff>158750</xdr:colOff>
      <xdr:row>78</xdr:row>
      <xdr:rowOff>135889</xdr:rowOff>
    </xdr:to>
    <xdr:sp macro="" textlink="">
      <xdr:nvSpPr>
        <xdr:cNvPr id="443" name="楕円 442"/>
        <xdr:cNvSpPr/>
      </xdr:nvSpPr>
      <xdr:spPr>
        <a:xfrm>
          <a:off x="16459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6366</xdr:rowOff>
    </xdr:from>
    <xdr:ext cx="762000" cy="259045"/>
    <xdr:sp macro="" textlink="">
      <xdr:nvSpPr>
        <xdr:cNvPr id="444" name="公債費以外該当値テキスト"/>
        <xdr:cNvSpPr txBox="1"/>
      </xdr:nvSpPr>
      <xdr:spPr>
        <a:xfrm>
          <a:off x="165989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15239</xdr:rowOff>
    </xdr:from>
    <xdr:to>
      <xdr:col>78</xdr:col>
      <xdr:colOff>120650</xdr:colOff>
      <xdr:row>79</xdr:row>
      <xdr:rowOff>116839</xdr:rowOff>
    </xdr:to>
    <xdr:sp macro="" textlink="">
      <xdr:nvSpPr>
        <xdr:cNvPr id="445" name="楕円 444"/>
        <xdr:cNvSpPr/>
      </xdr:nvSpPr>
      <xdr:spPr>
        <a:xfrm>
          <a:off x="15621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101616</xdr:rowOff>
    </xdr:from>
    <xdr:ext cx="736600" cy="259045"/>
    <xdr:sp macro="" textlink="">
      <xdr:nvSpPr>
        <xdr:cNvPr id="446" name="テキスト ボックス 445"/>
        <xdr:cNvSpPr txBox="1"/>
      </xdr:nvSpPr>
      <xdr:spPr>
        <a:xfrm>
          <a:off x="15290800" y="13646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144780</xdr:rowOff>
    </xdr:from>
    <xdr:to>
      <xdr:col>74</xdr:col>
      <xdr:colOff>31750</xdr:colOff>
      <xdr:row>79</xdr:row>
      <xdr:rowOff>74930</xdr:rowOff>
    </xdr:to>
    <xdr:sp macro="" textlink="">
      <xdr:nvSpPr>
        <xdr:cNvPr id="447" name="楕円 446"/>
        <xdr:cNvSpPr/>
      </xdr:nvSpPr>
      <xdr:spPr>
        <a:xfrm>
          <a:off x="14732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85107</xdr:rowOff>
    </xdr:from>
    <xdr:ext cx="762000" cy="259045"/>
    <xdr:sp macro="" textlink="">
      <xdr:nvSpPr>
        <xdr:cNvPr id="448" name="テキスト ボックス 447"/>
        <xdr:cNvSpPr txBox="1"/>
      </xdr:nvSpPr>
      <xdr:spPr>
        <a:xfrm>
          <a:off x="14401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133350</xdr:rowOff>
    </xdr:from>
    <xdr:to>
      <xdr:col>69</xdr:col>
      <xdr:colOff>142875</xdr:colOff>
      <xdr:row>79</xdr:row>
      <xdr:rowOff>63500</xdr:rowOff>
    </xdr:to>
    <xdr:sp macro="" textlink="">
      <xdr:nvSpPr>
        <xdr:cNvPr id="449" name="楕円 448"/>
        <xdr:cNvSpPr/>
      </xdr:nvSpPr>
      <xdr:spPr>
        <a:xfrm>
          <a:off x="13843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48277</xdr:rowOff>
    </xdr:from>
    <xdr:ext cx="762000" cy="259045"/>
    <xdr:sp macro="" textlink="">
      <xdr:nvSpPr>
        <xdr:cNvPr id="450" name="テキスト ボックス 449"/>
        <xdr:cNvSpPr txBox="1"/>
      </xdr:nvSpPr>
      <xdr:spPr>
        <a:xfrm>
          <a:off x="13512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106680</xdr:rowOff>
    </xdr:from>
    <xdr:to>
      <xdr:col>65</xdr:col>
      <xdr:colOff>53975</xdr:colOff>
      <xdr:row>79</xdr:row>
      <xdr:rowOff>36830</xdr:rowOff>
    </xdr:to>
    <xdr:sp macro="" textlink="">
      <xdr:nvSpPr>
        <xdr:cNvPr id="451" name="楕円 450"/>
        <xdr:cNvSpPr/>
      </xdr:nvSpPr>
      <xdr:spPr>
        <a:xfrm>
          <a:off x="12954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47007</xdr:rowOff>
    </xdr:from>
    <xdr:ext cx="762000" cy="259045"/>
    <xdr:sp macro="" textlink="">
      <xdr:nvSpPr>
        <xdr:cNvPr id="452" name="テキスト ボックス 451"/>
        <xdr:cNvSpPr txBox="1"/>
      </xdr:nvSpPr>
      <xdr:spPr>
        <a:xfrm>
          <a:off x="12623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宮城県柴田町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68604</xdr:rowOff>
    </xdr:from>
    <xdr:to>
      <xdr:col>29</xdr:col>
      <xdr:colOff>127000</xdr:colOff>
      <xdr:row>17</xdr:row>
      <xdr:rowOff>79740</xdr:rowOff>
    </xdr:to>
    <xdr:cxnSp macro="">
      <xdr:nvCxnSpPr>
        <xdr:cNvPr id="52" name="直線コネクタ 51"/>
        <xdr:cNvCxnSpPr/>
      </xdr:nvCxnSpPr>
      <xdr:spPr bwMode="auto">
        <a:xfrm flipV="1">
          <a:off x="5003800" y="3030879"/>
          <a:ext cx="647700" cy="11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53381</xdr:rowOff>
    </xdr:from>
    <xdr:ext cx="762000" cy="259045"/>
    <xdr:sp macro="" textlink="">
      <xdr:nvSpPr>
        <xdr:cNvPr id="53" name="人口1人当たり決算額の推移平均値テキスト130"/>
        <xdr:cNvSpPr txBox="1"/>
      </xdr:nvSpPr>
      <xdr:spPr>
        <a:xfrm>
          <a:off x="5740400" y="3015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79740</xdr:rowOff>
    </xdr:from>
    <xdr:to>
      <xdr:col>26</xdr:col>
      <xdr:colOff>50800</xdr:colOff>
      <xdr:row>17</xdr:row>
      <xdr:rowOff>81356</xdr:rowOff>
    </xdr:to>
    <xdr:cxnSp macro="">
      <xdr:nvCxnSpPr>
        <xdr:cNvPr id="55" name="直線コネクタ 54"/>
        <xdr:cNvCxnSpPr/>
      </xdr:nvCxnSpPr>
      <xdr:spPr bwMode="auto">
        <a:xfrm flipV="1">
          <a:off x="4305300" y="3042015"/>
          <a:ext cx="698500" cy="1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81356</xdr:rowOff>
    </xdr:from>
    <xdr:to>
      <xdr:col>22</xdr:col>
      <xdr:colOff>114300</xdr:colOff>
      <xdr:row>17</xdr:row>
      <xdr:rowOff>120773</xdr:rowOff>
    </xdr:to>
    <xdr:cxnSp macro="">
      <xdr:nvCxnSpPr>
        <xdr:cNvPr id="58" name="直線コネクタ 57"/>
        <xdr:cNvCxnSpPr/>
      </xdr:nvCxnSpPr>
      <xdr:spPr bwMode="auto">
        <a:xfrm flipV="1">
          <a:off x="3606800" y="3043631"/>
          <a:ext cx="698500" cy="39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120773</xdr:rowOff>
    </xdr:from>
    <xdr:to>
      <xdr:col>18</xdr:col>
      <xdr:colOff>177800</xdr:colOff>
      <xdr:row>17</xdr:row>
      <xdr:rowOff>137347</xdr:rowOff>
    </xdr:to>
    <xdr:cxnSp macro="">
      <xdr:nvCxnSpPr>
        <xdr:cNvPr id="61" name="直線コネクタ 60"/>
        <xdr:cNvCxnSpPr/>
      </xdr:nvCxnSpPr>
      <xdr:spPr bwMode="auto">
        <a:xfrm flipV="1">
          <a:off x="2908300" y="3083048"/>
          <a:ext cx="698500" cy="16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17804</xdr:rowOff>
    </xdr:from>
    <xdr:to>
      <xdr:col>29</xdr:col>
      <xdr:colOff>177800</xdr:colOff>
      <xdr:row>17</xdr:row>
      <xdr:rowOff>119404</xdr:rowOff>
    </xdr:to>
    <xdr:sp macro="" textlink="">
      <xdr:nvSpPr>
        <xdr:cNvPr id="71" name="楕円 70"/>
        <xdr:cNvSpPr/>
      </xdr:nvSpPr>
      <xdr:spPr bwMode="auto">
        <a:xfrm>
          <a:off x="5600700" y="2980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34331</xdr:rowOff>
    </xdr:from>
    <xdr:ext cx="762000" cy="259045"/>
    <xdr:sp macro="" textlink="">
      <xdr:nvSpPr>
        <xdr:cNvPr id="72" name="人口1人当たり決算額の推移該当値テキスト130"/>
        <xdr:cNvSpPr txBox="1"/>
      </xdr:nvSpPr>
      <xdr:spPr>
        <a:xfrm>
          <a:off x="5740400" y="2825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28940</xdr:rowOff>
    </xdr:from>
    <xdr:to>
      <xdr:col>26</xdr:col>
      <xdr:colOff>101600</xdr:colOff>
      <xdr:row>17</xdr:row>
      <xdr:rowOff>130540</xdr:rowOff>
    </xdr:to>
    <xdr:sp macro="" textlink="">
      <xdr:nvSpPr>
        <xdr:cNvPr id="73" name="楕円 72"/>
        <xdr:cNvSpPr/>
      </xdr:nvSpPr>
      <xdr:spPr bwMode="auto">
        <a:xfrm>
          <a:off x="4953000" y="2991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140717</xdr:rowOff>
    </xdr:from>
    <xdr:ext cx="736600" cy="259045"/>
    <xdr:sp macro="" textlink="">
      <xdr:nvSpPr>
        <xdr:cNvPr id="74" name="テキスト ボックス 73"/>
        <xdr:cNvSpPr txBox="1"/>
      </xdr:nvSpPr>
      <xdr:spPr>
        <a:xfrm>
          <a:off x="4622800" y="276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30556</xdr:rowOff>
    </xdr:from>
    <xdr:to>
      <xdr:col>22</xdr:col>
      <xdr:colOff>165100</xdr:colOff>
      <xdr:row>17</xdr:row>
      <xdr:rowOff>132156</xdr:rowOff>
    </xdr:to>
    <xdr:sp macro="" textlink="">
      <xdr:nvSpPr>
        <xdr:cNvPr id="75" name="楕円 74"/>
        <xdr:cNvSpPr/>
      </xdr:nvSpPr>
      <xdr:spPr bwMode="auto">
        <a:xfrm>
          <a:off x="4254500" y="2992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142333</xdr:rowOff>
    </xdr:from>
    <xdr:ext cx="762000" cy="259045"/>
    <xdr:sp macro="" textlink="">
      <xdr:nvSpPr>
        <xdr:cNvPr id="76" name="テキスト ボックス 75"/>
        <xdr:cNvSpPr txBox="1"/>
      </xdr:nvSpPr>
      <xdr:spPr>
        <a:xfrm>
          <a:off x="3924300" y="276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69973</xdr:rowOff>
    </xdr:from>
    <xdr:to>
      <xdr:col>19</xdr:col>
      <xdr:colOff>38100</xdr:colOff>
      <xdr:row>18</xdr:row>
      <xdr:rowOff>123</xdr:rowOff>
    </xdr:to>
    <xdr:sp macro="" textlink="">
      <xdr:nvSpPr>
        <xdr:cNvPr id="77" name="楕円 76"/>
        <xdr:cNvSpPr/>
      </xdr:nvSpPr>
      <xdr:spPr bwMode="auto">
        <a:xfrm>
          <a:off x="3556000" y="3032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10300</xdr:rowOff>
    </xdr:from>
    <xdr:ext cx="762000" cy="259045"/>
    <xdr:sp macro="" textlink="">
      <xdr:nvSpPr>
        <xdr:cNvPr id="78" name="テキスト ボックス 77"/>
        <xdr:cNvSpPr txBox="1"/>
      </xdr:nvSpPr>
      <xdr:spPr>
        <a:xfrm>
          <a:off x="3225800" y="280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86547</xdr:rowOff>
    </xdr:from>
    <xdr:to>
      <xdr:col>15</xdr:col>
      <xdr:colOff>101600</xdr:colOff>
      <xdr:row>18</xdr:row>
      <xdr:rowOff>16697</xdr:rowOff>
    </xdr:to>
    <xdr:sp macro="" textlink="">
      <xdr:nvSpPr>
        <xdr:cNvPr id="79" name="楕円 78"/>
        <xdr:cNvSpPr/>
      </xdr:nvSpPr>
      <xdr:spPr bwMode="auto">
        <a:xfrm>
          <a:off x="2857500" y="3048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26874</xdr:rowOff>
    </xdr:from>
    <xdr:ext cx="762000" cy="259045"/>
    <xdr:sp macro="" textlink="">
      <xdr:nvSpPr>
        <xdr:cNvPr id="80" name="テキスト ボックス 79"/>
        <xdr:cNvSpPr txBox="1"/>
      </xdr:nvSpPr>
      <xdr:spPr>
        <a:xfrm>
          <a:off x="2527300" y="281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55296</xdr:rowOff>
    </xdr:from>
    <xdr:to>
      <xdr:col>29</xdr:col>
      <xdr:colOff>127000</xdr:colOff>
      <xdr:row>36</xdr:row>
      <xdr:rowOff>90995</xdr:rowOff>
    </xdr:to>
    <xdr:cxnSp macro="">
      <xdr:nvCxnSpPr>
        <xdr:cNvPr id="113" name="直線コネクタ 112"/>
        <xdr:cNvCxnSpPr/>
      </xdr:nvCxnSpPr>
      <xdr:spPr bwMode="auto">
        <a:xfrm flipV="1">
          <a:off x="5003800" y="7008546"/>
          <a:ext cx="647700" cy="35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76994</xdr:rowOff>
    </xdr:from>
    <xdr:to>
      <xdr:col>26</xdr:col>
      <xdr:colOff>50800</xdr:colOff>
      <xdr:row>36</xdr:row>
      <xdr:rowOff>90995</xdr:rowOff>
    </xdr:to>
    <xdr:cxnSp macro="">
      <xdr:nvCxnSpPr>
        <xdr:cNvPr id="116" name="直線コネクタ 115"/>
        <xdr:cNvCxnSpPr/>
      </xdr:nvCxnSpPr>
      <xdr:spPr bwMode="auto">
        <a:xfrm>
          <a:off x="4305300" y="7030244"/>
          <a:ext cx="698500" cy="14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76994</xdr:rowOff>
    </xdr:from>
    <xdr:to>
      <xdr:col>22</xdr:col>
      <xdr:colOff>114300</xdr:colOff>
      <xdr:row>36</xdr:row>
      <xdr:rowOff>112255</xdr:rowOff>
    </xdr:to>
    <xdr:cxnSp macro="">
      <xdr:nvCxnSpPr>
        <xdr:cNvPr id="119" name="直線コネクタ 118"/>
        <xdr:cNvCxnSpPr/>
      </xdr:nvCxnSpPr>
      <xdr:spPr bwMode="auto">
        <a:xfrm flipV="1">
          <a:off x="3606800" y="7030244"/>
          <a:ext cx="698500" cy="35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112255</xdr:rowOff>
    </xdr:from>
    <xdr:to>
      <xdr:col>18</xdr:col>
      <xdr:colOff>177800</xdr:colOff>
      <xdr:row>36</xdr:row>
      <xdr:rowOff>134315</xdr:rowOff>
    </xdr:to>
    <xdr:cxnSp macro="">
      <xdr:nvCxnSpPr>
        <xdr:cNvPr id="122" name="直線コネクタ 121"/>
        <xdr:cNvCxnSpPr/>
      </xdr:nvCxnSpPr>
      <xdr:spPr bwMode="auto">
        <a:xfrm flipV="1">
          <a:off x="2908300" y="7065505"/>
          <a:ext cx="698500" cy="22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4496</xdr:rowOff>
    </xdr:from>
    <xdr:to>
      <xdr:col>29</xdr:col>
      <xdr:colOff>177800</xdr:colOff>
      <xdr:row>36</xdr:row>
      <xdr:rowOff>106096</xdr:rowOff>
    </xdr:to>
    <xdr:sp macro="" textlink="">
      <xdr:nvSpPr>
        <xdr:cNvPr id="132" name="楕円 131"/>
        <xdr:cNvSpPr/>
      </xdr:nvSpPr>
      <xdr:spPr bwMode="auto">
        <a:xfrm>
          <a:off x="5600700" y="6957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319473</xdr:rowOff>
    </xdr:from>
    <xdr:ext cx="762000" cy="259045"/>
    <xdr:sp macro="" textlink="">
      <xdr:nvSpPr>
        <xdr:cNvPr id="133" name="人口1人当たり決算額の推移該当値テキスト445"/>
        <xdr:cNvSpPr txBox="1"/>
      </xdr:nvSpPr>
      <xdr:spPr>
        <a:xfrm>
          <a:off x="5740400" y="6929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40195</xdr:rowOff>
    </xdr:from>
    <xdr:to>
      <xdr:col>26</xdr:col>
      <xdr:colOff>101600</xdr:colOff>
      <xdr:row>36</xdr:row>
      <xdr:rowOff>141795</xdr:rowOff>
    </xdr:to>
    <xdr:sp macro="" textlink="">
      <xdr:nvSpPr>
        <xdr:cNvPr id="134" name="楕円 133"/>
        <xdr:cNvSpPr/>
      </xdr:nvSpPr>
      <xdr:spPr bwMode="auto">
        <a:xfrm>
          <a:off x="4953000" y="6993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126572</xdr:rowOff>
    </xdr:from>
    <xdr:ext cx="736600" cy="259045"/>
    <xdr:sp macro="" textlink="">
      <xdr:nvSpPr>
        <xdr:cNvPr id="135" name="テキスト ボックス 134"/>
        <xdr:cNvSpPr txBox="1"/>
      </xdr:nvSpPr>
      <xdr:spPr>
        <a:xfrm>
          <a:off x="4622800" y="7079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26194</xdr:rowOff>
    </xdr:from>
    <xdr:to>
      <xdr:col>22</xdr:col>
      <xdr:colOff>165100</xdr:colOff>
      <xdr:row>36</xdr:row>
      <xdr:rowOff>127794</xdr:rowOff>
    </xdr:to>
    <xdr:sp macro="" textlink="">
      <xdr:nvSpPr>
        <xdr:cNvPr id="136" name="楕円 135"/>
        <xdr:cNvSpPr/>
      </xdr:nvSpPr>
      <xdr:spPr bwMode="auto">
        <a:xfrm>
          <a:off x="4254500" y="6979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112571</xdr:rowOff>
    </xdr:from>
    <xdr:ext cx="762000" cy="259045"/>
    <xdr:sp macro="" textlink="">
      <xdr:nvSpPr>
        <xdr:cNvPr id="137" name="テキスト ボックス 136"/>
        <xdr:cNvSpPr txBox="1"/>
      </xdr:nvSpPr>
      <xdr:spPr>
        <a:xfrm>
          <a:off x="3924300" y="706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61455</xdr:rowOff>
    </xdr:from>
    <xdr:to>
      <xdr:col>19</xdr:col>
      <xdr:colOff>38100</xdr:colOff>
      <xdr:row>36</xdr:row>
      <xdr:rowOff>163055</xdr:rowOff>
    </xdr:to>
    <xdr:sp macro="" textlink="">
      <xdr:nvSpPr>
        <xdr:cNvPr id="138" name="楕円 137"/>
        <xdr:cNvSpPr/>
      </xdr:nvSpPr>
      <xdr:spPr bwMode="auto">
        <a:xfrm>
          <a:off x="3556000" y="7014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147832</xdr:rowOff>
    </xdr:from>
    <xdr:ext cx="762000" cy="259045"/>
    <xdr:sp macro="" textlink="">
      <xdr:nvSpPr>
        <xdr:cNvPr id="139" name="テキスト ボックス 138"/>
        <xdr:cNvSpPr txBox="1"/>
      </xdr:nvSpPr>
      <xdr:spPr>
        <a:xfrm>
          <a:off x="3225800" y="710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83515</xdr:rowOff>
    </xdr:from>
    <xdr:to>
      <xdr:col>15</xdr:col>
      <xdr:colOff>101600</xdr:colOff>
      <xdr:row>37</xdr:row>
      <xdr:rowOff>13665</xdr:rowOff>
    </xdr:to>
    <xdr:sp macro="" textlink="">
      <xdr:nvSpPr>
        <xdr:cNvPr id="140" name="楕円 139"/>
        <xdr:cNvSpPr/>
      </xdr:nvSpPr>
      <xdr:spPr bwMode="auto">
        <a:xfrm>
          <a:off x="2857500" y="7036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169892</xdr:rowOff>
    </xdr:from>
    <xdr:ext cx="762000" cy="259045"/>
    <xdr:sp macro="" textlink="">
      <xdr:nvSpPr>
        <xdr:cNvPr id="141" name="テキスト ボックス 140"/>
        <xdr:cNvSpPr txBox="1"/>
      </xdr:nvSpPr>
      <xdr:spPr>
        <a:xfrm>
          <a:off x="2527300" y="712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37,267
37,106
54.03
18,613,472
18,066,408
486,807
8,565,216
17,392,068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38278</xdr:rowOff>
    </xdr:from>
    <xdr:to>
      <xdr:col>24</xdr:col>
      <xdr:colOff>63500</xdr:colOff>
      <xdr:row>36</xdr:row>
      <xdr:rowOff>75044</xdr:rowOff>
    </xdr:to>
    <xdr:cxnSp macro="">
      <xdr:nvCxnSpPr>
        <xdr:cNvPr id="61" name="直線コネクタ 60"/>
        <xdr:cNvCxnSpPr/>
      </xdr:nvCxnSpPr>
      <xdr:spPr>
        <a:xfrm flipV="1">
          <a:off x="3797300" y="6210478"/>
          <a:ext cx="838200" cy="3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75044</xdr:rowOff>
    </xdr:from>
    <xdr:to>
      <xdr:col>19</xdr:col>
      <xdr:colOff>177800</xdr:colOff>
      <xdr:row>37</xdr:row>
      <xdr:rowOff>52222</xdr:rowOff>
    </xdr:to>
    <xdr:cxnSp macro="">
      <xdr:nvCxnSpPr>
        <xdr:cNvPr id="64" name="直線コネクタ 63"/>
        <xdr:cNvCxnSpPr/>
      </xdr:nvCxnSpPr>
      <xdr:spPr>
        <a:xfrm flipV="1">
          <a:off x="2908300" y="6247244"/>
          <a:ext cx="889000" cy="14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52222</xdr:rowOff>
    </xdr:from>
    <xdr:to>
      <xdr:col>15</xdr:col>
      <xdr:colOff>50800</xdr:colOff>
      <xdr:row>37</xdr:row>
      <xdr:rowOff>63443</xdr:rowOff>
    </xdr:to>
    <xdr:cxnSp macro="">
      <xdr:nvCxnSpPr>
        <xdr:cNvPr id="67" name="直線コネクタ 66"/>
        <xdr:cNvCxnSpPr/>
      </xdr:nvCxnSpPr>
      <xdr:spPr>
        <a:xfrm flipV="1">
          <a:off x="2019300" y="6395872"/>
          <a:ext cx="889000" cy="1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108380</xdr:rowOff>
    </xdr:from>
    <xdr:ext cx="534377" cy="259045"/>
    <xdr:sp macro="" textlink="">
      <xdr:nvSpPr>
        <xdr:cNvPr id="69" name="テキスト ボックス 68"/>
        <xdr:cNvSpPr txBox="1"/>
      </xdr:nvSpPr>
      <xdr:spPr>
        <a:xfrm>
          <a:off x="2641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38297</xdr:rowOff>
    </xdr:from>
    <xdr:to>
      <xdr:col>10</xdr:col>
      <xdr:colOff>114300</xdr:colOff>
      <xdr:row>37</xdr:row>
      <xdr:rowOff>63443</xdr:rowOff>
    </xdr:to>
    <xdr:cxnSp macro="">
      <xdr:nvCxnSpPr>
        <xdr:cNvPr id="70" name="直線コネクタ 69"/>
        <xdr:cNvCxnSpPr/>
      </xdr:nvCxnSpPr>
      <xdr:spPr>
        <a:xfrm>
          <a:off x="1130300" y="6381947"/>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115162</xdr:rowOff>
    </xdr:from>
    <xdr:ext cx="534377" cy="259045"/>
    <xdr:sp macro="" textlink="">
      <xdr:nvSpPr>
        <xdr:cNvPr id="72" name="テキスト ボックス 71"/>
        <xdr:cNvSpPr txBox="1"/>
      </xdr:nvSpPr>
      <xdr:spPr>
        <a:xfrm>
          <a:off x="1752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124572</xdr:rowOff>
    </xdr:from>
    <xdr:ext cx="534377" cy="259045"/>
    <xdr:sp macro="" textlink="">
      <xdr:nvSpPr>
        <xdr:cNvPr id="74" name="テキスト ボックス 73"/>
        <xdr:cNvSpPr txBox="1"/>
      </xdr:nvSpPr>
      <xdr:spPr>
        <a:xfrm>
          <a:off x="863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158928</xdr:rowOff>
    </xdr:from>
    <xdr:to>
      <xdr:col>24</xdr:col>
      <xdr:colOff>114300</xdr:colOff>
      <xdr:row>36</xdr:row>
      <xdr:rowOff>89078</xdr:rowOff>
    </xdr:to>
    <xdr:sp macro="" textlink="">
      <xdr:nvSpPr>
        <xdr:cNvPr id="80" name="楕円 79"/>
        <xdr:cNvSpPr/>
      </xdr:nvSpPr>
      <xdr:spPr>
        <a:xfrm>
          <a:off x="4584700" y="615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10355</xdr:rowOff>
    </xdr:from>
    <xdr:ext cx="534377" cy="259045"/>
    <xdr:sp macro="" textlink="">
      <xdr:nvSpPr>
        <xdr:cNvPr id="81" name="人件費該当値テキスト"/>
        <xdr:cNvSpPr txBox="1"/>
      </xdr:nvSpPr>
      <xdr:spPr>
        <a:xfrm>
          <a:off x="4686300" y="601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24244</xdr:rowOff>
    </xdr:from>
    <xdr:to>
      <xdr:col>20</xdr:col>
      <xdr:colOff>38100</xdr:colOff>
      <xdr:row>36</xdr:row>
      <xdr:rowOff>125844</xdr:rowOff>
    </xdr:to>
    <xdr:sp macro="" textlink="">
      <xdr:nvSpPr>
        <xdr:cNvPr id="82" name="楕円 81"/>
        <xdr:cNvSpPr/>
      </xdr:nvSpPr>
      <xdr:spPr>
        <a:xfrm>
          <a:off x="3746500" y="619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142371</xdr:rowOff>
    </xdr:from>
    <xdr:ext cx="534377" cy="259045"/>
    <xdr:sp macro="" textlink="">
      <xdr:nvSpPr>
        <xdr:cNvPr id="83" name="テキスト ボックス 82"/>
        <xdr:cNvSpPr txBox="1"/>
      </xdr:nvSpPr>
      <xdr:spPr>
        <a:xfrm>
          <a:off x="3530111" y="597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1422</xdr:rowOff>
    </xdr:from>
    <xdr:to>
      <xdr:col>15</xdr:col>
      <xdr:colOff>101600</xdr:colOff>
      <xdr:row>37</xdr:row>
      <xdr:rowOff>103022</xdr:rowOff>
    </xdr:to>
    <xdr:sp macro="" textlink="">
      <xdr:nvSpPr>
        <xdr:cNvPr id="84" name="楕円 83"/>
        <xdr:cNvSpPr/>
      </xdr:nvSpPr>
      <xdr:spPr>
        <a:xfrm>
          <a:off x="2857500" y="63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119549</xdr:rowOff>
    </xdr:from>
    <xdr:ext cx="534377" cy="259045"/>
    <xdr:sp macro="" textlink="">
      <xdr:nvSpPr>
        <xdr:cNvPr id="85" name="テキスト ボックス 84"/>
        <xdr:cNvSpPr txBox="1"/>
      </xdr:nvSpPr>
      <xdr:spPr>
        <a:xfrm>
          <a:off x="2641111" y="61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12643</xdr:rowOff>
    </xdr:from>
    <xdr:to>
      <xdr:col>10</xdr:col>
      <xdr:colOff>165100</xdr:colOff>
      <xdr:row>37</xdr:row>
      <xdr:rowOff>114243</xdr:rowOff>
    </xdr:to>
    <xdr:sp macro="" textlink="">
      <xdr:nvSpPr>
        <xdr:cNvPr id="86" name="楕円 85"/>
        <xdr:cNvSpPr/>
      </xdr:nvSpPr>
      <xdr:spPr>
        <a:xfrm>
          <a:off x="1968500" y="635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130770</xdr:rowOff>
    </xdr:from>
    <xdr:ext cx="534377" cy="259045"/>
    <xdr:sp macro="" textlink="">
      <xdr:nvSpPr>
        <xdr:cNvPr id="87" name="テキスト ボックス 86"/>
        <xdr:cNvSpPr txBox="1"/>
      </xdr:nvSpPr>
      <xdr:spPr>
        <a:xfrm>
          <a:off x="1752111" y="613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88" name="楕円 87"/>
        <xdr:cNvSpPr/>
      </xdr:nvSpPr>
      <xdr:spPr>
        <a:xfrm>
          <a:off x="1079500" y="633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89" name="テキスト ボックス 88"/>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38926</xdr:rowOff>
    </xdr:from>
    <xdr:to>
      <xdr:col>24</xdr:col>
      <xdr:colOff>63500</xdr:colOff>
      <xdr:row>56</xdr:row>
      <xdr:rowOff>92113</xdr:rowOff>
    </xdr:to>
    <xdr:cxnSp macro="">
      <xdr:nvCxnSpPr>
        <xdr:cNvPr id="119" name="直線コネクタ 118"/>
        <xdr:cNvCxnSpPr/>
      </xdr:nvCxnSpPr>
      <xdr:spPr>
        <a:xfrm flipV="1">
          <a:off x="3797300" y="9640126"/>
          <a:ext cx="838200" cy="5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161561</xdr:rowOff>
    </xdr:from>
    <xdr:ext cx="534377" cy="259045"/>
    <xdr:sp macro="" textlink="">
      <xdr:nvSpPr>
        <xdr:cNvPr id="120" name="物件費平均値テキスト"/>
        <xdr:cNvSpPr txBox="1"/>
      </xdr:nvSpPr>
      <xdr:spPr>
        <a:xfrm>
          <a:off x="4686300" y="9591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89980</xdr:rowOff>
    </xdr:from>
    <xdr:to>
      <xdr:col>19</xdr:col>
      <xdr:colOff>177800</xdr:colOff>
      <xdr:row>56</xdr:row>
      <xdr:rowOff>92113</xdr:rowOff>
    </xdr:to>
    <xdr:cxnSp macro="">
      <xdr:nvCxnSpPr>
        <xdr:cNvPr id="122" name="直線コネクタ 121"/>
        <xdr:cNvCxnSpPr/>
      </xdr:nvCxnSpPr>
      <xdr:spPr>
        <a:xfrm>
          <a:off x="2908300" y="9691180"/>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89980</xdr:rowOff>
    </xdr:from>
    <xdr:to>
      <xdr:col>15</xdr:col>
      <xdr:colOff>50800</xdr:colOff>
      <xdr:row>57</xdr:row>
      <xdr:rowOff>95542</xdr:rowOff>
    </xdr:to>
    <xdr:cxnSp macro="">
      <xdr:nvCxnSpPr>
        <xdr:cNvPr id="125" name="直線コネクタ 124"/>
        <xdr:cNvCxnSpPr/>
      </xdr:nvCxnSpPr>
      <xdr:spPr>
        <a:xfrm flipV="1">
          <a:off x="2019300" y="9691180"/>
          <a:ext cx="889000" cy="17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35603</xdr:rowOff>
    </xdr:from>
    <xdr:ext cx="534377" cy="259045"/>
    <xdr:sp macro="" textlink="">
      <xdr:nvSpPr>
        <xdr:cNvPr id="127" name="テキスト ボックス 126"/>
        <xdr:cNvSpPr txBox="1"/>
      </xdr:nvSpPr>
      <xdr:spPr>
        <a:xfrm>
          <a:off x="2641111" y="98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95542</xdr:rowOff>
    </xdr:from>
    <xdr:to>
      <xdr:col>10</xdr:col>
      <xdr:colOff>114300</xdr:colOff>
      <xdr:row>57</xdr:row>
      <xdr:rowOff>130086</xdr:rowOff>
    </xdr:to>
    <xdr:cxnSp macro="">
      <xdr:nvCxnSpPr>
        <xdr:cNvPr id="128" name="直線コネクタ 127"/>
        <xdr:cNvCxnSpPr/>
      </xdr:nvCxnSpPr>
      <xdr:spPr>
        <a:xfrm flipV="1">
          <a:off x="1130300" y="9868192"/>
          <a:ext cx="889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159576</xdr:rowOff>
    </xdr:from>
    <xdr:to>
      <xdr:col>24</xdr:col>
      <xdr:colOff>114300</xdr:colOff>
      <xdr:row>56</xdr:row>
      <xdr:rowOff>89726</xdr:rowOff>
    </xdr:to>
    <xdr:sp macro="" textlink="">
      <xdr:nvSpPr>
        <xdr:cNvPr id="138" name="楕円 137"/>
        <xdr:cNvSpPr/>
      </xdr:nvSpPr>
      <xdr:spPr>
        <a:xfrm>
          <a:off x="4584700" y="958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11003</xdr:rowOff>
    </xdr:from>
    <xdr:ext cx="534377" cy="259045"/>
    <xdr:sp macro="" textlink="">
      <xdr:nvSpPr>
        <xdr:cNvPr id="139" name="物件費該当値テキスト"/>
        <xdr:cNvSpPr txBox="1"/>
      </xdr:nvSpPr>
      <xdr:spPr>
        <a:xfrm>
          <a:off x="4686300" y="944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41313</xdr:rowOff>
    </xdr:from>
    <xdr:to>
      <xdr:col>20</xdr:col>
      <xdr:colOff>38100</xdr:colOff>
      <xdr:row>56</xdr:row>
      <xdr:rowOff>142913</xdr:rowOff>
    </xdr:to>
    <xdr:sp macro="" textlink="">
      <xdr:nvSpPr>
        <xdr:cNvPr id="140" name="楕円 139"/>
        <xdr:cNvSpPr/>
      </xdr:nvSpPr>
      <xdr:spPr>
        <a:xfrm>
          <a:off x="3746500" y="964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159440</xdr:rowOff>
    </xdr:from>
    <xdr:ext cx="534377" cy="259045"/>
    <xdr:sp macro="" textlink="">
      <xdr:nvSpPr>
        <xdr:cNvPr id="141" name="テキスト ボックス 140"/>
        <xdr:cNvSpPr txBox="1"/>
      </xdr:nvSpPr>
      <xdr:spPr>
        <a:xfrm>
          <a:off x="3530111" y="941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39180</xdr:rowOff>
    </xdr:from>
    <xdr:to>
      <xdr:col>15</xdr:col>
      <xdr:colOff>101600</xdr:colOff>
      <xdr:row>56</xdr:row>
      <xdr:rowOff>140780</xdr:rowOff>
    </xdr:to>
    <xdr:sp macro="" textlink="">
      <xdr:nvSpPr>
        <xdr:cNvPr id="142" name="楕円 141"/>
        <xdr:cNvSpPr/>
      </xdr:nvSpPr>
      <xdr:spPr>
        <a:xfrm>
          <a:off x="2857500" y="96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157307</xdr:rowOff>
    </xdr:from>
    <xdr:ext cx="534377" cy="259045"/>
    <xdr:sp macro="" textlink="">
      <xdr:nvSpPr>
        <xdr:cNvPr id="143" name="テキスト ボックス 142"/>
        <xdr:cNvSpPr txBox="1"/>
      </xdr:nvSpPr>
      <xdr:spPr>
        <a:xfrm>
          <a:off x="2641111" y="94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44742</xdr:rowOff>
    </xdr:from>
    <xdr:to>
      <xdr:col>10</xdr:col>
      <xdr:colOff>165100</xdr:colOff>
      <xdr:row>57</xdr:row>
      <xdr:rowOff>146342</xdr:rowOff>
    </xdr:to>
    <xdr:sp macro="" textlink="">
      <xdr:nvSpPr>
        <xdr:cNvPr id="144" name="楕円 143"/>
        <xdr:cNvSpPr/>
      </xdr:nvSpPr>
      <xdr:spPr>
        <a:xfrm>
          <a:off x="1968500" y="981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137469</xdr:rowOff>
    </xdr:from>
    <xdr:ext cx="534377" cy="259045"/>
    <xdr:sp macro="" textlink="">
      <xdr:nvSpPr>
        <xdr:cNvPr id="145" name="テキスト ボックス 144"/>
        <xdr:cNvSpPr txBox="1"/>
      </xdr:nvSpPr>
      <xdr:spPr>
        <a:xfrm>
          <a:off x="1752111" y="991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79286</xdr:rowOff>
    </xdr:from>
    <xdr:to>
      <xdr:col>6</xdr:col>
      <xdr:colOff>38100</xdr:colOff>
      <xdr:row>58</xdr:row>
      <xdr:rowOff>9436</xdr:rowOff>
    </xdr:to>
    <xdr:sp macro="" textlink="">
      <xdr:nvSpPr>
        <xdr:cNvPr id="146" name="楕円 145"/>
        <xdr:cNvSpPr/>
      </xdr:nvSpPr>
      <xdr:spPr>
        <a:xfrm>
          <a:off x="1079500" y="985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563</xdr:rowOff>
    </xdr:from>
    <xdr:ext cx="534377" cy="259045"/>
    <xdr:sp macro="" textlink="">
      <xdr:nvSpPr>
        <xdr:cNvPr id="147" name="テキスト ボックス 146"/>
        <xdr:cNvSpPr txBox="1"/>
      </xdr:nvSpPr>
      <xdr:spPr>
        <a:xfrm>
          <a:off x="863111" y="99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45334</xdr:rowOff>
    </xdr:from>
    <xdr:to>
      <xdr:col>24</xdr:col>
      <xdr:colOff>63500</xdr:colOff>
      <xdr:row>77</xdr:row>
      <xdr:rowOff>51324</xdr:rowOff>
    </xdr:to>
    <xdr:cxnSp macro="">
      <xdr:nvCxnSpPr>
        <xdr:cNvPr id="174" name="直線コネクタ 173"/>
        <xdr:cNvCxnSpPr/>
      </xdr:nvCxnSpPr>
      <xdr:spPr>
        <a:xfrm flipV="1">
          <a:off x="3797300" y="13246984"/>
          <a:ext cx="8382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51919</xdr:rowOff>
    </xdr:from>
    <xdr:ext cx="469744" cy="259045"/>
    <xdr:sp macro="" textlink="">
      <xdr:nvSpPr>
        <xdr:cNvPr id="175" name="維持補修費平均値テキスト"/>
        <xdr:cNvSpPr txBox="1"/>
      </xdr:nvSpPr>
      <xdr:spPr>
        <a:xfrm>
          <a:off x="4686300" y="13253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51324</xdr:rowOff>
    </xdr:from>
    <xdr:to>
      <xdr:col>19</xdr:col>
      <xdr:colOff>177800</xdr:colOff>
      <xdr:row>78</xdr:row>
      <xdr:rowOff>14839</xdr:rowOff>
    </xdr:to>
    <xdr:cxnSp macro="">
      <xdr:nvCxnSpPr>
        <xdr:cNvPr id="177" name="直線コネクタ 176"/>
        <xdr:cNvCxnSpPr/>
      </xdr:nvCxnSpPr>
      <xdr:spPr>
        <a:xfrm flipV="1">
          <a:off x="2908300" y="13252974"/>
          <a:ext cx="889000" cy="13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167546</xdr:rowOff>
    </xdr:from>
    <xdr:ext cx="469744" cy="259045"/>
    <xdr:sp macro="" textlink="">
      <xdr:nvSpPr>
        <xdr:cNvPr id="179" name="テキスト ボックス 178"/>
        <xdr:cNvSpPr txBox="1"/>
      </xdr:nvSpPr>
      <xdr:spPr>
        <a:xfrm>
          <a:off x="3562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14839</xdr:rowOff>
    </xdr:from>
    <xdr:to>
      <xdr:col>15</xdr:col>
      <xdr:colOff>50800</xdr:colOff>
      <xdr:row>78</xdr:row>
      <xdr:rowOff>37379</xdr:rowOff>
    </xdr:to>
    <xdr:cxnSp macro="">
      <xdr:nvCxnSpPr>
        <xdr:cNvPr id="180" name="直線コネクタ 179"/>
        <xdr:cNvCxnSpPr/>
      </xdr:nvCxnSpPr>
      <xdr:spPr>
        <a:xfrm flipV="1">
          <a:off x="2019300" y="13387939"/>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37379</xdr:rowOff>
    </xdr:from>
    <xdr:to>
      <xdr:col>10</xdr:col>
      <xdr:colOff>114300</xdr:colOff>
      <xdr:row>78</xdr:row>
      <xdr:rowOff>42866</xdr:rowOff>
    </xdr:to>
    <xdr:cxnSp macro="">
      <xdr:nvCxnSpPr>
        <xdr:cNvPr id="183" name="直線コネクタ 182"/>
        <xdr:cNvCxnSpPr/>
      </xdr:nvCxnSpPr>
      <xdr:spPr>
        <a:xfrm flipV="1">
          <a:off x="1130300" y="13410479"/>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165984</xdr:rowOff>
    </xdr:from>
    <xdr:to>
      <xdr:col>24</xdr:col>
      <xdr:colOff>114300</xdr:colOff>
      <xdr:row>77</xdr:row>
      <xdr:rowOff>96134</xdr:rowOff>
    </xdr:to>
    <xdr:sp macro="" textlink="">
      <xdr:nvSpPr>
        <xdr:cNvPr id="193" name="楕円 192"/>
        <xdr:cNvSpPr/>
      </xdr:nvSpPr>
      <xdr:spPr>
        <a:xfrm>
          <a:off x="4584700" y="1319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17411</xdr:rowOff>
    </xdr:from>
    <xdr:ext cx="469744" cy="259045"/>
    <xdr:sp macro="" textlink="">
      <xdr:nvSpPr>
        <xdr:cNvPr id="194" name="維持補修費該当値テキスト"/>
        <xdr:cNvSpPr txBox="1"/>
      </xdr:nvSpPr>
      <xdr:spPr>
        <a:xfrm>
          <a:off x="4686300" y="1304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524</xdr:rowOff>
    </xdr:from>
    <xdr:to>
      <xdr:col>20</xdr:col>
      <xdr:colOff>38100</xdr:colOff>
      <xdr:row>77</xdr:row>
      <xdr:rowOff>102124</xdr:rowOff>
    </xdr:to>
    <xdr:sp macro="" textlink="">
      <xdr:nvSpPr>
        <xdr:cNvPr id="195" name="楕円 194"/>
        <xdr:cNvSpPr/>
      </xdr:nvSpPr>
      <xdr:spPr>
        <a:xfrm>
          <a:off x="3746500" y="1320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118651</xdr:rowOff>
    </xdr:from>
    <xdr:ext cx="469744" cy="259045"/>
    <xdr:sp macro="" textlink="">
      <xdr:nvSpPr>
        <xdr:cNvPr id="196" name="テキスト ボックス 195"/>
        <xdr:cNvSpPr txBox="1"/>
      </xdr:nvSpPr>
      <xdr:spPr>
        <a:xfrm>
          <a:off x="3562428" y="1297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135489</xdr:rowOff>
    </xdr:from>
    <xdr:to>
      <xdr:col>15</xdr:col>
      <xdr:colOff>101600</xdr:colOff>
      <xdr:row>78</xdr:row>
      <xdr:rowOff>65639</xdr:rowOff>
    </xdr:to>
    <xdr:sp macro="" textlink="">
      <xdr:nvSpPr>
        <xdr:cNvPr id="197" name="楕円 196"/>
        <xdr:cNvSpPr/>
      </xdr:nvSpPr>
      <xdr:spPr>
        <a:xfrm>
          <a:off x="2857500" y="1333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56766</xdr:rowOff>
    </xdr:from>
    <xdr:ext cx="469744" cy="259045"/>
    <xdr:sp macro="" textlink="">
      <xdr:nvSpPr>
        <xdr:cNvPr id="198" name="テキスト ボックス 197"/>
        <xdr:cNvSpPr txBox="1"/>
      </xdr:nvSpPr>
      <xdr:spPr>
        <a:xfrm>
          <a:off x="2673428" y="1342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158029</xdr:rowOff>
    </xdr:from>
    <xdr:to>
      <xdr:col>10</xdr:col>
      <xdr:colOff>165100</xdr:colOff>
      <xdr:row>78</xdr:row>
      <xdr:rowOff>88179</xdr:rowOff>
    </xdr:to>
    <xdr:sp macro="" textlink="">
      <xdr:nvSpPr>
        <xdr:cNvPr id="199" name="楕円 198"/>
        <xdr:cNvSpPr/>
      </xdr:nvSpPr>
      <xdr:spPr>
        <a:xfrm>
          <a:off x="1968500" y="133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79306</xdr:rowOff>
    </xdr:from>
    <xdr:ext cx="469744" cy="259045"/>
    <xdr:sp macro="" textlink="">
      <xdr:nvSpPr>
        <xdr:cNvPr id="200" name="テキスト ボックス 199"/>
        <xdr:cNvSpPr txBox="1"/>
      </xdr:nvSpPr>
      <xdr:spPr>
        <a:xfrm>
          <a:off x="1784428" y="1345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163516</xdr:rowOff>
    </xdr:from>
    <xdr:to>
      <xdr:col>6</xdr:col>
      <xdr:colOff>38100</xdr:colOff>
      <xdr:row>78</xdr:row>
      <xdr:rowOff>93666</xdr:rowOff>
    </xdr:to>
    <xdr:sp macro="" textlink="">
      <xdr:nvSpPr>
        <xdr:cNvPr id="201" name="楕円 200"/>
        <xdr:cNvSpPr/>
      </xdr:nvSpPr>
      <xdr:spPr>
        <a:xfrm>
          <a:off x="1079500" y="1336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84793</xdr:rowOff>
    </xdr:from>
    <xdr:ext cx="469744" cy="259045"/>
    <xdr:sp macro="" textlink="">
      <xdr:nvSpPr>
        <xdr:cNvPr id="202" name="テキスト ボックス 201"/>
        <xdr:cNvSpPr txBox="1"/>
      </xdr:nvSpPr>
      <xdr:spPr>
        <a:xfrm>
          <a:off x="895428" y="1345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103135</xdr:rowOff>
    </xdr:from>
    <xdr:to>
      <xdr:col>24</xdr:col>
      <xdr:colOff>62865</xdr:colOff>
      <xdr:row>97</xdr:row>
      <xdr:rowOff>108023</xdr:rowOff>
    </xdr:to>
    <xdr:cxnSp macro="">
      <xdr:nvCxnSpPr>
        <xdr:cNvPr id="229" name="直線コネクタ 228"/>
        <xdr:cNvCxnSpPr/>
      </xdr:nvCxnSpPr>
      <xdr:spPr>
        <a:xfrm flipV="1">
          <a:off x="4633595" y="15533635"/>
          <a:ext cx="1270" cy="120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111850</xdr:rowOff>
    </xdr:from>
    <xdr:ext cx="534377" cy="259045"/>
    <xdr:sp macro="" textlink="">
      <xdr:nvSpPr>
        <xdr:cNvPr id="230" name="扶助費最小値テキスト"/>
        <xdr:cNvSpPr txBox="1"/>
      </xdr:nvSpPr>
      <xdr:spPr>
        <a:xfrm>
          <a:off x="4686300" y="167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108023</xdr:rowOff>
    </xdr:from>
    <xdr:to>
      <xdr:col>24</xdr:col>
      <xdr:colOff>152400</xdr:colOff>
      <xdr:row>97</xdr:row>
      <xdr:rowOff>108023</xdr:rowOff>
    </xdr:to>
    <xdr:cxnSp macro="">
      <xdr:nvCxnSpPr>
        <xdr:cNvPr id="231" name="直線コネクタ 230"/>
        <xdr:cNvCxnSpPr/>
      </xdr:nvCxnSpPr>
      <xdr:spPr>
        <a:xfrm>
          <a:off x="4546600" y="167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49812</xdr:rowOff>
    </xdr:from>
    <xdr:ext cx="599010" cy="259045"/>
    <xdr:sp macro="" textlink="">
      <xdr:nvSpPr>
        <xdr:cNvPr id="232" name="扶助費最大値テキスト"/>
        <xdr:cNvSpPr txBox="1"/>
      </xdr:nvSpPr>
      <xdr:spPr>
        <a:xfrm>
          <a:off x="4686300" y="1530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103135</xdr:rowOff>
    </xdr:from>
    <xdr:to>
      <xdr:col>24</xdr:col>
      <xdr:colOff>152400</xdr:colOff>
      <xdr:row>90</xdr:row>
      <xdr:rowOff>103135</xdr:rowOff>
    </xdr:to>
    <xdr:cxnSp macro="">
      <xdr:nvCxnSpPr>
        <xdr:cNvPr id="233" name="直線コネクタ 232"/>
        <xdr:cNvCxnSpPr/>
      </xdr:nvCxnSpPr>
      <xdr:spPr>
        <a:xfrm>
          <a:off x="4546600" y="15533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101806</xdr:rowOff>
    </xdr:from>
    <xdr:to>
      <xdr:col>24</xdr:col>
      <xdr:colOff>63500</xdr:colOff>
      <xdr:row>98</xdr:row>
      <xdr:rowOff>35023</xdr:rowOff>
    </xdr:to>
    <xdr:cxnSp macro="">
      <xdr:nvCxnSpPr>
        <xdr:cNvPr id="234" name="直線コネクタ 233"/>
        <xdr:cNvCxnSpPr/>
      </xdr:nvCxnSpPr>
      <xdr:spPr>
        <a:xfrm flipV="1">
          <a:off x="3797300" y="16561006"/>
          <a:ext cx="838200" cy="27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157094</xdr:rowOff>
    </xdr:from>
    <xdr:ext cx="599010" cy="259045"/>
    <xdr:sp macro="" textlink="">
      <xdr:nvSpPr>
        <xdr:cNvPr id="235" name="扶助費平均値テキスト"/>
        <xdr:cNvSpPr txBox="1"/>
      </xdr:nvSpPr>
      <xdr:spPr>
        <a:xfrm>
          <a:off x="4686300" y="161019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134217</xdr:rowOff>
    </xdr:from>
    <xdr:to>
      <xdr:col>24</xdr:col>
      <xdr:colOff>114300</xdr:colOff>
      <xdr:row>95</xdr:row>
      <xdr:rowOff>64367</xdr:rowOff>
    </xdr:to>
    <xdr:sp macro="" textlink="">
      <xdr:nvSpPr>
        <xdr:cNvPr id="236" name="フローチャート: 判断 235"/>
        <xdr:cNvSpPr/>
      </xdr:nvSpPr>
      <xdr:spPr>
        <a:xfrm>
          <a:off x="45847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35023</xdr:rowOff>
    </xdr:from>
    <xdr:to>
      <xdr:col>19</xdr:col>
      <xdr:colOff>177800</xdr:colOff>
      <xdr:row>98</xdr:row>
      <xdr:rowOff>88984</xdr:rowOff>
    </xdr:to>
    <xdr:cxnSp macro="">
      <xdr:nvCxnSpPr>
        <xdr:cNvPr id="237" name="直線コネクタ 236"/>
        <xdr:cNvCxnSpPr/>
      </xdr:nvCxnSpPr>
      <xdr:spPr>
        <a:xfrm flipV="1">
          <a:off x="2908300" y="16837123"/>
          <a:ext cx="889000" cy="5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62872</xdr:rowOff>
    </xdr:from>
    <xdr:to>
      <xdr:col>20</xdr:col>
      <xdr:colOff>38100</xdr:colOff>
      <xdr:row>96</xdr:row>
      <xdr:rowOff>164472</xdr:rowOff>
    </xdr:to>
    <xdr:sp macro="" textlink="">
      <xdr:nvSpPr>
        <xdr:cNvPr id="238" name="フローチャート: 判断 237"/>
        <xdr:cNvSpPr/>
      </xdr:nvSpPr>
      <xdr:spPr>
        <a:xfrm>
          <a:off x="3746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9549</xdr:rowOff>
    </xdr:from>
    <xdr:ext cx="534377" cy="259045"/>
    <xdr:sp macro="" textlink="">
      <xdr:nvSpPr>
        <xdr:cNvPr id="239" name="テキスト ボックス 238"/>
        <xdr:cNvSpPr txBox="1"/>
      </xdr:nvSpPr>
      <xdr:spPr>
        <a:xfrm>
          <a:off x="3530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88984</xdr:rowOff>
    </xdr:from>
    <xdr:to>
      <xdr:col>15</xdr:col>
      <xdr:colOff>50800</xdr:colOff>
      <xdr:row>98</xdr:row>
      <xdr:rowOff>126507</xdr:rowOff>
    </xdr:to>
    <xdr:cxnSp macro="">
      <xdr:nvCxnSpPr>
        <xdr:cNvPr id="240" name="直線コネクタ 239"/>
        <xdr:cNvCxnSpPr/>
      </xdr:nvCxnSpPr>
      <xdr:spPr>
        <a:xfrm flipV="1">
          <a:off x="2019300" y="16891084"/>
          <a:ext cx="889000" cy="3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110280</xdr:rowOff>
    </xdr:from>
    <xdr:to>
      <xdr:col>15</xdr:col>
      <xdr:colOff>101600</xdr:colOff>
      <xdr:row>97</xdr:row>
      <xdr:rowOff>40430</xdr:rowOff>
    </xdr:to>
    <xdr:sp macro="" textlink="">
      <xdr:nvSpPr>
        <xdr:cNvPr id="241" name="フローチャート: 判断 240"/>
        <xdr:cNvSpPr/>
      </xdr:nvSpPr>
      <xdr:spPr>
        <a:xfrm>
          <a:off x="2857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56957</xdr:rowOff>
    </xdr:from>
    <xdr:ext cx="534377" cy="259045"/>
    <xdr:sp macro="" textlink="">
      <xdr:nvSpPr>
        <xdr:cNvPr id="242" name="テキスト ボックス 241"/>
        <xdr:cNvSpPr txBox="1"/>
      </xdr:nvSpPr>
      <xdr:spPr>
        <a:xfrm>
          <a:off x="2641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107314</xdr:rowOff>
    </xdr:from>
    <xdr:to>
      <xdr:col>10</xdr:col>
      <xdr:colOff>114300</xdr:colOff>
      <xdr:row>98</xdr:row>
      <xdr:rowOff>126507</xdr:rowOff>
    </xdr:to>
    <xdr:cxnSp macro="">
      <xdr:nvCxnSpPr>
        <xdr:cNvPr id="243" name="直線コネクタ 242"/>
        <xdr:cNvCxnSpPr/>
      </xdr:nvCxnSpPr>
      <xdr:spPr>
        <a:xfrm>
          <a:off x="1130300" y="16909414"/>
          <a:ext cx="889000" cy="1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149468</xdr:rowOff>
    </xdr:from>
    <xdr:to>
      <xdr:col>10</xdr:col>
      <xdr:colOff>165100</xdr:colOff>
      <xdr:row>97</xdr:row>
      <xdr:rowOff>79618</xdr:rowOff>
    </xdr:to>
    <xdr:sp macro="" textlink="">
      <xdr:nvSpPr>
        <xdr:cNvPr id="244" name="フローチャート: 判断 243"/>
        <xdr:cNvSpPr/>
      </xdr:nvSpPr>
      <xdr:spPr>
        <a:xfrm>
          <a:off x="1968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96145</xdr:rowOff>
    </xdr:from>
    <xdr:ext cx="534377" cy="259045"/>
    <xdr:sp macro="" textlink="">
      <xdr:nvSpPr>
        <xdr:cNvPr id="245" name="テキスト ボックス 244"/>
        <xdr:cNvSpPr txBox="1"/>
      </xdr:nvSpPr>
      <xdr:spPr>
        <a:xfrm>
          <a:off x="1752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151504</xdr:rowOff>
    </xdr:from>
    <xdr:to>
      <xdr:col>6</xdr:col>
      <xdr:colOff>38100</xdr:colOff>
      <xdr:row>97</xdr:row>
      <xdr:rowOff>81654</xdr:rowOff>
    </xdr:to>
    <xdr:sp macro="" textlink="">
      <xdr:nvSpPr>
        <xdr:cNvPr id="246" name="フローチャート: 判断 245"/>
        <xdr:cNvSpPr/>
      </xdr:nvSpPr>
      <xdr:spPr>
        <a:xfrm>
          <a:off x="1079500" y="1661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98181</xdr:rowOff>
    </xdr:from>
    <xdr:ext cx="534377" cy="259045"/>
    <xdr:sp macro="" textlink="">
      <xdr:nvSpPr>
        <xdr:cNvPr id="247" name="テキスト ボックス 246"/>
        <xdr:cNvSpPr txBox="1"/>
      </xdr:nvSpPr>
      <xdr:spPr>
        <a:xfrm>
          <a:off x="863111" y="163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51006</xdr:rowOff>
    </xdr:from>
    <xdr:to>
      <xdr:col>24</xdr:col>
      <xdr:colOff>114300</xdr:colOff>
      <xdr:row>96</xdr:row>
      <xdr:rowOff>152606</xdr:rowOff>
    </xdr:to>
    <xdr:sp macro="" textlink="">
      <xdr:nvSpPr>
        <xdr:cNvPr id="253" name="楕円 252"/>
        <xdr:cNvSpPr/>
      </xdr:nvSpPr>
      <xdr:spPr>
        <a:xfrm>
          <a:off x="4584700" y="1651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29433</xdr:rowOff>
    </xdr:from>
    <xdr:ext cx="534377" cy="259045"/>
    <xdr:sp macro="" textlink="">
      <xdr:nvSpPr>
        <xdr:cNvPr id="254" name="扶助費該当値テキスト"/>
        <xdr:cNvSpPr txBox="1"/>
      </xdr:nvSpPr>
      <xdr:spPr>
        <a:xfrm>
          <a:off x="4686300" y="1648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155673</xdr:rowOff>
    </xdr:from>
    <xdr:to>
      <xdr:col>20</xdr:col>
      <xdr:colOff>38100</xdr:colOff>
      <xdr:row>98</xdr:row>
      <xdr:rowOff>85823</xdr:rowOff>
    </xdr:to>
    <xdr:sp macro="" textlink="">
      <xdr:nvSpPr>
        <xdr:cNvPr id="255" name="楕円 254"/>
        <xdr:cNvSpPr/>
      </xdr:nvSpPr>
      <xdr:spPr>
        <a:xfrm>
          <a:off x="3746500" y="167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76950</xdr:rowOff>
    </xdr:from>
    <xdr:ext cx="534377" cy="259045"/>
    <xdr:sp macro="" textlink="">
      <xdr:nvSpPr>
        <xdr:cNvPr id="256" name="テキスト ボックス 255"/>
        <xdr:cNvSpPr txBox="1"/>
      </xdr:nvSpPr>
      <xdr:spPr>
        <a:xfrm>
          <a:off x="3530111" y="1687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38184</xdr:rowOff>
    </xdr:from>
    <xdr:to>
      <xdr:col>15</xdr:col>
      <xdr:colOff>101600</xdr:colOff>
      <xdr:row>98</xdr:row>
      <xdr:rowOff>139784</xdr:rowOff>
    </xdr:to>
    <xdr:sp macro="" textlink="">
      <xdr:nvSpPr>
        <xdr:cNvPr id="257" name="楕円 256"/>
        <xdr:cNvSpPr/>
      </xdr:nvSpPr>
      <xdr:spPr>
        <a:xfrm>
          <a:off x="2857500" y="1684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130911</xdr:rowOff>
    </xdr:from>
    <xdr:ext cx="534377" cy="259045"/>
    <xdr:sp macro="" textlink="">
      <xdr:nvSpPr>
        <xdr:cNvPr id="258" name="テキスト ボックス 257"/>
        <xdr:cNvSpPr txBox="1"/>
      </xdr:nvSpPr>
      <xdr:spPr>
        <a:xfrm>
          <a:off x="2641111" y="1693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75707</xdr:rowOff>
    </xdr:from>
    <xdr:to>
      <xdr:col>10</xdr:col>
      <xdr:colOff>165100</xdr:colOff>
      <xdr:row>99</xdr:row>
      <xdr:rowOff>5857</xdr:rowOff>
    </xdr:to>
    <xdr:sp macro="" textlink="">
      <xdr:nvSpPr>
        <xdr:cNvPr id="259" name="楕円 258"/>
        <xdr:cNvSpPr/>
      </xdr:nvSpPr>
      <xdr:spPr>
        <a:xfrm>
          <a:off x="1968500" y="1687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168434</xdr:rowOff>
    </xdr:from>
    <xdr:ext cx="534377" cy="259045"/>
    <xdr:sp macro="" textlink="">
      <xdr:nvSpPr>
        <xdr:cNvPr id="260" name="テキスト ボックス 259"/>
        <xdr:cNvSpPr txBox="1"/>
      </xdr:nvSpPr>
      <xdr:spPr>
        <a:xfrm>
          <a:off x="1752111" y="1697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56514</xdr:rowOff>
    </xdr:from>
    <xdr:to>
      <xdr:col>6</xdr:col>
      <xdr:colOff>38100</xdr:colOff>
      <xdr:row>98</xdr:row>
      <xdr:rowOff>158114</xdr:rowOff>
    </xdr:to>
    <xdr:sp macro="" textlink="">
      <xdr:nvSpPr>
        <xdr:cNvPr id="261" name="楕円 260"/>
        <xdr:cNvSpPr/>
      </xdr:nvSpPr>
      <xdr:spPr>
        <a:xfrm>
          <a:off x="1079500" y="1685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149241</xdr:rowOff>
    </xdr:from>
    <xdr:ext cx="534377" cy="259045"/>
    <xdr:sp macro="" textlink="">
      <xdr:nvSpPr>
        <xdr:cNvPr id="262" name="テキスト ボックス 261"/>
        <xdr:cNvSpPr txBox="1"/>
      </xdr:nvSpPr>
      <xdr:spPr>
        <a:xfrm>
          <a:off x="863111" y="169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47871</xdr:rowOff>
    </xdr:from>
    <xdr:to>
      <xdr:col>54</xdr:col>
      <xdr:colOff>189865</xdr:colOff>
      <xdr:row>38</xdr:row>
      <xdr:rowOff>76226</xdr:rowOff>
    </xdr:to>
    <xdr:cxnSp macro="">
      <xdr:nvCxnSpPr>
        <xdr:cNvPr id="286" name="直線コネクタ 285"/>
        <xdr:cNvCxnSpPr/>
      </xdr:nvCxnSpPr>
      <xdr:spPr>
        <a:xfrm flipV="1">
          <a:off x="10475595" y="5705721"/>
          <a:ext cx="1270" cy="885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80053</xdr:rowOff>
    </xdr:from>
    <xdr:ext cx="534377" cy="259045"/>
    <xdr:sp macro="" textlink="">
      <xdr:nvSpPr>
        <xdr:cNvPr id="287" name="補助費等最小値テキスト"/>
        <xdr:cNvSpPr txBox="1"/>
      </xdr:nvSpPr>
      <xdr:spPr>
        <a:xfrm>
          <a:off x="10528300" y="659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76226</xdr:rowOff>
    </xdr:from>
    <xdr:to>
      <xdr:col>55</xdr:col>
      <xdr:colOff>88900</xdr:colOff>
      <xdr:row>38</xdr:row>
      <xdr:rowOff>76226</xdr:rowOff>
    </xdr:to>
    <xdr:cxnSp macro="">
      <xdr:nvCxnSpPr>
        <xdr:cNvPr id="288" name="直線コネクタ 287"/>
        <xdr:cNvCxnSpPr/>
      </xdr:nvCxnSpPr>
      <xdr:spPr>
        <a:xfrm>
          <a:off x="10388600" y="6591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165998</xdr:rowOff>
    </xdr:from>
    <xdr:ext cx="599010" cy="259045"/>
    <xdr:sp macro="" textlink="">
      <xdr:nvSpPr>
        <xdr:cNvPr id="289" name="補助費等最大値テキスト"/>
        <xdr:cNvSpPr txBox="1"/>
      </xdr:nvSpPr>
      <xdr:spPr>
        <a:xfrm>
          <a:off x="10528300" y="54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47871</xdr:rowOff>
    </xdr:from>
    <xdr:to>
      <xdr:col>55</xdr:col>
      <xdr:colOff>88900</xdr:colOff>
      <xdr:row>33</xdr:row>
      <xdr:rowOff>47871</xdr:rowOff>
    </xdr:to>
    <xdr:cxnSp macro="">
      <xdr:nvCxnSpPr>
        <xdr:cNvPr id="290" name="直線コネクタ 289"/>
        <xdr:cNvCxnSpPr/>
      </xdr:nvCxnSpPr>
      <xdr:spPr>
        <a:xfrm>
          <a:off x="10388600" y="570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65230</xdr:rowOff>
    </xdr:from>
    <xdr:to>
      <xdr:col>55</xdr:col>
      <xdr:colOff>0</xdr:colOff>
      <xdr:row>35</xdr:row>
      <xdr:rowOff>142352</xdr:rowOff>
    </xdr:to>
    <xdr:cxnSp macro="">
      <xdr:nvCxnSpPr>
        <xdr:cNvPr id="291" name="直線コネクタ 290"/>
        <xdr:cNvCxnSpPr/>
      </xdr:nvCxnSpPr>
      <xdr:spPr>
        <a:xfrm>
          <a:off x="9639300" y="5380180"/>
          <a:ext cx="838200" cy="76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71107</xdr:rowOff>
    </xdr:from>
    <xdr:ext cx="534377" cy="259045"/>
    <xdr:sp macro="" textlink="">
      <xdr:nvSpPr>
        <xdr:cNvPr id="292" name="補助費等平均値テキスト"/>
        <xdr:cNvSpPr txBox="1"/>
      </xdr:nvSpPr>
      <xdr:spPr>
        <a:xfrm>
          <a:off x="10528300" y="6243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92680</xdr:rowOff>
    </xdr:from>
    <xdr:to>
      <xdr:col>55</xdr:col>
      <xdr:colOff>50800</xdr:colOff>
      <xdr:row>37</xdr:row>
      <xdr:rowOff>22830</xdr:rowOff>
    </xdr:to>
    <xdr:sp macro="" textlink="">
      <xdr:nvSpPr>
        <xdr:cNvPr id="293" name="フローチャート: 判断 292"/>
        <xdr:cNvSpPr/>
      </xdr:nvSpPr>
      <xdr:spPr>
        <a:xfrm>
          <a:off x="10426700" y="626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65230</xdr:rowOff>
    </xdr:from>
    <xdr:to>
      <xdr:col>50</xdr:col>
      <xdr:colOff>114300</xdr:colOff>
      <xdr:row>37</xdr:row>
      <xdr:rowOff>3409</xdr:rowOff>
    </xdr:to>
    <xdr:cxnSp macro="">
      <xdr:nvCxnSpPr>
        <xdr:cNvPr id="294" name="直線コネクタ 293"/>
        <xdr:cNvCxnSpPr/>
      </xdr:nvCxnSpPr>
      <xdr:spPr>
        <a:xfrm flipV="1">
          <a:off x="8750300" y="5380180"/>
          <a:ext cx="889000" cy="96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17935</xdr:rowOff>
    </xdr:from>
    <xdr:to>
      <xdr:col>50</xdr:col>
      <xdr:colOff>165100</xdr:colOff>
      <xdr:row>32</xdr:row>
      <xdr:rowOff>119535</xdr:rowOff>
    </xdr:to>
    <xdr:sp macro="" textlink="">
      <xdr:nvSpPr>
        <xdr:cNvPr id="295" name="フローチャート: 判断 294"/>
        <xdr:cNvSpPr/>
      </xdr:nvSpPr>
      <xdr:spPr>
        <a:xfrm>
          <a:off x="9588500" y="55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110662</xdr:rowOff>
    </xdr:from>
    <xdr:ext cx="599010" cy="259045"/>
    <xdr:sp macro="" textlink="">
      <xdr:nvSpPr>
        <xdr:cNvPr id="296" name="テキスト ボックス 295"/>
        <xdr:cNvSpPr txBox="1"/>
      </xdr:nvSpPr>
      <xdr:spPr>
        <a:xfrm>
          <a:off x="9339795" y="559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3409</xdr:rowOff>
    </xdr:from>
    <xdr:to>
      <xdr:col>45</xdr:col>
      <xdr:colOff>177800</xdr:colOff>
      <xdr:row>37</xdr:row>
      <xdr:rowOff>75745</xdr:rowOff>
    </xdr:to>
    <xdr:cxnSp macro="">
      <xdr:nvCxnSpPr>
        <xdr:cNvPr id="297" name="直線コネクタ 296"/>
        <xdr:cNvCxnSpPr/>
      </xdr:nvCxnSpPr>
      <xdr:spPr>
        <a:xfrm flipV="1">
          <a:off x="7861300" y="6347059"/>
          <a:ext cx="889000" cy="7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161099</xdr:rowOff>
    </xdr:from>
    <xdr:to>
      <xdr:col>46</xdr:col>
      <xdr:colOff>38100</xdr:colOff>
      <xdr:row>37</xdr:row>
      <xdr:rowOff>91249</xdr:rowOff>
    </xdr:to>
    <xdr:sp macro="" textlink="">
      <xdr:nvSpPr>
        <xdr:cNvPr id="298" name="フローチャート: 判断 297"/>
        <xdr:cNvSpPr/>
      </xdr:nvSpPr>
      <xdr:spPr>
        <a:xfrm>
          <a:off x="8699500" y="63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82376</xdr:rowOff>
    </xdr:from>
    <xdr:ext cx="534377" cy="259045"/>
    <xdr:sp macro="" textlink="">
      <xdr:nvSpPr>
        <xdr:cNvPr id="299" name="テキスト ボックス 298"/>
        <xdr:cNvSpPr txBox="1"/>
      </xdr:nvSpPr>
      <xdr:spPr>
        <a:xfrm>
          <a:off x="8483111" y="642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74618</xdr:rowOff>
    </xdr:from>
    <xdr:to>
      <xdr:col>41</xdr:col>
      <xdr:colOff>50800</xdr:colOff>
      <xdr:row>37</xdr:row>
      <xdr:rowOff>75745</xdr:rowOff>
    </xdr:to>
    <xdr:cxnSp macro="">
      <xdr:nvCxnSpPr>
        <xdr:cNvPr id="300" name="直線コネクタ 299"/>
        <xdr:cNvCxnSpPr/>
      </xdr:nvCxnSpPr>
      <xdr:spPr>
        <a:xfrm>
          <a:off x="6972300" y="6418268"/>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165199</xdr:rowOff>
    </xdr:from>
    <xdr:to>
      <xdr:col>41</xdr:col>
      <xdr:colOff>101600</xdr:colOff>
      <xdr:row>37</xdr:row>
      <xdr:rowOff>95349</xdr:rowOff>
    </xdr:to>
    <xdr:sp macro="" textlink="">
      <xdr:nvSpPr>
        <xdr:cNvPr id="301" name="フローチャート: 判断 300"/>
        <xdr:cNvSpPr/>
      </xdr:nvSpPr>
      <xdr:spPr>
        <a:xfrm>
          <a:off x="7810500" y="63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111876</xdr:rowOff>
    </xdr:from>
    <xdr:ext cx="534377" cy="259045"/>
    <xdr:sp macro="" textlink="">
      <xdr:nvSpPr>
        <xdr:cNvPr id="302" name="テキスト ボックス 301"/>
        <xdr:cNvSpPr txBox="1"/>
      </xdr:nvSpPr>
      <xdr:spPr>
        <a:xfrm>
          <a:off x="7594111" y="61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7610</xdr:rowOff>
    </xdr:from>
    <xdr:to>
      <xdr:col>36</xdr:col>
      <xdr:colOff>165100</xdr:colOff>
      <xdr:row>37</xdr:row>
      <xdr:rowOff>109210</xdr:rowOff>
    </xdr:to>
    <xdr:sp macro="" textlink="">
      <xdr:nvSpPr>
        <xdr:cNvPr id="303" name="フローチャート: 判断 302"/>
        <xdr:cNvSpPr/>
      </xdr:nvSpPr>
      <xdr:spPr>
        <a:xfrm>
          <a:off x="6921500" y="635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125737</xdr:rowOff>
    </xdr:from>
    <xdr:ext cx="534377" cy="259045"/>
    <xdr:sp macro="" textlink="">
      <xdr:nvSpPr>
        <xdr:cNvPr id="304" name="テキスト ボックス 303"/>
        <xdr:cNvSpPr txBox="1"/>
      </xdr:nvSpPr>
      <xdr:spPr>
        <a:xfrm>
          <a:off x="6705111" y="612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91552</xdr:rowOff>
    </xdr:from>
    <xdr:to>
      <xdr:col>55</xdr:col>
      <xdr:colOff>50800</xdr:colOff>
      <xdr:row>36</xdr:row>
      <xdr:rowOff>21702</xdr:rowOff>
    </xdr:to>
    <xdr:sp macro="" textlink="">
      <xdr:nvSpPr>
        <xdr:cNvPr id="310" name="楕円 309"/>
        <xdr:cNvSpPr/>
      </xdr:nvSpPr>
      <xdr:spPr>
        <a:xfrm>
          <a:off x="10426700" y="60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114429</xdr:rowOff>
    </xdr:from>
    <xdr:ext cx="534377" cy="259045"/>
    <xdr:sp macro="" textlink="">
      <xdr:nvSpPr>
        <xdr:cNvPr id="311" name="補助費等該当値テキスト"/>
        <xdr:cNvSpPr txBox="1"/>
      </xdr:nvSpPr>
      <xdr:spPr>
        <a:xfrm>
          <a:off x="10528300" y="594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14430</xdr:rowOff>
    </xdr:from>
    <xdr:to>
      <xdr:col>50</xdr:col>
      <xdr:colOff>165100</xdr:colOff>
      <xdr:row>31</xdr:row>
      <xdr:rowOff>116030</xdr:rowOff>
    </xdr:to>
    <xdr:sp macro="" textlink="">
      <xdr:nvSpPr>
        <xdr:cNvPr id="312" name="楕円 311"/>
        <xdr:cNvSpPr/>
      </xdr:nvSpPr>
      <xdr:spPr>
        <a:xfrm>
          <a:off x="9588500" y="532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132557</xdr:rowOff>
    </xdr:from>
    <xdr:ext cx="599010" cy="259045"/>
    <xdr:sp macro="" textlink="">
      <xdr:nvSpPr>
        <xdr:cNvPr id="313" name="テキスト ボックス 312"/>
        <xdr:cNvSpPr txBox="1"/>
      </xdr:nvSpPr>
      <xdr:spPr>
        <a:xfrm>
          <a:off x="9339795" y="5104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124059</xdr:rowOff>
    </xdr:from>
    <xdr:to>
      <xdr:col>46</xdr:col>
      <xdr:colOff>38100</xdr:colOff>
      <xdr:row>37</xdr:row>
      <xdr:rowOff>54209</xdr:rowOff>
    </xdr:to>
    <xdr:sp macro="" textlink="">
      <xdr:nvSpPr>
        <xdr:cNvPr id="314" name="楕円 313"/>
        <xdr:cNvSpPr/>
      </xdr:nvSpPr>
      <xdr:spPr>
        <a:xfrm>
          <a:off x="8699500" y="629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70736</xdr:rowOff>
    </xdr:from>
    <xdr:ext cx="534377" cy="259045"/>
    <xdr:sp macro="" textlink="">
      <xdr:nvSpPr>
        <xdr:cNvPr id="315" name="テキスト ボックス 314"/>
        <xdr:cNvSpPr txBox="1"/>
      </xdr:nvSpPr>
      <xdr:spPr>
        <a:xfrm>
          <a:off x="8483111" y="607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24945</xdr:rowOff>
    </xdr:from>
    <xdr:to>
      <xdr:col>41</xdr:col>
      <xdr:colOff>101600</xdr:colOff>
      <xdr:row>37</xdr:row>
      <xdr:rowOff>126545</xdr:rowOff>
    </xdr:to>
    <xdr:sp macro="" textlink="">
      <xdr:nvSpPr>
        <xdr:cNvPr id="316" name="楕円 315"/>
        <xdr:cNvSpPr/>
      </xdr:nvSpPr>
      <xdr:spPr>
        <a:xfrm>
          <a:off x="7810500" y="63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117672</xdr:rowOff>
    </xdr:from>
    <xdr:ext cx="534377" cy="259045"/>
    <xdr:sp macro="" textlink="">
      <xdr:nvSpPr>
        <xdr:cNvPr id="317" name="テキスト ボックス 316"/>
        <xdr:cNvSpPr txBox="1"/>
      </xdr:nvSpPr>
      <xdr:spPr>
        <a:xfrm>
          <a:off x="7594111" y="646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23818</xdr:rowOff>
    </xdr:from>
    <xdr:to>
      <xdr:col>36</xdr:col>
      <xdr:colOff>165100</xdr:colOff>
      <xdr:row>37</xdr:row>
      <xdr:rowOff>125418</xdr:rowOff>
    </xdr:to>
    <xdr:sp macro="" textlink="">
      <xdr:nvSpPr>
        <xdr:cNvPr id="318" name="楕円 317"/>
        <xdr:cNvSpPr/>
      </xdr:nvSpPr>
      <xdr:spPr>
        <a:xfrm>
          <a:off x="6921500" y="636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116545</xdr:rowOff>
    </xdr:from>
    <xdr:ext cx="534377" cy="259045"/>
    <xdr:sp macro="" textlink="">
      <xdr:nvSpPr>
        <xdr:cNvPr id="319" name="テキスト ボックス 318"/>
        <xdr:cNvSpPr txBox="1"/>
      </xdr:nvSpPr>
      <xdr:spPr>
        <a:xfrm>
          <a:off x="6705111" y="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132252</xdr:rowOff>
    </xdr:from>
    <xdr:to>
      <xdr:col>55</xdr:col>
      <xdr:colOff>0</xdr:colOff>
      <xdr:row>57</xdr:row>
      <xdr:rowOff>49796</xdr:rowOff>
    </xdr:to>
    <xdr:cxnSp macro="">
      <xdr:nvCxnSpPr>
        <xdr:cNvPr id="346" name="直線コネクタ 345"/>
        <xdr:cNvCxnSpPr/>
      </xdr:nvCxnSpPr>
      <xdr:spPr>
        <a:xfrm>
          <a:off x="9639300" y="9733452"/>
          <a:ext cx="838200" cy="8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23157</xdr:rowOff>
    </xdr:from>
    <xdr:ext cx="534377" cy="259045"/>
    <xdr:sp macro="" textlink="">
      <xdr:nvSpPr>
        <xdr:cNvPr id="347" name="普通建設事業費平均値テキスト"/>
        <xdr:cNvSpPr txBox="1"/>
      </xdr:nvSpPr>
      <xdr:spPr>
        <a:xfrm>
          <a:off x="10528300" y="9795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132252</xdr:rowOff>
    </xdr:from>
    <xdr:to>
      <xdr:col>50</xdr:col>
      <xdr:colOff>114300</xdr:colOff>
      <xdr:row>57</xdr:row>
      <xdr:rowOff>42156</xdr:rowOff>
    </xdr:to>
    <xdr:cxnSp macro="">
      <xdr:nvCxnSpPr>
        <xdr:cNvPr id="349" name="直線コネクタ 348"/>
        <xdr:cNvCxnSpPr/>
      </xdr:nvCxnSpPr>
      <xdr:spPr>
        <a:xfrm flipV="1">
          <a:off x="8750300" y="9733452"/>
          <a:ext cx="889000" cy="8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51" name="テキスト ボックス 350"/>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42156</xdr:rowOff>
    </xdr:from>
    <xdr:to>
      <xdr:col>45</xdr:col>
      <xdr:colOff>177800</xdr:colOff>
      <xdr:row>57</xdr:row>
      <xdr:rowOff>96727</xdr:rowOff>
    </xdr:to>
    <xdr:cxnSp macro="">
      <xdr:nvCxnSpPr>
        <xdr:cNvPr id="352" name="直線コネクタ 351"/>
        <xdr:cNvCxnSpPr/>
      </xdr:nvCxnSpPr>
      <xdr:spPr>
        <a:xfrm flipV="1">
          <a:off x="7861300" y="9814806"/>
          <a:ext cx="889000" cy="5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118698</xdr:rowOff>
    </xdr:from>
    <xdr:ext cx="534377" cy="259045"/>
    <xdr:sp macro="" textlink="">
      <xdr:nvSpPr>
        <xdr:cNvPr id="354" name="テキスト ボックス 353"/>
        <xdr:cNvSpPr txBox="1"/>
      </xdr:nvSpPr>
      <xdr:spPr>
        <a:xfrm>
          <a:off x="8483111" y="98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96727</xdr:rowOff>
    </xdr:from>
    <xdr:to>
      <xdr:col>41</xdr:col>
      <xdr:colOff>50800</xdr:colOff>
      <xdr:row>57</xdr:row>
      <xdr:rowOff>128178</xdr:rowOff>
    </xdr:to>
    <xdr:cxnSp macro="">
      <xdr:nvCxnSpPr>
        <xdr:cNvPr id="355" name="直線コネクタ 354"/>
        <xdr:cNvCxnSpPr/>
      </xdr:nvCxnSpPr>
      <xdr:spPr>
        <a:xfrm flipV="1">
          <a:off x="6972300" y="9869377"/>
          <a:ext cx="889000" cy="3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9" name="テキスト ボックス 358"/>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170446</xdr:rowOff>
    </xdr:from>
    <xdr:to>
      <xdr:col>55</xdr:col>
      <xdr:colOff>50800</xdr:colOff>
      <xdr:row>57</xdr:row>
      <xdr:rowOff>100596</xdr:rowOff>
    </xdr:to>
    <xdr:sp macro="" textlink="">
      <xdr:nvSpPr>
        <xdr:cNvPr id="365" name="楕円 364"/>
        <xdr:cNvSpPr/>
      </xdr:nvSpPr>
      <xdr:spPr>
        <a:xfrm>
          <a:off x="10426700" y="97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21873</xdr:rowOff>
    </xdr:from>
    <xdr:ext cx="534377" cy="259045"/>
    <xdr:sp macro="" textlink="">
      <xdr:nvSpPr>
        <xdr:cNvPr id="366" name="普通建設事業費該当値テキスト"/>
        <xdr:cNvSpPr txBox="1"/>
      </xdr:nvSpPr>
      <xdr:spPr>
        <a:xfrm>
          <a:off x="10528300" y="962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81452</xdr:rowOff>
    </xdr:from>
    <xdr:to>
      <xdr:col>50</xdr:col>
      <xdr:colOff>165100</xdr:colOff>
      <xdr:row>57</xdr:row>
      <xdr:rowOff>11602</xdr:rowOff>
    </xdr:to>
    <xdr:sp macro="" textlink="">
      <xdr:nvSpPr>
        <xdr:cNvPr id="367" name="楕円 366"/>
        <xdr:cNvSpPr/>
      </xdr:nvSpPr>
      <xdr:spPr>
        <a:xfrm>
          <a:off x="9588500" y="968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28129</xdr:rowOff>
    </xdr:from>
    <xdr:ext cx="534377" cy="259045"/>
    <xdr:sp macro="" textlink="">
      <xdr:nvSpPr>
        <xdr:cNvPr id="368" name="テキスト ボックス 367"/>
        <xdr:cNvSpPr txBox="1"/>
      </xdr:nvSpPr>
      <xdr:spPr>
        <a:xfrm>
          <a:off x="9372111" y="945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162806</xdr:rowOff>
    </xdr:from>
    <xdr:to>
      <xdr:col>46</xdr:col>
      <xdr:colOff>38100</xdr:colOff>
      <xdr:row>57</xdr:row>
      <xdr:rowOff>92956</xdr:rowOff>
    </xdr:to>
    <xdr:sp macro="" textlink="">
      <xdr:nvSpPr>
        <xdr:cNvPr id="369" name="楕円 368"/>
        <xdr:cNvSpPr/>
      </xdr:nvSpPr>
      <xdr:spPr>
        <a:xfrm>
          <a:off x="8699500" y="976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109483</xdr:rowOff>
    </xdr:from>
    <xdr:ext cx="534377" cy="259045"/>
    <xdr:sp macro="" textlink="">
      <xdr:nvSpPr>
        <xdr:cNvPr id="370" name="テキスト ボックス 369"/>
        <xdr:cNvSpPr txBox="1"/>
      </xdr:nvSpPr>
      <xdr:spPr>
        <a:xfrm>
          <a:off x="8483111" y="953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45927</xdr:rowOff>
    </xdr:from>
    <xdr:to>
      <xdr:col>41</xdr:col>
      <xdr:colOff>101600</xdr:colOff>
      <xdr:row>57</xdr:row>
      <xdr:rowOff>147527</xdr:rowOff>
    </xdr:to>
    <xdr:sp macro="" textlink="">
      <xdr:nvSpPr>
        <xdr:cNvPr id="371" name="楕円 370"/>
        <xdr:cNvSpPr/>
      </xdr:nvSpPr>
      <xdr:spPr>
        <a:xfrm>
          <a:off x="7810500" y="981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138654</xdr:rowOff>
    </xdr:from>
    <xdr:ext cx="534377" cy="259045"/>
    <xdr:sp macro="" textlink="">
      <xdr:nvSpPr>
        <xdr:cNvPr id="372" name="テキスト ボックス 371"/>
        <xdr:cNvSpPr txBox="1"/>
      </xdr:nvSpPr>
      <xdr:spPr>
        <a:xfrm>
          <a:off x="7594111" y="991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77378</xdr:rowOff>
    </xdr:from>
    <xdr:to>
      <xdr:col>36</xdr:col>
      <xdr:colOff>165100</xdr:colOff>
      <xdr:row>58</xdr:row>
      <xdr:rowOff>7528</xdr:rowOff>
    </xdr:to>
    <xdr:sp macro="" textlink="">
      <xdr:nvSpPr>
        <xdr:cNvPr id="373" name="楕円 372"/>
        <xdr:cNvSpPr/>
      </xdr:nvSpPr>
      <xdr:spPr>
        <a:xfrm>
          <a:off x="6921500" y="985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170105</xdr:rowOff>
    </xdr:from>
    <xdr:ext cx="534377" cy="259045"/>
    <xdr:sp macro="" textlink="">
      <xdr:nvSpPr>
        <xdr:cNvPr id="374" name="テキスト ボックス 373"/>
        <xdr:cNvSpPr txBox="1"/>
      </xdr:nvSpPr>
      <xdr:spPr>
        <a:xfrm>
          <a:off x="6705111" y="994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44129</xdr:rowOff>
    </xdr:from>
    <xdr:to>
      <xdr:col>55</xdr:col>
      <xdr:colOff>0</xdr:colOff>
      <xdr:row>78</xdr:row>
      <xdr:rowOff>117869</xdr:rowOff>
    </xdr:to>
    <xdr:cxnSp macro="">
      <xdr:nvCxnSpPr>
        <xdr:cNvPr id="405" name="直線コネクタ 404"/>
        <xdr:cNvCxnSpPr/>
      </xdr:nvCxnSpPr>
      <xdr:spPr>
        <a:xfrm>
          <a:off x="9639300" y="13417229"/>
          <a:ext cx="838200" cy="7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6" name="普通建設事業費 （ うち新規整備　）平均値テキスト"/>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160536</xdr:rowOff>
    </xdr:from>
    <xdr:to>
      <xdr:col>50</xdr:col>
      <xdr:colOff>114300</xdr:colOff>
      <xdr:row>78</xdr:row>
      <xdr:rowOff>44129</xdr:rowOff>
    </xdr:to>
    <xdr:cxnSp macro="">
      <xdr:nvCxnSpPr>
        <xdr:cNvPr id="408" name="直線コネクタ 407"/>
        <xdr:cNvCxnSpPr/>
      </xdr:nvCxnSpPr>
      <xdr:spPr>
        <a:xfrm>
          <a:off x="8750300" y="13019286"/>
          <a:ext cx="889000" cy="39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91608</xdr:rowOff>
    </xdr:from>
    <xdr:ext cx="534377" cy="259045"/>
    <xdr:sp macro="" textlink="">
      <xdr:nvSpPr>
        <xdr:cNvPr id="410" name="テキスト ボックス 409"/>
        <xdr:cNvSpPr txBox="1"/>
      </xdr:nvSpPr>
      <xdr:spPr>
        <a:xfrm>
          <a:off x="9372111" y="1346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160536</xdr:rowOff>
    </xdr:from>
    <xdr:to>
      <xdr:col>45</xdr:col>
      <xdr:colOff>177800</xdr:colOff>
      <xdr:row>76</xdr:row>
      <xdr:rowOff>162723</xdr:rowOff>
    </xdr:to>
    <xdr:cxnSp macro="">
      <xdr:nvCxnSpPr>
        <xdr:cNvPr id="411" name="直線コネクタ 410"/>
        <xdr:cNvCxnSpPr/>
      </xdr:nvCxnSpPr>
      <xdr:spPr>
        <a:xfrm flipV="1">
          <a:off x="7861300" y="13019286"/>
          <a:ext cx="889000" cy="17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100196</xdr:rowOff>
    </xdr:from>
    <xdr:ext cx="534377" cy="259045"/>
    <xdr:sp macro="" textlink="">
      <xdr:nvSpPr>
        <xdr:cNvPr id="413" name="テキスト ボックス 412"/>
        <xdr:cNvSpPr txBox="1"/>
      </xdr:nvSpPr>
      <xdr:spPr>
        <a:xfrm>
          <a:off x="8483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162723</xdr:rowOff>
    </xdr:from>
    <xdr:to>
      <xdr:col>41</xdr:col>
      <xdr:colOff>50800</xdr:colOff>
      <xdr:row>78</xdr:row>
      <xdr:rowOff>6148</xdr:rowOff>
    </xdr:to>
    <xdr:cxnSp macro="">
      <xdr:nvCxnSpPr>
        <xdr:cNvPr id="414" name="直線コネクタ 413"/>
        <xdr:cNvCxnSpPr/>
      </xdr:nvCxnSpPr>
      <xdr:spPr>
        <a:xfrm flipV="1">
          <a:off x="6972300" y="13192923"/>
          <a:ext cx="889000" cy="18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59081</xdr:rowOff>
    </xdr:from>
    <xdr:ext cx="534377" cy="259045"/>
    <xdr:sp macro="" textlink="">
      <xdr:nvSpPr>
        <xdr:cNvPr id="416" name="テキスト ボックス 415"/>
        <xdr:cNvSpPr txBox="1"/>
      </xdr:nvSpPr>
      <xdr:spPr>
        <a:xfrm>
          <a:off x="7594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59293</xdr:rowOff>
    </xdr:from>
    <xdr:ext cx="534377" cy="259045"/>
    <xdr:sp macro="" textlink="">
      <xdr:nvSpPr>
        <xdr:cNvPr id="418" name="テキスト ボックス 417"/>
        <xdr:cNvSpPr txBox="1"/>
      </xdr:nvSpPr>
      <xdr:spPr>
        <a:xfrm>
          <a:off x="6705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67069</xdr:rowOff>
    </xdr:from>
    <xdr:to>
      <xdr:col>55</xdr:col>
      <xdr:colOff>50800</xdr:colOff>
      <xdr:row>78</xdr:row>
      <xdr:rowOff>168669</xdr:rowOff>
    </xdr:to>
    <xdr:sp macro="" textlink="">
      <xdr:nvSpPr>
        <xdr:cNvPr id="424" name="楕円 423"/>
        <xdr:cNvSpPr/>
      </xdr:nvSpPr>
      <xdr:spPr>
        <a:xfrm>
          <a:off x="10426700" y="1344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45496</xdr:rowOff>
    </xdr:from>
    <xdr:ext cx="469744" cy="259045"/>
    <xdr:sp macro="" textlink="">
      <xdr:nvSpPr>
        <xdr:cNvPr id="425" name="普通建設事業費 （ うち新規整備　）該当値テキスト"/>
        <xdr:cNvSpPr txBox="1"/>
      </xdr:nvSpPr>
      <xdr:spPr>
        <a:xfrm>
          <a:off x="10528300"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164779</xdr:rowOff>
    </xdr:from>
    <xdr:to>
      <xdr:col>50</xdr:col>
      <xdr:colOff>165100</xdr:colOff>
      <xdr:row>78</xdr:row>
      <xdr:rowOff>94929</xdr:rowOff>
    </xdr:to>
    <xdr:sp macro="" textlink="">
      <xdr:nvSpPr>
        <xdr:cNvPr id="426" name="楕円 425"/>
        <xdr:cNvSpPr/>
      </xdr:nvSpPr>
      <xdr:spPr>
        <a:xfrm>
          <a:off x="9588500" y="1336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111456</xdr:rowOff>
    </xdr:from>
    <xdr:ext cx="534377" cy="259045"/>
    <xdr:sp macro="" textlink="">
      <xdr:nvSpPr>
        <xdr:cNvPr id="427" name="テキスト ボックス 426"/>
        <xdr:cNvSpPr txBox="1"/>
      </xdr:nvSpPr>
      <xdr:spPr>
        <a:xfrm>
          <a:off x="9372111" y="1314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109735</xdr:rowOff>
    </xdr:from>
    <xdr:to>
      <xdr:col>46</xdr:col>
      <xdr:colOff>38100</xdr:colOff>
      <xdr:row>76</xdr:row>
      <xdr:rowOff>39886</xdr:rowOff>
    </xdr:to>
    <xdr:sp macro="" textlink="">
      <xdr:nvSpPr>
        <xdr:cNvPr id="428" name="楕円 427"/>
        <xdr:cNvSpPr/>
      </xdr:nvSpPr>
      <xdr:spPr>
        <a:xfrm>
          <a:off x="8699500" y="129684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56412</xdr:rowOff>
    </xdr:from>
    <xdr:ext cx="534377" cy="259045"/>
    <xdr:sp macro="" textlink="">
      <xdr:nvSpPr>
        <xdr:cNvPr id="429" name="テキスト ボックス 428"/>
        <xdr:cNvSpPr txBox="1"/>
      </xdr:nvSpPr>
      <xdr:spPr>
        <a:xfrm>
          <a:off x="8483111" y="1274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111923</xdr:rowOff>
    </xdr:from>
    <xdr:to>
      <xdr:col>41</xdr:col>
      <xdr:colOff>101600</xdr:colOff>
      <xdr:row>77</xdr:row>
      <xdr:rowOff>42073</xdr:rowOff>
    </xdr:to>
    <xdr:sp macro="" textlink="">
      <xdr:nvSpPr>
        <xdr:cNvPr id="430" name="楕円 429"/>
        <xdr:cNvSpPr/>
      </xdr:nvSpPr>
      <xdr:spPr>
        <a:xfrm>
          <a:off x="7810500" y="1314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58600</xdr:rowOff>
    </xdr:from>
    <xdr:ext cx="534377" cy="259045"/>
    <xdr:sp macro="" textlink="">
      <xdr:nvSpPr>
        <xdr:cNvPr id="431" name="テキスト ボックス 430"/>
        <xdr:cNvSpPr txBox="1"/>
      </xdr:nvSpPr>
      <xdr:spPr>
        <a:xfrm>
          <a:off x="7594111" y="1291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126798</xdr:rowOff>
    </xdr:from>
    <xdr:to>
      <xdr:col>36</xdr:col>
      <xdr:colOff>165100</xdr:colOff>
      <xdr:row>78</xdr:row>
      <xdr:rowOff>56948</xdr:rowOff>
    </xdr:to>
    <xdr:sp macro="" textlink="">
      <xdr:nvSpPr>
        <xdr:cNvPr id="432" name="楕円 431"/>
        <xdr:cNvSpPr/>
      </xdr:nvSpPr>
      <xdr:spPr>
        <a:xfrm>
          <a:off x="6921500" y="1332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73475</xdr:rowOff>
    </xdr:from>
    <xdr:ext cx="534377" cy="259045"/>
    <xdr:sp macro="" textlink="">
      <xdr:nvSpPr>
        <xdr:cNvPr id="433" name="テキスト ボックス 432"/>
        <xdr:cNvSpPr txBox="1"/>
      </xdr:nvSpPr>
      <xdr:spPr>
        <a:xfrm>
          <a:off x="6705111" y="1310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39253</xdr:rowOff>
    </xdr:from>
    <xdr:to>
      <xdr:col>55</xdr:col>
      <xdr:colOff>0</xdr:colOff>
      <xdr:row>97</xdr:row>
      <xdr:rowOff>111765</xdr:rowOff>
    </xdr:to>
    <xdr:cxnSp macro="">
      <xdr:nvCxnSpPr>
        <xdr:cNvPr id="460" name="直線コネクタ 459"/>
        <xdr:cNvCxnSpPr/>
      </xdr:nvCxnSpPr>
      <xdr:spPr>
        <a:xfrm>
          <a:off x="9639300" y="16669903"/>
          <a:ext cx="838200" cy="7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118880</xdr:rowOff>
    </xdr:from>
    <xdr:ext cx="534377" cy="259045"/>
    <xdr:sp macro="" textlink="">
      <xdr:nvSpPr>
        <xdr:cNvPr id="461" name="普通建設事業費 （ うち更新整備　）平均値テキスト"/>
        <xdr:cNvSpPr txBox="1"/>
      </xdr:nvSpPr>
      <xdr:spPr>
        <a:xfrm>
          <a:off x="10528300" y="16749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39253</xdr:rowOff>
    </xdr:from>
    <xdr:to>
      <xdr:col>50</xdr:col>
      <xdr:colOff>114300</xdr:colOff>
      <xdr:row>98</xdr:row>
      <xdr:rowOff>64385</xdr:rowOff>
    </xdr:to>
    <xdr:cxnSp macro="">
      <xdr:nvCxnSpPr>
        <xdr:cNvPr id="463" name="直線コネクタ 462"/>
        <xdr:cNvCxnSpPr/>
      </xdr:nvCxnSpPr>
      <xdr:spPr>
        <a:xfrm flipV="1">
          <a:off x="8750300" y="16669903"/>
          <a:ext cx="889000" cy="19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48344</xdr:rowOff>
    </xdr:from>
    <xdr:ext cx="534377" cy="259045"/>
    <xdr:sp macro="" textlink="">
      <xdr:nvSpPr>
        <xdr:cNvPr id="465" name="テキスト ボックス 464"/>
        <xdr:cNvSpPr txBox="1"/>
      </xdr:nvSpPr>
      <xdr:spPr>
        <a:xfrm>
          <a:off x="9372111" y="168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64385</xdr:rowOff>
    </xdr:from>
    <xdr:to>
      <xdr:col>45</xdr:col>
      <xdr:colOff>177800</xdr:colOff>
      <xdr:row>98</xdr:row>
      <xdr:rowOff>74929</xdr:rowOff>
    </xdr:to>
    <xdr:cxnSp macro="">
      <xdr:nvCxnSpPr>
        <xdr:cNvPr id="466" name="直線コネクタ 465"/>
        <xdr:cNvCxnSpPr/>
      </xdr:nvCxnSpPr>
      <xdr:spPr>
        <a:xfrm flipV="1">
          <a:off x="7861300" y="16866485"/>
          <a:ext cx="889000" cy="1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37227</xdr:rowOff>
    </xdr:from>
    <xdr:to>
      <xdr:col>41</xdr:col>
      <xdr:colOff>50800</xdr:colOff>
      <xdr:row>98</xdr:row>
      <xdr:rowOff>74929</xdr:rowOff>
    </xdr:to>
    <xdr:cxnSp macro="">
      <xdr:nvCxnSpPr>
        <xdr:cNvPr id="469" name="直線コネクタ 468"/>
        <xdr:cNvCxnSpPr/>
      </xdr:nvCxnSpPr>
      <xdr:spPr>
        <a:xfrm>
          <a:off x="6972300" y="16839327"/>
          <a:ext cx="889000" cy="3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3" name="テキスト ボックス 472"/>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60965</xdr:rowOff>
    </xdr:from>
    <xdr:to>
      <xdr:col>55</xdr:col>
      <xdr:colOff>50800</xdr:colOff>
      <xdr:row>97</xdr:row>
      <xdr:rowOff>162565</xdr:rowOff>
    </xdr:to>
    <xdr:sp macro="" textlink="">
      <xdr:nvSpPr>
        <xdr:cNvPr id="479" name="楕円 478"/>
        <xdr:cNvSpPr/>
      </xdr:nvSpPr>
      <xdr:spPr>
        <a:xfrm>
          <a:off x="10426700" y="16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83842</xdr:rowOff>
    </xdr:from>
    <xdr:ext cx="534377" cy="259045"/>
    <xdr:sp macro="" textlink="">
      <xdr:nvSpPr>
        <xdr:cNvPr id="480" name="普通建設事業費 （ うち更新整備　）該当値テキスト"/>
        <xdr:cNvSpPr txBox="1"/>
      </xdr:nvSpPr>
      <xdr:spPr>
        <a:xfrm>
          <a:off x="10528300" y="165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159903</xdr:rowOff>
    </xdr:from>
    <xdr:to>
      <xdr:col>50</xdr:col>
      <xdr:colOff>165100</xdr:colOff>
      <xdr:row>97</xdr:row>
      <xdr:rowOff>90053</xdr:rowOff>
    </xdr:to>
    <xdr:sp macro="" textlink="">
      <xdr:nvSpPr>
        <xdr:cNvPr id="481" name="楕円 480"/>
        <xdr:cNvSpPr/>
      </xdr:nvSpPr>
      <xdr:spPr>
        <a:xfrm>
          <a:off x="9588500" y="1661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106580</xdr:rowOff>
    </xdr:from>
    <xdr:ext cx="534377" cy="259045"/>
    <xdr:sp macro="" textlink="">
      <xdr:nvSpPr>
        <xdr:cNvPr id="482" name="テキスト ボックス 481"/>
        <xdr:cNvSpPr txBox="1"/>
      </xdr:nvSpPr>
      <xdr:spPr>
        <a:xfrm>
          <a:off x="9372111" y="1639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13585</xdr:rowOff>
    </xdr:from>
    <xdr:to>
      <xdr:col>46</xdr:col>
      <xdr:colOff>38100</xdr:colOff>
      <xdr:row>98</xdr:row>
      <xdr:rowOff>115185</xdr:rowOff>
    </xdr:to>
    <xdr:sp macro="" textlink="">
      <xdr:nvSpPr>
        <xdr:cNvPr id="483" name="楕円 482"/>
        <xdr:cNvSpPr/>
      </xdr:nvSpPr>
      <xdr:spPr>
        <a:xfrm>
          <a:off x="8699500" y="168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106312</xdr:rowOff>
    </xdr:from>
    <xdr:ext cx="534377" cy="259045"/>
    <xdr:sp macro="" textlink="">
      <xdr:nvSpPr>
        <xdr:cNvPr id="484" name="テキスト ボックス 483"/>
        <xdr:cNvSpPr txBox="1"/>
      </xdr:nvSpPr>
      <xdr:spPr>
        <a:xfrm>
          <a:off x="8483111" y="169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24129</xdr:rowOff>
    </xdr:from>
    <xdr:to>
      <xdr:col>41</xdr:col>
      <xdr:colOff>101600</xdr:colOff>
      <xdr:row>98</xdr:row>
      <xdr:rowOff>125729</xdr:rowOff>
    </xdr:to>
    <xdr:sp macro="" textlink="">
      <xdr:nvSpPr>
        <xdr:cNvPr id="485" name="楕円 484"/>
        <xdr:cNvSpPr/>
      </xdr:nvSpPr>
      <xdr:spPr>
        <a:xfrm>
          <a:off x="7810500" y="1682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116856</xdr:rowOff>
    </xdr:from>
    <xdr:ext cx="534377" cy="259045"/>
    <xdr:sp macro="" textlink="">
      <xdr:nvSpPr>
        <xdr:cNvPr id="486" name="テキスト ボックス 485"/>
        <xdr:cNvSpPr txBox="1"/>
      </xdr:nvSpPr>
      <xdr:spPr>
        <a:xfrm>
          <a:off x="7594111" y="1691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157877</xdr:rowOff>
    </xdr:from>
    <xdr:to>
      <xdr:col>36</xdr:col>
      <xdr:colOff>165100</xdr:colOff>
      <xdr:row>98</xdr:row>
      <xdr:rowOff>88027</xdr:rowOff>
    </xdr:to>
    <xdr:sp macro="" textlink="">
      <xdr:nvSpPr>
        <xdr:cNvPr id="487" name="楕円 486"/>
        <xdr:cNvSpPr/>
      </xdr:nvSpPr>
      <xdr:spPr>
        <a:xfrm>
          <a:off x="6921500" y="1678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79154</xdr:rowOff>
    </xdr:from>
    <xdr:ext cx="534377" cy="259045"/>
    <xdr:sp macro="" textlink="">
      <xdr:nvSpPr>
        <xdr:cNvPr id="488" name="テキスト ボックス 487"/>
        <xdr:cNvSpPr txBox="1"/>
      </xdr:nvSpPr>
      <xdr:spPr>
        <a:xfrm>
          <a:off x="6705111" y="168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53302</xdr:rowOff>
    </xdr:from>
    <xdr:to>
      <xdr:col>85</xdr:col>
      <xdr:colOff>127000</xdr:colOff>
      <xdr:row>39</xdr:row>
      <xdr:rowOff>12573</xdr:rowOff>
    </xdr:to>
    <xdr:cxnSp macro="">
      <xdr:nvCxnSpPr>
        <xdr:cNvPr id="517" name="直線コネクタ 516"/>
        <xdr:cNvCxnSpPr/>
      </xdr:nvCxnSpPr>
      <xdr:spPr>
        <a:xfrm>
          <a:off x="15481300" y="6568402"/>
          <a:ext cx="838200" cy="13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115384</xdr:rowOff>
    </xdr:from>
    <xdr:ext cx="469744" cy="259045"/>
    <xdr:sp macro="" textlink="">
      <xdr:nvSpPr>
        <xdr:cNvPr id="518" name="災害復旧事業費平均値テキスト"/>
        <xdr:cNvSpPr txBox="1"/>
      </xdr:nvSpPr>
      <xdr:spPr>
        <a:xfrm>
          <a:off x="16370300" y="6630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53302</xdr:rowOff>
    </xdr:from>
    <xdr:to>
      <xdr:col>81</xdr:col>
      <xdr:colOff>50800</xdr:colOff>
      <xdr:row>38</xdr:row>
      <xdr:rowOff>155156</xdr:rowOff>
    </xdr:to>
    <xdr:cxnSp macro="">
      <xdr:nvCxnSpPr>
        <xdr:cNvPr id="520" name="直線コネクタ 519"/>
        <xdr:cNvCxnSpPr/>
      </xdr:nvCxnSpPr>
      <xdr:spPr>
        <a:xfrm flipV="1">
          <a:off x="14592300" y="6568402"/>
          <a:ext cx="889000" cy="10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65371</xdr:rowOff>
    </xdr:from>
    <xdr:ext cx="469744" cy="259045"/>
    <xdr:sp macro="" textlink="">
      <xdr:nvSpPr>
        <xdr:cNvPr id="522" name="テキスト ボックス 521"/>
        <xdr:cNvSpPr txBox="1"/>
      </xdr:nvSpPr>
      <xdr:spPr>
        <a:xfrm>
          <a:off x="15246428" y="675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155156</xdr:rowOff>
    </xdr:from>
    <xdr:to>
      <xdr:col>76</xdr:col>
      <xdr:colOff>114300</xdr:colOff>
      <xdr:row>39</xdr:row>
      <xdr:rowOff>32068</xdr:rowOff>
    </xdr:to>
    <xdr:cxnSp macro="">
      <xdr:nvCxnSpPr>
        <xdr:cNvPr id="523" name="直線コネクタ 522"/>
        <xdr:cNvCxnSpPr/>
      </xdr:nvCxnSpPr>
      <xdr:spPr>
        <a:xfrm flipV="1">
          <a:off x="13703300" y="6670256"/>
          <a:ext cx="889000" cy="4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60659</xdr:rowOff>
    </xdr:from>
    <xdr:ext cx="469744" cy="259045"/>
    <xdr:sp macro="" textlink="">
      <xdr:nvSpPr>
        <xdr:cNvPr id="525" name="テキスト ボックス 524"/>
        <xdr:cNvSpPr txBox="1"/>
      </xdr:nvSpPr>
      <xdr:spPr>
        <a:xfrm>
          <a:off x="14357428" y="67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32068</xdr:rowOff>
    </xdr:from>
    <xdr:to>
      <xdr:col>71</xdr:col>
      <xdr:colOff>177800</xdr:colOff>
      <xdr:row>39</xdr:row>
      <xdr:rowOff>43459</xdr:rowOff>
    </xdr:to>
    <xdr:cxnSp macro="">
      <xdr:nvCxnSpPr>
        <xdr:cNvPr id="526" name="直線コネクタ 525"/>
        <xdr:cNvCxnSpPr/>
      </xdr:nvCxnSpPr>
      <xdr:spPr>
        <a:xfrm flipV="1">
          <a:off x="12814300" y="6718618"/>
          <a:ext cx="8890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133223</xdr:rowOff>
    </xdr:from>
    <xdr:to>
      <xdr:col>85</xdr:col>
      <xdr:colOff>177800</xdr:colOff>
      <xdr:row>39</xdr:row>
      <xdr:rowOff>63373</xdr:rowOff>
    </xdr:to>
    <xdr:sp macro="" textlink="">
      <xdr:nvSpPr>
        <xdr:cNvPr id="536" name="楕円 535"/>
        <xdr:cNvSpPr/>
      </xdr:nvSpPr>
      <xdr:spPr>
        <a:xfrm>
          <a:off x="16268700" y="66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92600</xdr:rowOff>
    </xdr:from>
    <xdr:ext cx="469744" cy="259045"/>
    <xdr:sp macro="" textlink="">
      <xdr:nvSpPr>
        <xdr:cNvPr id="537" name="災害復旧事業費該当値テキスト"/>
        <xdr:cNvSpPr txBox="1"/>
      </xdr:nvSpPr>
      <xdr:spPr>
        <a:xfrm>
          <a:off x="16370300" y="643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2502</xdr:rowOff>
    </xdr:from>
    <xdr:to>
      <xdr:col>81</xdr:col>
      <xdr:colOff>101600</xdr:colOff>
      <xdr:row>38</xdr:row>
      <xdr:rowOff>104102</xdr:rowOff>
    </xdr:to>
    <xdr:sp macro="" textlink="">
      <xdr:nvSpPr>
        <xdr:cNvPr id="538" name="楕円 537"/>
        <xdr:cNvSpPr/>
      </xdr:nvSpPr>
      <xdr:spPr>
        <a:xfrm>
          <a:off x="15430500" y="651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120629</xdr:rowOff>
    </xdr:from>
    <xdr:ext cx="534377" cy="259045"/>
    <xdr:sp macro="" textlink="">
      <xdr:nvSpPr>
        <xdr:cNvPr id="539" name="テキスト ボックス 538"/>
        <xdr:cNvSpPr txBox="1"/>
      </xdr:nvSpPr>
      <xdr:spPr>
        <a:xfrm>
          <a:off x="15214111" y="629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104356</xdr:rowOff>
    </xdr:from>
    <xdr:to>
      <xdr:col>76</xdr:col>
      <xdr:colOff>165100</xdr:colOff>
      <xdr:row>39</xdr:row>
      <xdr:rowOff>34506</xdr:rowOff>
    </xdr:to>
    <xdr:sp macro="" textlink="">
      <xdr:nvSpPr>
        <xdr:cNvPr id="540" name="楕円 539"/>
        <xdr:cNvSpPr/>
      </xdr:nvSpPr>
      <xdr:spPr>
        <a:xfrm>
          <a:off x="14541500" y="661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51033</xdr:rowOff>
    </xdr:from>
    <xdr:ext cx="469744" cy="259045"/>
    <xdr:sp macro="" textlink="">
      <xdr:nvSpPr>
        <xdr:cNvPr id="541" name="テキスト ボックス 540"/>
        <xdr:cNvSpPr txBox="1"/>
      </xdr:nvSpPr>
      <xdr:spPr>
        <a:xfrm>
          <a:off x="14357428" y="639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152718</xdr:rowOff>
    </xdr:from>
    <xdr:to>
      <xdr:col>72</xdr:col>
      <xdr:colOff>38100</xdr:colOff>
      <xdr:row>39</xdr:row>
      <xdr:rowOff>82868</xdr:rowOff>
    </xdr:to>
    <xdr:sp macro="" textlink="">
      <xdr:nvSpPr>
        <xdr:cNvPr id="542" name="楕円 541"/>
        <xdr:cNvSpPr/>
      </xdr:nvSpPr>
      <xdr:spPr>
        <a:xfrm>
          <a:off x="13652500" y="66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73995</xdr:rowOff>
    </xdr:from>
    <xdr:ext cx="378565" cy="259045"/>
    <xdr:sp macro="" textlink="">
      <xdr:nvSpPr>
        <xdr:cNvPr id="543" name="テキスト ボックス 542"/>
        <xdr:cNvSpPr txBox="1"/>
      </xdr:nvSpPr>
      <xdr:spPr>
        <a:xfrm>
          <a:off x="13514017" y="676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164109</xdr:rowOff>
    </xdr:from>
    <xdr:to>
      <xdr:col>67</xdr:col>
      <xdr:colOff>101600</xdr:colOff>
      <xdr:row>39</xdr:row>
      <xdr:rowOff>94259</xdr:rowOff>
    </xdr:to>
    <xdr:sp macro="" textlink="">
      <xdr:nvSpPr>
        <xdr:cNvPr id="544" name="楕円 543"/>
        <xdr:cNvSpPr/>
      </xdr:nvSpPr>
      <xdr:spPr>
        <a:xfrm>
          <a:off x="127635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85386</xdr:rowOff>
    </xdr:from>
    <xdr:ext cx="313932" cy="259045"/>
    <xdr:sp macro="" textlink="">
      <xdr:nvSpPr>
        <xdr:cNvPr id="545" name="テキスト ボックス 544"/>
        <xdr:cNvSpPr txBox="1"/>
      </xdr:nvSpPr>
      <xdr:spPr>
        <a:xfrm>
          <a:off x="12657333" y="6771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13987</xdr:rowOff>
    </xdr:from>
    <xdr:to>
      <xdr:col>85</xdr:col>
      <xdr:colOff>127000</xdr:colOff>
      <xdr:row>76</xdr:row>
      <xdr:rowOff>51036</xdr:rowOff>
    </xdr:to>
    <xdr:cxnSp macro="">
      <xdr:nvCxnSpPr>
        <xdr:cNvPr id="625" name="直線コネクタ 624"/>
        <xdr:cNvCxnSpPr/>
      </xdr:nvCxnSpPr>
      <xdr:spPr>
        <a:xfrm flipV="1">
          <a:off x="15481300" y="13044187"/>
          <a:ext cx="838200" cy="3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9817</xdr:rowOff>
    </xdr:from>
    <xdr:ext cx="534377" cy="259045"/>
    <xdr:sp macro="" textlink="">
      <xdr:nvSpPr>
        <xdr:cNvPr id="626" name="公債費平均値テキスト"/>
        <xdr:cNvSpPr txBox="1"/>
      </xdr:nvSpPr>
      <xdr:spPr>
        <a:xfrm>
          <a:off x="16370300" y="13040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51036</xdr:rowOff>
    </xdr:from>
    <xdr:to>
      <xdr:col>81</xdr:col>
      <xdr:colOff>50800</xdr:colOff>
      <xdr:row>76</xdr:row>
      <xdr:rowOff>66597</xdr:rowOff>
    </xdr:to>
    <xdr:cxnSp macro="">
      <xdr:nvCxnSpPr>
        <xdr:cNvPr id="628" name="直線コネクタ 627"/>
        <xdr:cNvCxnSpPr/>
      </xdr:nvCxnSpPr>
      <xdr:spPr>
        <a:xfrm flipV="1">
          <a:off x="14592300" y="13081236"/>
          <a:ext cx="889000" cy="1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145426</xdr:rowOff>
    </xdr:from>
    <xdr:ext cx="534377" cy="259045"/>
    <xdr:sp macro="" textlink="">
      <xdr:nvSpPr>
        <xdr:cNvPr id="630" name="テキスト ボックス 629"/>
        <xdr:cNvSpPr txBox="1"/>
      </xdr:nvSpPr>
      <xdr:spPr>
        <a:xfrm>
          <a:off x="15214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66597</xdr:rowOff>
    </xdr:from>
    <xdr:to>
      <xdr:col>76</xdr:col>
      <xdr:colOff>114300</xdr:colOff>
      <xdr:row>76</xdr:row>
      <xdr:rowOff>75774</xdr:rowOff>
    </xdr:to>
    <xdr:cxnSp macro="">
      <xdr:nvCxnSpPr>
        <xdr:cNvPr id="631" name="直線コネクタ 630"/>
        <xdr:cNvCxnSpPr/>
      </xdr:nvCxnSpPr>
      <xdr:spPr>
        <a:xfrm flipV="1">
          <a:off x="13703300" y="13096797"/>
          <a:ext cx="889000" cy="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138030</xdr:rowOff>
    </xdr:from>
    <xdr:ext cx="534377" cy="259045"/>
    <xdr:sp macro="" textlink="">
      <xdr:nvSpPr>
        <xdr:cNvPr id="633" name="テキスト ボックス 632"/>
        <xdr:cNvSpPr txBox="1"/>
      </xdr:nvSpPr>
      <xdr:spPr>
        <a:xfrm>
          <a:off x="14325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75774</xdr:rowOff>
    </xdr:from>
    <xdr:to>
      <xdr:col>71</xdr:col>
      <xdr:colOff>177800</xdr:colOff>
      <xdr:row>76</xdr:row>
      <xdr:rowOff>84967</xdr:rowOff>
    </xdr:to>
    <xdr:cxnSp macro="">
      <xdr:nvCxnSpPr>
        <xdr:cNvPr id="634" name="直線コネクタ 633"/>
        <xdr:cNvCxnSpPr/>
      </xdr:nvCxnSpPr>
      <xdr:spPr>
        <a:xfrm flipV="1">
          <a:off x="12814300" y="13105974"/>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130503</xdr:rowOff>
    </xdr:from>
    <xdr:ext cx="534377" cy="259045"/>
    <xdr:sp macro="" textlink="">
      <xdr:nvSpPr>
        <xdr:cNvPr id="636" name="テキスト ボックス 635"/>
        <xdr:cNvSpPr txBox="1"/>
      </xdr:nvSpPr>
      <xdr:spPr>
        <a:xfrm>
          <a:off x="13436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134013</xdr:rowOff>
    </xdr:from>
    <xdr:ext cx="534377" cy="259045"/>
    <xdr:sp macro="" textlink="">
      <xdr:nvSpPr>
        <xdr:cNvPr id="638" name="テキスト ボックス 637"/>
        <xdr:cNvSpPr txBox="1"/>
      </xdr:nvSpPr>
      <xdr:spPr>
        <a:xfrm>
          <a:off x="12547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134636</xdr:rowOff>
    </xdr:from>
    <xdr:to>
      <xdr:col>85</xdr:col>
      <xdr:colOff>177800</xdr:colOff>
      <xdr:row>76</xdr:row>
      <xdr:rowOff>64787</xdr:rowOff>
    </xdr:to>
    <xdr:sp macro="" textlink="">
      <xdr:nvSpPr>
        <xdr:cNvPr id="644" name="楕円 643"/>
        <xdr:cNvSpPr/>
      </xdr:nvSpPr>
      <xdr:spPr>
        <a:xfrm>
          <a:off x="16268700" y="129933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157513</xdr:rowOff>
    </xdr:from>
    <xdr:ext cx="534377" cy="259045"/>
    <xdr:sp macro="" textlink="">
      <xdr:nvSpPr>
        <xdr:cNvPr id="645" name="公債費該当値テキスト"/>
        <xdr:cNvSpPr txBox="1"/>
      </xdr:nvSpPr>
      <xdr:spPr>
        <a:xfrm>
          <a:off x="16370300" y="1284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236</xdr:rowOff>
    </xdr:from>
    <xdr:to>
      <xdr:col>81</xdr:col>
      <xdr:colOff>101600</xdr:colOff>
      <xdr:row>76</xdr:row>
      <xdr:rowOff>101836</xdr:rowOff>
    </xdr:to>
    <xdr:sp macro="" textlink="">
      <xdr:nvSpPr>
        <xdr:cNvPr id="646" name="楕円 645"/>
        <xdr:cNvSpPr/>
      </xdr:nvSpPr>
      <xdr:spPr>
        <a:xfrm>
          <a:off x="15430500" y="1303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118363</xdr:rowOff>
    </xdr:from>
    <xdr:ext cx="534377" cy="259045"/>
    <xdr:sp macro="" textlink="">
      <xdr:nvSpPr>
        <xdr:cNvPr id="647" name="テキスト ボックス 646"/>
        <xdr:cNvSpPr txBox="1"/>
      </xdr:nvSpPr>
      <xdr:spPr>
        <a:xfrm>
          <a:off x="15214111" y="1280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15797</xdr:rowOff>
    </xdr:from>
    <xdr:to>
      <xdr:col>76</xdr:col>
      <xdr:colOff>165100</xdr:colOff>
      <xdr:row>76</xdr:row>
      <xdr:rowOff>117397</xdr:rowOff>
    </xdr:to>
    <xdr:sp macro="" textlink="">
      <xdr:nvSpPr>
        <xdr:cNvPr id="648" name="楕円 647"/>
        <xdr:cNvSpPr/>
      </xdr:nvSpPr>
      <xdr:spPr>
        <a:xfrm>
          <a:off x="14541500" y="130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133924</xdr:rowOff>
    </xdr:from>
    <xdr:ext cx="534377" cy="259045"/>
    <xdr:sp macro="" textlink="">
      <xdr:nvSpPr>
        <xdr:cNvPr id="649" name="テキスト ボックス 648"/>
        <xdr:cNvSpPr txBox="1"/>
      </xdr:nvSpPr>
      <xdr:spPr>
        <a:xfrm>
          <a:off x="14325111" y="1282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24974</xdr:rowOff>
    </xdr:from>
    <xdr:to>
      <xdr:col>72</xdr:col>
      <xdr:colOff>38100</xdr:colOff>
      <xdr:row>76</xdr:row>
      <xdr:rowOff>126574</xdr:rowOff>
    </xdr:to>
    <xdr:sp macro="" textlink="">
      <xdr:nvSpPr>
        <xdr:cNvPr id="650" name="楕円 649"/>
        <xdr:cNvSpPr/>
      </xdr:nvSpPr>
      <xdr:spPr>
        <a:xfrm>
          <a:off x="13652500" y="1305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143101</xdr:rowOff>
    </xdr:from>
    <xdr:ext cx="534377" cy="259045"/>
    <xdr:sp macro="" textlink="">
      <xdr:nvSpPr>
        <xdr:cNvPr id="651" name="テキスト ボックス 650"/>
        <xdr:cNvSpPr txBox="1"/>
      </xdr:nvSpPr>
      <xdr:spPr>
        <a:xfrm>
          <a:off x="13436111" y="1283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34167</xdr:rowOff>
    </xdr:from>
    <xdr:to>
      <xdr:col>67</xdr:col>
      <xdr:colOff>101600</xdr:colOff>
      <xdr:row>76</xdr:row>
      <xdr:rowOff>135767</xdr:rowOff>
    </xdr:to>
    <xdr:sp macro="" textlink="">
      <xdr:nvSpPr>
        <xdr:cNvPr id="652" name="楕円 651"/>
        <xdr:cNvSpPr/>
      </xdr:nvSpPr>
      <xdr:spPr>
        <a:xfrm>
          <a:off x="12763500" y="1306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152294</xdr:rowOff>
    </xdr:from>
    <xdr:ext cx="534377" cy="259045"/>
    <xdr:sp macro="" textlink="">
      <xdr:nvSpPr>
        <xdr:cNvPr id="653" name="テキスト ボックス 652"/>
        <xdr:cNvSpPr txBox="1"/>
      </xdr:nvSpPr>
      <xdr:spPr>
        <a:xfrm>
          <a:off x="12547111" y="1283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73879</xdr:rowOff>
    </xdr:from>
    <xdr:to>
      <xdr:col>85</xdr:col>
      <xdr:colOff>127000</xdr:colOff>
      <xdr:row>98</xdr:row>
      <xdr:rowOff>23830</xdr:rowOff>
    </xdr:to>
    <xdr:cxnSp macro="">
      <xdr:nvCxnSpPr>
        <xdr:cNvPr id="682" name="直線コネクタ 681"/>
        <xdr:cNvCxnSpPr/>
      </xdr:nvCxnSpPr>
      <xdr:spPr>
        <a:xfrm flipV="1">
          <a:off x="15481300" y="16704529"/>
          <a:ext cx="838200" cy="12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108650</xdr:rowOff>
    </xdr:from>
    <xdr:ext cx="534377" cy="259045"/>
    <xdr:sp macro="" textlink="">
      <xdr:nvSpPr>
        <xdr:cNvPr id="683" name="積立金平均値テキスト"/>
        <xdr:cNvSpPr txBox="1"/>
      </xdr:nvSpPr>
      <xdr:spPr>
        <a:xfrm>
          <a:off x="16370300" y="16739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23830</xdr:rowOff>
    </xdr:from>
    <xdr:to>
      <xdr:col>81</xdr:col>
      <xdr:colOff>50800</xdr:colOff>
      <xdr:row>98</xdr:row>
      <xdr:rowOff>63440</xdr:rowOff>
    </xdr:to>
    <xdr:cxnSp macro="">
      <xdr:nvCxnSpPr>
        <xdr:cNvPr id="685" name="直線コネクタ 684"/>
        <xdr:cNvCxnSpPr/>
      </xdr:nvCxnSpPr>
      <xdr:spPr>
        <a:xfrm flipV="1">
          <a:off x="14592300" y="16825930"/>
          <a:ext cx="889000" cy="3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130100</xdr:rowOff>
    </xdr:from>
    <xdr:ext cx="534377" cy="259045"/>
    <xdr:sp macro="" textlink="">
      <xdr:nvSpPr>
        <xdr:cNvPr id="687" name="テキスト ボックス 686"/>
        <xdr:cNvSpPr txBox="1"/>
      </xdr:nvSpPr>
      <xdr:spPr>
        <a:xfrm>
          <a:off x="15214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63440</xdr:rowOff>
    </xdr:from>
    <xdr:to>
      <xdr:col>76</xdr:col>
      <xdr:colOff>114300</xdr:colOff>
      <xdr:row>98</xdr:row>
      <xdr:rowOff>107879</xdr:rowOff>
    </xdr:to>
    <xdr:cxnSp macro="">
      <xdr:nvCxnSpPr>
        <xdr:cNvPr id="688" name="直線コネクタ 687"/>
        <xdr:cNvCxnSpPr/>
      </xdr:nvCxnSpPr>
      <xdr:spPr>
        <a:xfrm flipV="1">
          <a:off x="13703300" y="16865540"/>
          <a:ext cx="889000" cy="4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163285</xdr:rowOff>
    </xdr:from>
    <xdr:ext cx="534377" cy="259045"/>
    <xdr:sp macro="" textlink="">
      <xdr:nvSpPr>
        <xdr:cNvPr id="690" name="テキスト ボックス 689"/>
        <xdr:cNvSpPr txBox="1"/>
      </xdr:nvSpPr>
      <xdr:spPr>
        <a:xfrm>
          <a:off x="14325111" y="169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107879</xdr:rowOff>
    </xdr:from>
    <xdr:to>
      <xdr:col>71</xdr:col>
      <xdr:colOff>177800</xdr:colOff>
      <xdr:row>98</xdr:row>
      <xdr:rowOff>131211</xdr:rowOff>
    </xdr:to>
    <xdr:cxnSp macro="">
      <xdr:nvCxnSpPr>
        <xdr:cNvPr id="691" name="直線コネクタ 690"/>
        <xdr:cNvCxnSpPr/>
      </xdr:nvCxnSpPr>
      <xdr:spPr>
        <a:xfrm flipV="1">
          <a:off x="12814300" y="16909979"/>
          <a:ext cx="889000" cy="2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5" name="テキスト ボックス 694"/>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23079</xdr:rowOff>
    </xdr:from>
    <xdr:to>
      <xdr:col>85</xdr:col>
      <xdr:colOff>177800</xdr:colOff>
      <xdr:row>97</xdr:row>
      <xdr:rowOff>124679</xdr:rowOff>
    </xdr:to>
    <xdr:sp macro="" textlink="">
      <xdr:nvSpPr>
        <xdr:cNvPr id="701" name="楕円 700"/>
        <xdr:cNvSpPr/>
      </xdr:nvSpPr>
      <xdr:spPr>
        <a:xfrm>
          <a:off x="16268700" y="1665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45956</xdr:rowOff>
    </xdr:from>
    <xdr:ext cx="534377" cy="259045"/>
    <xdr:sp macro="" textlink="">
      <xdr:nvSpPr>
        <xdr:cNvPr id="702" name="積立金該当値テキスト"/>
        <xdr:cNvSpPr txBox="1"/>
      </xdr:nvSpPr>
      <xdr:spPr>
        <a:xfrm>
          <a:off x="16370300" y="1650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144480</xdr:rowOff>
    </xdr:from>
    <xdr:to>
      <xdr:col>81</xdr:col>
      <xdr:colOff>101600</xdr:colOff>
      <xdr:row>98</xdr:row>
      <xdr:rowOff>74630</xdr:rowOff>
    </xdr:to>
    <xdr:sp macro="" textlink="">
      <xdr:nvSpPr>
        <xdr:cNvPr id="703" name="楕円 702"/>
        <xdr:cNvSpPr/>
      </xdr:nvSpPr>
      <xdr:spPr>
        <a:xfrm>
          <a:off x="15430500" y="1677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91157</xdr:rowOff>
    </xdr:from>
    <xdr:ext cx="534377" cy="259045"/>
    <xdr:sp macro="" textlink="">
      <xdr:nvSpPr>
        <xdr:cNvPr id="704" name="テキスト ボックス 703"/>
        <xdr:cNvSpPr txBox="1"/>
      </xdr:nvSpPr>
      <xdr:spPr>
        <a:xfrm>
          <a:off x="15214111" y="1655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12640</xdr:rowOff>
    </xdr:from>
    <xdr:to>
      <xdr:col>76</xdr:col>
      <xdr:colOff>165100</xdr:colOff>
      <xdr:row>98</xdr:row>
      <xdr:rowOff>114240</xdr:rowOff>
    </xdr:to>
    <xdr:sp macro="" textlink="">
      <xdr:nvSpPr>
        <xdr:cNvPr id="705" name="楕円 704"/>
        <xdr:cNvSpPr/>
      </xdr:nvSpPr>
      <xdr:spPr>
        <a:xfrm>
          <a:off x="14541500" y="1681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130767</xdr:rowOff>
    </xdr:from>
    <xdr:ext cx="534377" cy="259045"/>
    <xdr:sp macro="" textlink="">
      <xdr:nvSpPr>
        <xdr:cNvPr id="706" name="テキスト ボックス 705"/>
        <xdr:cNvSpPr txBox="1"/>
      </xdr:nvSpPr>
      <xdr:spPr>
        <a:xfrm>
          <a:off x="14325111" y="1658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57079</xdr:rowOff>
    </xdr:from>
    <xdr:to>
      <xdr:col>72</xdr:col>
      <xdr:colOff>38100</xdr:colOff>
      <xdr:row>98</xdr:row>
      <xdr:rowOff>158679</xdr:rowOff>
    </xdr:to>
    <xdr:sp macro="" textlink="">
      <xdr:nvSpPr>
        <xdr:cNvPr id="707" name="楕円 706"/>
        <xdr:cNvSpPr/>
      </xdr:nvSpPr>
      <xdr:spPr>
        <a:xfrm>
          <a:off x="13652500" y="1685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149806</xdr:rowOff>
    </xdr:from>
    <xdr:ext cx="534377" cy="259045"/>
    <xdr:sp macro="" textlink="">
      <xdr:nvSpPr>
        <xdr:cNvPr id="708" name="テキスト ボックス 707"/>
        <xdr:cNvSpPr txBox="1"/>
      </xdr:nvSpPr>
      <xdr:spPr>
        <a:xfrm>
          <a:off x="13436111" y="1695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80411</xdr:rowOff>
    </xdr:from>
    <xdr:to>
      <xdr:col>67</xdr:col>
      <xdr:colOff>101600</xdr:colOff>
      <xdr:row>99</xdr:row>
      <xdr:rowOff>10561</xdr:rowOff>
    </xdr:to>
    <xdr:sp macro="" textlink="">
      <xdr:nvSpPr>
        <xdr:cNvPr id="709" name="楕円 708"/>
        <xdr:cNvSpPr/>
      </xdr:nvSpPr>
      <xdr:spPr>
        <a:xfrm>
          <a:off x="12763500" y="1688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1688</xdr:rowOff>
    </xdr:from>
    <xdr:ext cx="534377" cy="259045"/>
    <xdr:sp macro="" textlink="">
      <xdr:nvSpPr>
        <xdr:cNvPr id="710" name="テキスト ボックス 709"/>
        <xdr:cNvSpPr txBox="1"/>
      </xdr:nvSpPr>
      <xdr:spPr>
        <a:xfrm>
          <a:off x="12547111" y="1697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163975</xdr:rowOff>
    </xdr:from>
    <xdr:to>
      <xdr:col>116</xdr:col>
      <xdr:colOff>63500</xdr:colOff>
      <xdr:row>33</xdr:row>
      <xdr:rowOff>162778</xdr:rowOff>
    </xdr:to>
    <xdr:cxnSp macro="">
      <xdr:nvCxnSpPr>
        <xdr:cNvPr id="741" name="直線コネクタ 740"/>
        <xdr:cNvCxnSpPr/>
      </xdr:nvCxnSpPr>
      <xdr:spPr>
        <a:xfrm flipV="1">
          <a:off x="21323300" y="5307475"/>
          <a:ext cx="838200" cy="5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170959</xdr:rowOff>
    </xdr:from>
    <xdr:ext cx="469744" cy="259045"/>
    <xdr:sp macro="" textlink="">
      <xdr:nvSpPr>
        <xdr:cNvPr id="742" name="投資及び出資金平均値テキスト"/>
        <xdr:cNvSpPr txBox="1"/>
      </xdr:nvSpPr>
      <xdr:spPr>
        <a:xfrm>
          <a:off x="22212300" y="65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162778</xdr:rowOff>
    </xdr:from>
    <xdr:to>
      <xdr:col>111</xdr:col>
      <xdr:colOff>177800</xdr:colOff>
      <xdr:row>36</xdr:row>
      <xdr:rowOff>49457</xdr:rowOff>
    </xdr:to>
    <xdr:cxnSp macro="">
      <xdr:nvCxnSpPr>
        <xdr:cNvPr id="744" name="直線コネクタ 743"/>
        <xdr:cNvCxnSpPr/>
      </xdr:nvCxnSpPr>
      <xdr:spPr>
        <a:xfrm flipV="1">
          <a:off x="20434300" y="5820628"/>
          <a:ext cx="889000" cy="40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114026</xdr:rowOff>
    </xdr:from>
    <xdr:ext cx="469744" cy="259045"/>
    <xdr:sp macro="" textlink="">
      <xdr:nvSpPr>
        <xdr:cNvPr id="746" name="テキスト ボックス 745"/>
        <xdr:cNvSpPr txBox="1"/>
      </xdr:nvSpPr>
      <xdr:spPr>
        <a:xfrm>
          <a:off x="21088428" y="662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34217</xdr:rowOff>
    </xdr:from>
    <xdr:to>
      <xdr:col>107</xdr:col>
      <xdr:colOff>50800</xdr:colOff>
      <xdr:row>36</xdr:row>
      <xdr:rowOff>49457</xdr:rowOff>
    </xdr:to>
    <xdr:cxnSp macro="">
      <xdr:nvCxnSpPr>
        <xdr:cNvPr id="747" name="直線コネクタ 746"/>
        <xdr:cNvCxnSpPr/>
      </xdr:nvCxnSpPr>
      <xdr:spPr>
        <a:xfrm>
          <a:off x="19545300" y="6206417"/>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147337</xdr:rowOff>
    </xdr:from>
    <xdr:ext cx="469744" cy="259045"/>
    <xdr:sp macro="" textlink="">
      <xdr:nvSpPr>
        <xdr:cNvPr id="749" name="テキスト ボックス 748"/>
        <xdr:cNvSpPr txBox="1"/>
      </xdr:nvSpPr>
      <xdr:spPr>
        <a:xfrm>
          <a:off x="20199428" y="66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6785</xdr:rowOff>
    </xdr:from>
    <xdr:to>
      <xdr:col>102</xdr:col>
      <xdr:colOff>114300</xdr:colOff>
      <xdr:row>36</xdr:row>
      <xdr:rowOff>34217</xdr:rowOff>
    </xdr:to>
    <xdr:cxnSp macro="">
      <xdr:nvCxnSpPr>
        <xdr:cNvPr id="750" name="直線コネクタ 749"/>
        <xdr:cNvCxnSpPr/>
      </xdr:nvCxnSpPr>
      <xdr:spPr>
        <a:xfrm>
          <a:off x="18656300" y="6178985"/>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16382</xdr:rowOff>
    </xdr:from>
    <xdr:ext cx="469744" cy="259045"/>
    <xdr:sp macro="" textlink="">
      <xdr:nvSpPr>
        <xdr:cNvPr id="752" name="テキスト ボックス 751"/>
        <xdr:cNvSpPr txBox="1"/>
      </xdr:nvSpPr>
      <xdr:spPr>
        <a:xfrm>
          <a:off x="19310428" y="670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23566</xdr:rowOff>
    </xdr:from>
    <xdr:ext cx="469744" cy="259045"/>
    <xdr:sp macro="" textlink="">
      <xdr:nvSpPr>
        <xdr:cNvPr id="754" name="テキスト ボックス 753"/>
        <xdr:cNvSpPr txBox="1"/>
      </xdr:nvSpPr>
      <xdr:spPr>
        <a:xfrm>
          <a:off x="18421428" y="67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113175</xdr:rowOff>
    </xdr:from>
    <xdr:to>
      <xdr:col>116</xdr:col>
      <xdr:colOff>114300</xdr:colOff>
      <xdr:row>31</xdr:row>
      <xdr:rowOff>43325</xdr:rowOff>
    </xdr:to>
    <xdr:sp macro="" textlink="">
      <xdr:nvSpPr>
        <xdr:cNvPr id="760" name="楕円 759"/>
        <xdr:cNvSpPr/>
      </xdr:nvSpPr>
      <xdr:spPr>
        <a:xfrm>
          <a:off x="22110700" y="525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28102</xdr:rowOff>
    </xdr:from>
    <xdr:ext cx="534377" cy="259045"/>
    <xdr:sp macro="" textlink="">
      <xdr:nvSpPr>
        <xdr:cNvPr id="761" name="投資及び出資金該当値テキスト"/>
        <xdr:cNvSpPr txBox="1"/>
      </xdr:nvSpPr>
      <xdr:spPr>
        <a:xfrm>
          <a:off x="22212300" y="517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111978</xdr:rowOff>
    </xdr:from>
    <xdr:to>
      <xdr:col>112</xdr:col>
      <xdr:colOff>38100</xdr:colOff>
      <xdr:row>34</xdr:row>
      <xdr:rowOff>42128</xdr:rowOff>
    </xdr:to>
    <xdr:sp macro="" textlink="">
      <xdr:nvSpPr>
        <xdr:cNvPr id="762" name="楕円 761"/>
        <xdr:cNvSpPr/>
      </xdr:nvSpPr>
      <xdr:spPr>
        <a:xfrm>
          <a:off x="21272500" y="576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58655</xdr:rowOff>
    </xdr:from>
    <xdr:ext cx="469744" cy="259045"/>
    <xdr:sp macro="" textlink="">
      <xdr:nvSpPr>
        <xdr:cNvPr id="763" name="テキスト ボックス 762"/>
        <xdr:cNvSpPr txBox="1"/>
      </xdr:nvSpPr>
      <xdr:spPr>
        <a:xfrm>
          <a:off x="21088428" y="554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170107</xdr:rowOff>
    </xdr:from>
    <xdr:to>
      <xdr:col>107</xdr:col>
      <xdr:colOff>101600</xdr:colOff>
      <xdr:row>36</xdr:row>
      <xdr:rowOff>100257</xdr:rowOff>
    </xdr:to>
    <xdr:sp macro="" textlink="">
      <xdr:nvSpPr>
        <xdr:cNvPr id="764" name="楕円 763"/>
        <xdr:cNvSpPr/>
      </xdr:nvSpPr>
      <xdr:spPr>
        <a:xfrm>
          <a:off x="20383500" y="617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116784</xdr:rowOff>
    </xdr:from>
    <xdr:ext cx="469744" cy="259045"/>
    <xdr:sp macro="" textlink="">
      <xdr:nvSpPr>
        <xdr:cNvPr id="765" name="テキスト ボックス 764"/>
        <xdr:cNvSpPr txBox="1"/>
      </xdr:nvSpPr>
      <xdr:spPr>
        <a:xfrm>
          <a:off x="20199428" y="594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154867</xdr:rowOff>
    </xdr:from>
    <xdr:to>
      <xdr:col>102</xdr:col>
      <xdr:colOff>165100</xdr:colOff>
      <xdr:row>36</xdr:row>
      <xdr:rowOff>85017</xdr:rowOff>
    </xdr:to>
    <xdr:sp macro="" textlink="">
      <xdr:nvSpPr>
        <xdr:cNvPr id="766" name="楕円 765"/>
        <xdr:cNvSpPr/>
      </xdr:nvSpPr>
      <xdr:spPr>
        <a:xfrm>
          <a:off x="19494500" y="615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101544</xdr:rowOff>
    </xdr:from>
    <xdr:ext cx="469744" cy="259045"/>
    <xdr:sp macro="" textlink="">
      <xdr:nvSpPr>
        <xdr:cNvPr id="767" name="テキスト ボックス 766"/>
        <xdr:cNvSpPr txBox="1"/>
      </xdr:nvSpPr>
      <xdr:spPr>
        <a:xfrm>
          <a:off x="19310428" y="593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127435</xdr:rowOff>
    </xdr:from>
    <xdr:to>
      <xdr:col>98</xdr:col>
      <xdr:colOff>38100</xdr:colOff>
      <xdr:row>36</xdr:row>
      <xdr:rowOff>57585</xdr:rowOff>
    </xdr:to>
    <xdr:sp macro="" textlink="">
      <xdr:nvSpPr>
        <xdr:cNvPr id="768" name="楕円 767"/>
        <xdr:cNvSpPr/>
      </xdr:nvSpPr>
      <xdr:spPr>
        <a:xfrm>
          <a:off x="18605500" y="61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74112</xdr:rowOff>
    </xdr:from>
    <xdr:ext cx="469744" cy="259045"/>
    <xdr:sp macro="" textlink="">
      <xdr:nvSpPr>
        <xdr:cNvPr id="769" name="テキスト ボックス 768"/>
        <xdr:cNvSpPr txBox="1"/>
      </xdr:nvSpPr>
      <xdr:spPr>
        <a:xfrm>
          <a:off x="18421428" y="590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93218</xdr:rowOff>
    </xdr:from>
    <xdr:to>
      <xdr:col>116</xdr:col>
      <xdr:colOff>63500</xdr:colOff>
      <xdr:row>58</xdr:row>
      <xdr:rowOff>94285</xdr:rowOff>
    </xdr:to>
    <xdr:cxnSp macro="">
      <xdr:nvCxnSpPr>
        <xdr:cNvPr id="798" name="直線コネクタ 797"/>
        <xdr:cNvCxnSpPr/>
      </xdr:nvCxnSpPr>
      <xdr:spPr>
        <a:xfrm flipV="1">
          <a:off x="21323300" y="10037318"/>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60545</xdr:rowOff>
    </xdr:from>
    <xdr:ext cx="469744" cy="259045"/>
    <xdr:sp macro="" textlink="">
      <xdr:nvSpPr>
        <xdr:cNvPr id="799" name="貸付金平均値テキスト"/>
        <xdr:cNvSpPr txBox="1"/>
      </xdr:nvSpPr>
      <xdr:spPr>
        <a:xfrm>
          <a:off x="22212300" y="1000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69367</xdr:rowOff>
    </xdr:from>
    <xdr:to>
      <xdr:col>111</xdr:col>
      <xdr:colOff>177800</xdr:colOff>
      <xdr:row>58</xdr:row>
      <xdr:rowOff>94285</xdr:rowOff>
    </xdr:to>
    <xdr:cxnSp macro="">
      <xdr:nvCxnSpPr>
        <xdr:cNvPr id="801" name="直線コネクタ 800"/>
        <xdr:cNvCxnSpPr/>
      </xdr:nvCxnSpPr>
      <xdr:spPr>
        <a:xfrm>
          <a:off x="20434300" y="10013467"/>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147566</xdr:rowOff>
    </xdr:from>
    <xdr:ext cx="469744" cy="259045"/>
    <xdr:sp macro="" textlink="">
      <xdr:nvSpPr>
        <xdr:cNvPr id="803" name="テキスト ボックス 802"/>
        <xdr:cNvSpPr txBox="1"/>
      </xdr:nvSpPr>
      <xdr:spPr>
        <a:xfrm>
          <a:off x="21088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69367</xdr:rowOff>
    </xdr:from>
    <xdr:to>
      <xdr:col>107</xdr:col>
      <xdr:colOff>50800</xdr:colOff>
      <xdr:row>58</xdr:row>
      <xdr:rowOff>95428</xdr:rowOff>
    </xdr:to>
    <xdr:cxnSp macro="">
      <xdr:nvCxnSpPr>
        <xdr:cNvPr id="804" name="直線コネクタ 803"/>
        <xdr:cNvCxnSpPr/>
      </xdr:nvCxnSpPr>
      <xdr:spPr>
        <a:xfrm flipV="1">
          <a:off x="19545300" y="10013467"/>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155338</xdr:rowOff>
    </xdr:from>
    <xdr:ext cx="469744" cy="259045"/>
    <xdr:sp macro="" textlink="">
      <xdr:nvSpPr>
        <xdr:cNvPr id="806" name="テキスト ボックス 805"/>
        <xdr:cNvSpPr txBox="1"/>
      </xdr:nvSpPr>
      <xdr:spPr>
        <a:xfrm>
          <a:off x="20199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95428</xdr:rowOff>
    </xdr:from>
    <xdr:to>
      <xdr:col>102</xdr:col>
      <xdr:colOff>114300</xdr:colOff>
      <xdr:row>58</xdr:row>
      <xdr:rowOff>95656</xdr:rowOff>
    </xdr:to>
    <xdr:cxnSp macro="">
      <xdr:nvCxnSpPr>
        <xdr:cNvPr id="807" name="直線コネクタ 806"/>
        <xdr:cNvCxnSpPr/>
      </xdr:nvCxnSpPr>
      <xdr:spPr>
        <a:xfrm flipV="1">
          <a:off x="18656300" y="1003952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152671</xdr:rowOff>
    </xdr:from>
    <xdr:ext cx="469744" cy="259045"/>
    <xdr:sp macro="" textlink="">
      <xdr:nvSpPr>
        <xdr:cNvPr id="809" name="テキスト ボックス 808"/>
        <xdr:cNvSpPr txBox="1"/>
      </xdr:nvSpPr>
      <xdr:spPr>
        <a:xfrm>
          <a:off x="19310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153661</xdr:rowOff>
    </xdr:from>
    <xdr:ext cx="469744" cy="259045"/>
    <xdr:sp macro="" textlink="">
      <xdr:nvSpPr>
        <xdr:cNvPr id="811" name="テキスト ボックス 810"/>
        <xdr:cNvSpPr txBox="1"/>
      </xdr:nvSpPr>
      <xdr:spPr>
        <a:xfrm>
          <a:off x="18421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42418</xdr:rowOff>
    </xdr:from>
    <xdr:to>
      <xdr:col>116</xdr:col>
      <xdr:colOff>114300</xdr:colOff>
      <xdr:row>58</xdr:row>
      <xdr:rowOff>144018</xdr:rowOff>
    </xdr:to>
    <xdr:sp macro="" textlink="">
      <xdr:nvSpPr>
        <xdr:cNvPr id="817" name="楕円 816"/>
        <xdr:cNvSpPr/>
      </xdr:nvSpPr>
      <xdr:spPr>
        <a:xfrm>
          <a:off x="22110700" y="998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1795</xdr:rowOff>
    </xdr:from>
    <xdr:ext cx="469744" cy="259045"/>
    <xdr:sp macro="" textlink="">
      <xdr:nvSpPr>
        <xdr:cNvPr id="818" name="貸付金該当値テキスト"/>
        <xdr:cNvSpPr txBox="1"/>
      </xdr:nvSpPr>
      <xdr:spPr>
        <a:xfrm>
          <a:off x="22212300" y="977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43485</xdr:rowOff>
    </xdr:from>
    <xdr:to>
      <xdr:col>112</xdr:col>
      <xdr:colOff>38100</xdr:colOff>
      <xdr:row>58</xdr:row>
      <xdr:rowOff>145085</xdr:rowOff>
    </xdr:to>
    <xdr:sp macro="" textlink="">
      <xdr:nvSpPr>
        <xdr:cNvPr id="819" name="楕円 818"/>
        <xdr:cNvSpPr/>
      </xdr:nvSpPr>
      <xdr:spPr>
        <a:xfrm>
          <a:off x="21272500" y="99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161612</xdr:rowOff>
    </xdr:from>
    <xdr:ext cx="469744" cy="259045"/>
    <xdr:sp macro="" textlink="">
      <xdr:nvSpPr>
        <xdr:cNvPr id="820" name="テキスト ボックス 819"/>
        <xdr:cNvSpPr txBox="1"/>
      </xdr:nvSpPr>
      <xdr:spPr>
        <a:xfrm>
          <a:off x="21088428" y="976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18567</xdr:rowOff>
    </xdr:from>
    <xdr:to>
      <xdr:col>107</xdr:col>
      <xdr:colOff>101600</xdr:colOff>
      <xdr:row>58</xdr:row>
      <xdr:rowOff>120167</xdr:rowOff>
    </xdr:to>
    <xdr:sp macro="" textlink="">
      <xdr:nvSpPr>
        <xdr:cNvPr id="821" name="楕円 820"/>
        <xdr:cNvSpPr/>
      </xdr:nvSpPr>
      <xdr:spPr>
        <a:xfrm>
          <a:off x="20383500" y="996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136694</xdr:rowOff>
    </xdr:from>
    <xdr:ext cx="469744" cy="259045"/>
    <xdr:sp macro="" textlink="">
      <xdr:nvSpPr>
        <xdr:cNvPr id="822" name="テキスト ボックス 821"/>
        <xdr:cNvSpPr txBox="1"/>
      </xdr:nvSpPr>
      <xdr:spPr>
        <a:xfrm>
          <a:off x="20199428" y="973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44628</xdr:rowOff>
    </xdr:from>
    <xdr:to>
      <xdr:col>102</xdr:col>
      <xdr:colOff>165100</xdr:colOff>
      <xdr:row>58</xdr:row>
      <xdr:rowOff>146228</xdr:rowOff>
    </xdr:to>
    <xdr:sp macro="" textlink="">
      <xdr:nvSpPr>
        <xdr:cNvPr id="823" name="楕円 822"/>
        <xdr:cNvSpPr/>
      </xdr:nvSpPr>
      <xdr:spPr>
        <a:xfrm>
          <a:off x="19494500" y="99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162755</xdr:rowOff>
    </xdr:from>
    <xdr:ext cx="469744" cy="259045"/>
    <xdr:sp macro="" textlink="">
      <xdr:nvSpPr>
        <xdr:cNvPr id="824" name="テキスト ボックス 823"/>
        <xdr:cNvSpPr txBox="1"/>
      </xdr:nvSpPr>
      <xdr:spPr>
        <a:xfrm>
          <a:off x="19310428" y="976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44856</xdr:rowOff>
    </xdr:from>
    <xdr:to>
      <xdr:col>98</xdr:col>
      <xdr:colOff>38100</xdr:colOff>
      <xdr:row>58</xdr:row>
      <xdr:rowOff>146456</xdr:rowOff>
    </xdr:to>
    <xdr:sp macro="" textlink="">
      <xdr:nvSpPr>
        <xdr:cNvPr id="825" name="楕円 824"/>
        <xdr:cNvSpPr/>
      </xdr:nvSpPr>
      <xdr:spPr>
        <a:xfrm>
          <a:off x="18605500" y="998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162983</xdr:rowOff>
    </xdr:from>
    <xdr:ext cx="469744" cy="259045"/>
    <xdr:sp macro="" textlink="">
      <xdr:nvSpPr>
        <xdr:cNvPr id="826" name="テキスト ボックス 825"/>
        <xdr:cNvSpPr txBox="1"/>
      </xdr:nvSpPr>
      <xdr:spPr>
        <a:xfrm>
          <a:off x="18421428" y="976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122955</xdr:rowOff>
    </xdr:from>
    <xdr:to>
      <xdr:col>116</xdr:col>
      <xdr:colOff>63500</xdr:colOff>
      <xdr:row>77</xdr:row>
      <xdr:rowOff>128860</xdr:rowOff>
    </xdr:to>
    <xdr:cxnSp macro="">
      <xdr:nvCxnSpPr>
        <xdr:cNvPr id="856" name="直線コネクタ 855"/>
        <xdr:cNvCxnSpPr/>
      </xdr:nvCxnSpPr>
      <xdr:spPr>
        <a:xfrm flipV="1">
          <a:off x="21323300" y="13324605"/>
          <a:ext cx="8382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7" name="繰出金平均値テキスト"/>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111144</xdr:rowOff>
    </xdr:from>
    <xdr:to>
      <xdr:col>111</xdr:col>
      <xdr:colOff>177800</xdr:colOff>
      <xdr:row>77</xdr:row>
      <xdr:rowOff>128860</xdr:rowOff>
    </xdr:to>
    <xdr:cxnSp macro="">
      <xdr:nvCxnSpPr>
        <xdr:cNvPr id="859" name="直線コネクタ 858"/>
        <xdr:cNvCxnSpPr/>
      </xdr:nvCxnSpPr>
      <xdr:spPr>
        <a:xfrm>
          <a:off x="20434300" y="13141344"/>
          <a:ext cx="889000" cy="18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1" name="テキスト ボックス 860"/>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111144</xdr:rowOff>
    </xdr:from>
    <xdr:to>
      <xdr:col>107</xdr:col>
      <xdr:colOff>50800</xdr:colOff>
      <xdr:row>76</xdr:row>
      <xdr:rowOff>153397</xdr:rowOff>
    </xdr:to>
    <xdr:cxnSp macro="">
      <xdr:nvCxnSpPr>
        <xdr:cNvPr id="862" name="直線コネクタ 861"/>
        <xdr:cNvCxnSpPr/>
      </xdr:nvCxnSpPr>
      <xdr:spPr>
        <a:xfrm flipV="1">
          <a:off x="19545300" y="13141344"/>
          <a:ext cx="889000" cy="4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4" name="テキスト ボックス 863"/>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135795</xdr:rowOff>
    </xdr:from>
    <xdr:to>
      <xdr:col>102</xdr:col>
      <xdr:colOff>114300</xdr:colOff>
      <xdr:row>76</xdr:row>
      <xdr:rowOff>153397</xdr:rowOff>
    </xdr:to>
    <xdr:cxnSp macro="">
      <xdr:nvCxnSpPr>
        <xdr:cNvPr id="865" name="直線コネクタ 864"/>
        <xdr:cNvCxnSpPr/>
      </xdr:nvCxnSpPr>
      <xdr:spPr>
        <a:xfrm>
          <a:off x="18656300" y="13165995"/>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67" name="テキスト ボックス 866"/>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69" name="テキスト ボックス 868"/>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72155</xdr:rowOff>
    </xdr:from>
    <xdr:to>
      <xdr:col>116</xdr:col>
      <xdr:colOff>114300</xdr:colOff>
      <xdr:row>78</xdr:row>
      <xdr:rowOff>2305</xdr:rowOff>
    </xdr:to>
    <xdr:sp macro="" textlink="">
      <xdr:nvSpPr>
        <xdr:cNvPr id="875" name="楕円 874"/>
        <xdr:cNvSpPr/>
      </xdr:nvSpPr>
      <xdr:spPr>
        <a:xfrm>
          <a:off x="22110700" y="132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50582</xdr:rowOff>
    </xdr:from>
    <xdr:ext cx="534377" cy="259045"/>
    <xdr:sp macro="" textlink="">
      <xdr:nvSpPr>
        <xdr:cNvPr id="876" name="繰出金該当値テキスト"/>
        <xdr:cNvSpPr txBox="1"/>
      </xdr:nvSpPr>
      <xdr:spPr>
        <a:xfrm>
          <a:off x="22212300" y="1325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78060</xdr:rowOff>
    </xdr:from>
    <xdr:to>
      <xdr:col>112</xdr:col>
      <xdr:colOff>38100</xdr:colOff>
      <xdr:row>78</xdr:row>
      <xdr:rowOff>8210</xdr:rowOff>
    </xdr:to>
    <xdr:sp macro="" textlink="">
      <xdr:nvSpPr>
        <xdr:cNvPr id="877" name="楕円 876"/>
        <xdr:cNvSpPr/>
      </xdr:nvSpPr>
      <xdr:spPr>
        <a:xfrm>
          <a:off x="21272500" y="1327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170787</xdr:rowOff>
    </xdr:from>
    <xdr:ext cx="534377" cy="259045"/>
    <xdr:sp macro="" textlink="">
      <xdr:nvSpPr>
        <xdr:cNvPr id="878" name="テキスト ボックス 877"/>
        <xdr:cNvSpPr txBox="1"/>
      </xdr:nvSpPr>
      <xdr:spPr>
        <a:xfrm>
          <a:off x="21056111" y="1337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60344</xdr:rowOff>
    </xdr:from>
    <xdr:to>
      <xdr:col>107</xdr:col>
      <xdr:colOff>101600</xdr:colOff>
      <xdr:row>76</xdr:row>
      <xdr:rowOff>161944</xdr:rowOff>
    </xdr:to>
    <xdr:sp macro="" textlink="">
      <xdr:nvSpPr>
        <xdr:cNvPr id="879" name="楕円 878"/>
        <xdr:cNvSpPr/>
      </xdr:nvSpPr>
      <xdr:spPr>
        <a:xfrm>
          <a:off x="20383500" y="1309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7021</xdr:rowOff>
    </xdr:from>
    <xdr:ext cx="534377" cy="259045"/>
    <xdr:sp macro="" textlink="">
      <xdr:nvSpPr>
        <xdr:cNvPr id="880" name="テキスト ボックス 879"/>
        <xdr:cNvSpPr txBox="1"/>
      </xdr:nvSpPr>
      <xdr:spPr>
        <a:xfrm>
          <a:off x="20167111" y="1286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102597</xdr:rowOff>
    </xdr:from>
    <xdr:to>
      <xdr:col>102</xdr:col>
      <xdr:colOff>165100</xdr:colOff>
      <xdr:row>77</xdr:row>
      <xdr:rowOff>32747</xdr:rowOff>
    </xdr:to>
    <xdr:sp macro="" textlink="">
      <xdr:nvSpPr>
        <xdr:cNvPr id="881" name="楕円 880"/>
        <xdr:cNvSpPr/>
      </xdr:nvSpPr>
      <xdr:spPr>
        <a:xfrm>
          <a:off x="19494500" y="1313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49274</xdr:rowOff>
    </xdr:from>
    <xdr:ext cx="534377" cy="259045"/>
    <xdr:sp macro="" textlink="">
      <xdr:nvSpPr>
        <xdr:cNvPr id="882" name="テキスト ボックス 881"/>
        <xdr:cNvSpPr txBox="1"/>
      </xdr:nvSpPr>
      <xdr:spPr>
        <a:xfrm>
          <a:off x="19278111" y="1290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84995</xdr:rowOff>
    </xdr:from>
    <xdr:to>
      <xdr:col>98</xdr:col>
      <xdr:colOff>38100</xdr:colOff>
      <xdr:row>77</xdr:row>
      <xdr:rowOff>15145</xdr:rowOff>
    </xdr:to>
    <xdr:sp macro="" textlink="">
      <xdr:nvSpPr>
        <xdr:cNvPr id="883" name="楕円 882"/>
        <xdr:cNvSpPr/>
      </xdr:nvSpPr>
      <xdr:spPr>
        <a:xfrm>
          <a:off x="18605500" y="131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31672</xdr:rowOff>
    </xdr:from>
    <xdr:ext cx="534377" cy="259045"/>
    <xdr:sp macro="" textlink="">
      <xdr:nvSpPr>
        <xdr:cNvPr id="884" name="テキスト ボックス 883"/>
        <xdr:cNvSpPr txBox="1"/>
      </xdr:nvSpPr>
      <xdr:spPr>
        <a:xfrm>
          <a:off x="18389111" y="128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令和３年度の人口一人当たり歳出決算額は、</a:t>
          </a:r>
          <a:r>
            <a:rPr kumimoji="1" lang="en-US" altLang="ja-JP" sz="1300">
              <a:latin typeface="ＭＳ Ｐゴシック" panose="020B0600070205080204" pitchFamily="50" charset="-128"/>
              <a:ea typeface="ＭＳ Ｐゴシック" panose="020B0600070205080204" pitchFamily="50" charset="-128"/>
            </a:rPr>
            <a:t>485</a:t>
          </a:r>
          <a:r>
            <a:rPr kumimoji="1" lang="ja-JP" altLang="en-US" sz="1300">
              <a:latin typeface="ＭＳ Ｐゴシック" panose="020B0600070205080204" pitchFamily="50" charset="-128"/>
              <a:ea typeface="ＭＳ Ｐゴシック" panose="020B0600070205080204" pitchFamily="50" charset="-128"/>
            </a:rPr>
            <a:t>千円と前年度から</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千円減額となっている。これは、一人につき</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千円給付された特別定額給付金給付事業が皆減となったためである。</a:t>
          </a:r>
        </a:p>
        <a:p>
          <a:r>
            <a:rPr kumimoji="1" lang="ja-JP" altLang="en-US" sz="1300">
              <a:latin typeface="ＭＳ Ｐゴシック" panose="020B0600070205080204" pitchFamily="50" charset="-128"/>
              <a:ea typeface="ＭＳ Ｐゴシック" panose="020B0600070205080204" pitchFamily="50" charset="-128"/>
            </a:rPr>
            <a:t>普通建設事業費（うち更新設備）が類似団体平均を上回っているのは、庁舎・保健センターの耐震補強等工事や国庫補助を活用し中学校の武道場大規模改造事業、校庭整備事業に取り組んだことが主な要因である。</a:t>
          </a:r>
        </a:p>
        <a:p>
          <a:r>
            <a:rPr kumimoji="1" lang="ja-JP" altLang="en-US" sz="1300">
              <a:latin typeface="ＭＳ Ｐゴシック" panose="020B0600070205080204" pitchFamily="50" charset="-128"/>
              <a:ea typeface="ＭＳ Ｐゴシック" panose="020B0600070205080204" pitchFamily="50" charset="-128"/>
            </a:rPr>
            <a:t>補助費等が増加し、類似団体平均を上回っているのは、特別定額給付金給付事業が皆減となったものの、ふるさと柴田応援寄附が増加したことにより、返礼費が増加したためである。</a:t>
          </a:r>
        </a:p>
        <a:p>
          <a:r>
            <a:rPr kumimoji="1" lang="ja-JP" altLang="en-US" sz="1300">
              <a:latin typeface="ＭＳ Ｐゴシック" panose="020B0600070205080204" pitchFamily="50" charset="-128"/>
              <a:ea typeface="ＭＳ Ｐゴシック" panose="020B0600070205080204" pitchFamily="50" charset="-128"/>
            </a:rPr>
            <a:t>令和３年度は、財政調整基金や特定目的基金へ積立てすることができた。今後も計画的に積立てを実施していきたい。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37,267
37,106
54.03
18,613,472
18,066,408
486,807
8,565,216
17,392,068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70358</xdr:rowOff>
    </xdr:from>
    <xdr:to>
      <xdr:col>24</xdr:col>
      <xdr:colOff>63500</xdr:colOff>
      <xdr:row>34</xdr:row>
      <xdr:rowOff>105791</xdr:rowOff>
    </xdr:to>
    <xdr:cxnSp macro="">
      <xdr:nvCxnSpPr>
        <xdr:cNvPr id="61" name="直線コネクタ 60"/>
        <xdr:cNvCxnSpPr/>
      </xdr:nvCxnSpPr>
      <xdr:spPr>
        <a:xfrm>
          <a:off x="3797300" y="5899658"/>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42926</xdr:rowOff>
    </xdr:from>
    <xdr:to>
      <xdr:col>19</xdr:col>
      <xdr:colOff>177800</xdr:colOff>
      <xdr:row>34</xdr:row>
      <xdr:rowOff>70358</xdr:rowOff>
    </xdr:to>
    <xdr:cxnSp macro="">
      <xdr:nvCxnSpPr>
        <xdr:cNvPr id="64" name="直線コネクタ 63"/>
        <xdr:cNvCxnSpPr/>
      </xdr:nvCxnSpPr>
      <xdr:spPr>
        <a:xfrm>
          <a:off x="2908300" y="587222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42926</xdr:rowOff>
    </xdr:from>
    <xdr:to>
      <xdr:col>15</xdr:col>
      <xdr:colOff>50800</xdr:colOff>
      <xdr:row>34</xdr:row>
      <xdr:rowOff>117983</xdr:rowOff>
    </xdr:to>
    <xdr:cxnSp macro="">
      <xdr:nvCxnSpPr>
        <xdr:cNvPr id="67" name="直線コネクタ 66"/>
        <xdr:cNvCxnSpPr/>
      </xdr:nvCxnSpPr>
      <xdr:spPr>
        <a:xfrm flipV="1">
          <a:off x="2019300" y="5872226"/>
          <a:ext cx="8890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96647</xdr:rowOff>
    </xdr:from>
    <xdr:to>
      <xdr:col>10</xdr:col>
      <xdr:colOff>114300</xdr:colOff>
      <xdr:row>34</xdr:row>
      <xdr:rowOff>117983</xdr:rowOff>
    </xdr:to>
    <xdr:cxnSp macro="">
      <xdr:nvCxnSpPr>
        <xdr:cNvPr id="70" name="直線コネクタ 69"/>
        <xdr:cNvCxnSpPr/>
      </xdr:nvCxnSpPr>
      <xdr:spPr>
        <a:xfrm>
          <a:off x="1130300" y="5925947"/>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54991</xdr:rowOff>
    </xdr:from>
    <xdr:to>
      <xdr:col>24</xdr:col>
      <xdr:colOff>114300</xdr:colOff>
      <xdr:row>34</xdr:row>
      <xdr:rowOff>156591</xdr:rowOff>
    </xdr:to>
    <xdr:sp macro="" textlink="">
      <xdr:nvSpPr>
        <xdr:cNvPr id="80" name="楕円 79"/>
        <xdr:cNvSpPr/>
      </xdr:nvSpPr>
      <xdr:spPr>
        <a:xfrm>
          <a:off x="4584700" y="588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77868</xdr:rowOff>
    </xdr:from>
    <xdr:ext cx="469744" cy="259045"/>
    <xdr:sp macro="" textlink="">
      <xdr:nvSpPr>
        <xdr:cNvPr id="81" name="議会費該当値テキスト"/>
        <xdr:cNvSpPr txBox="1"/>
      </xdr:nvSpPr>
      <xdr:spPr>
        <a:xfrm>
          <a:off x="4686300"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19558</xdr:rowOff>
    </xdr:from>
    <xdr:to>
      <xdr:col>20</xdr:col>
      <xdr:colOff>38100</xdr:colOff>
      <xdr:row>34</xdr:row>
      <xdr:rowOff>121158</xdr:rowOff>
    </xdr:to>
    <xdr:sp macro="" textlink="">
      <xdr:nvSpPr>
        <xdr:cNvPr id="82" name="楕円 81"/>
        <xdr:cNvSpPr/>
      </xdr:nvSpPr>
      <xdr:spPr>
        <a:xfrm>
          <a:off x="3746500" y="584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137685</xdr:rowOff>
    </xdr:from>
    <xdr:ext cx="469744" cy="259045"/>
    <xdr:sp macro="" textlink="">
      <xdr:nvSpPr>
        <xdr:cNvPr id="83" name="テキスト ボックス 82"/>
        <xdr:cNvSpPr txBox="1"/>
      </xdr:nvSpPr>
      <xdr:spPr>
        <a:xfrm>
          <a:off x="3562428" y="56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163576</xdr:rowOff>
    </xdr:from>
    <xdr:to>
      <xdr:col>15</xdr:col>
      <xdr:colOff>101600</xdr:colOff>
      <xdr:row>34</xdr:row>
      <xdr:rowOff>93726</xdr:rowOff>
    </xdr:to>
    <xdr:sp macro="" textlink="">
      <xdr:nvSpPr>
        <xdr:cNvPr id="84" name="楕円 83"/>
        <xdr:cNvSpPr/>
      </xdr:nvSpPr>
      <xdr:spPr>
        <a:xfrm>
          <a:off x="2857500" y="58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110253</xdr:rowOff>
    </xdr:from>
    <xdr:ext cx="469744" cy="259045"/>
    <xdr:sp macro="" textlink="">
      <xdr:nvSpPr>
        <xdr:cNvPr id="85" name="テキスト ボックス 84"/>
        <xdr:cNvSpPr txBox="1"/>
      </xdr:nvSpPr>
      <xdr:spPr>
        <a:xfrm>
          <a:off x="2673428" y="559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67183</xdr:rowOff>
    </xdr:from>
    <xdr:to>
      <xdr:col>10</xdr:col>
      <xdr:colOff>165100</xdr:colOff>
      <xdr:row>34</xdr:row>
      <xdr:rowOff>168783</xdr:rowOff>
    </xdr:to>
    <xdr:sp macro="" textlink="">
      <xdr:nvSpPr>
        <xdr:cNvPr id="86" name="楕円 85"/>
        <xdr:cNvSpPr/>
      </xdr:nvSpPr>
      <xdr:spPr>
        <a:xfrm>
          <a:off x="1968500" y="58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13860</xdr:rowOff>
    </xdr:from>
    <xdr:ext cx="469744" cy="259045"/>
    <xdr:sp macro="" textlink="">
      <xdr:nvSpPr>
        <xdr:cNvPr id="87" name="テキスト ボックス 86"/>
        <xdr:cNvSpPr txBox="1"/>
      </xdr:nvSpPr>
      <xdr:spPr>
        <a:xfrm>
          <a:off x="1784428" y="567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45847</xdr:rowOff>
    </xdr:from>
    <xdr:to>
      <xdr:col>6</xdr:col>
      <xdr:colOff>38100</xdr:colOff>
      <xdr:row>34</xdr:row>
      <xdr:rowOff>147447</xdr:rowOff>
    </xdr:to>
    <xdr:sp macro="" textlink="">
      <xdr:nvSpPr>
        <xdr:cNvPr id="88" name="楕円 87"/>
        <xdr:cNvSpPr/>
      </xdr:nvSpPr>
      <xdr:spPr>
        <a:xfrm>
          <a:off x="1079500" y="587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163974</xdr:rowOff>
    </xdr:from>
    <xdr:ext cx="469744" cy="259045"/>
    <xdr:sp macro="" textlink="">
      <xdr:nvSpPr>
        <xdr:cNvPr id="89" name="テキスト ボックス 88"/>
        <xdr:cNvSpPr txBox="1"/>
      </xdr:nvSpPr>
      <xdr:spPr>
        <a:xfrm>
          <a:off x="895428" y="565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160720</xdr:rowOff>
    </xdr:from>
    <xdr:to>
      <xdr:col>24</xdr:col>
      <xdr:colOff>63500</xdr:colOff>
      <xdr:row>56</xdr:row>
      <xdr:rowOff>95962</xdr:rowOff>
    </xdr:to>
    <xdr:cxnSp macro="">
      <xdr:nvCxnSpPr>
        <xdr:cNvPr id="118" name="直線コネクタ 117"/>
        <xdr:cNvCxnSpPr/>
      </xdr:nvCxnSpPr>
      <xdr:spPr>
        <a:xfrm>
          <a:off x="3797300" y="9419020"/>
          <a:ext cx="838200" cy="27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39319</xdr:rowOff>
    </xdr:from>
    <xdr:ext cx="534377" cy="259045"/>
    <xdr:sp macro="" textlink="">
      <xdr:nvSpPr>
        <xdr:cNvPr id="119" name="総務費平均値テキスト"/>
        <xdr:cNvSpPr txBox="1"/>
      </xdr:nvSpPr>
      <xdr:spPr>
        <a:xfrm>
          <a:off x="4686300" y="9811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160720</xdr:rowOff>
    </xdr:from>
    <xdr:to>
      <xdr:col>19</xdr:col>
      <xdr:colOff>177800</xdr:colOff>
      <xdr:row>57</xdr:row>
      <xdr:rowOff>122719</xdr:rowOff>
    </xdr:to>
    <xdr:cxnSp macro="">
      <xdr:nvCxnSpPr>
        <xdr:cNvPr id="121" name="直線コネクタ 120"/>
        <xdr:cNvCxnSpPr/>
      </xdr:nvCxnSpPr>
      <xdr:spPr>
        <a:xfrm flipV="1">
          <a:off x="2908300" y="9419020"/>
          <a:ext cx="889000" cy="4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160363</xdr:rowOff>
    </xdr:from>
    <xdr:ext cx="599010" cy="259045"/>
    <xdr:sp macro="" textlink="">
      <xdr:nvSpPr>
        <xdr:cNvPr id="123" name="テキスト ボックス 122"/>
        <xdr:cNvSpPr txBox="1"/>
      </xdr:nvSpPr>
      <xdr:spPr>
        <a:xfrm>
          <a:off x="3497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122719</xdr:rowOff>
    </xdr:from>
    <xdr:to>
      <xdr:col>15</xdr:col>
      <xdr:colOff>50800</xdr:colOff>
      <xdr:row>58</xdr:row>
      <xdr:rowOff>38404</xdr:rowOff>
    </xdr:to>
    <xdr:cxnSp macro="">
      <xdr:nvCxnSpPr>
        <xdr:cNvPr id="124" name="直線コネクタ 123"/>
        <xdr:cNvCxnSpPr/>
      </xdr:nvCxnSpPr>
      <xdr:spPr>
        <a:xfrm flipV="1">
          <a:off x="2019300" y="9895369"/>
          <a:ext cx="889000" cy="8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51786</xdr:rowOff>
    </xdr:from>
    <xdr:ext cx="534377" cy="259045"/>
    <xdr:sp macro="" textlink="">
      <xdr:nvSpPr>
        <xdr:cNvPr id="126" name="テキスト ボックス 125"/>
        <xdr:cNvSpPr txBox="1"/>
      </xdr:nvSpPr>
      <xdr:spPr>
        <a:xfrm>
          <a:off x="2641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38247</xdr:rowOff>
    </xdr:from>
    <xdr:to>
      <xdr:col>10</xdr:col>
      <xdr:colOff>114300</xdr:colOff>
      <xdr:row>58</xdr:row>
      <xdr:rowOff>38404</xdr:rowOff>
    </xdr:to>
    <xdr:cxnSp macro="">
      <xdr:nvCxnSpPr>
        <xdr:cNvPr id="127" name="直線コネクタ 126"/>
        <xdr:cNvCxnSpPr/>
      </xdr:nvCxnSpPr>
      <xdr:spPr>
        <a:xfrm>
          <a:off x="1130300" y="9982347"/>
          <a:ext cx="889000" cy="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45162</xdr:rowOff>
    </xdr:from>
    <xdr:to>
      <xdr:col>24</xdr:col>
      <xdr:colOff>114300</xdr:colOff>
      <xdr:row>56</xdr:row>
      <xdr:rowOff>146762</xdr:rowOff>
    </xdr:to>
    <xdr:sp macro="" textlink="">
      <xdr:nvSpPr>
        <xdr:cNvPr id="137" name="楕円 136"/>
        <xdr:cNvSpPr/>
      </xdr:nvSpPr>
      <xdr:spPr>
        <a:xfrm>
          <a:off x="4584700" y="964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68039</xdr:rowOff>
    </xdr:from>
    <xdr:ext cx="599010" cy="259045"/>
    <xdr:sp macro="" textlink="">
      <xdr:nvSpPr>
        <xdr:cNvPr id="138" name="総務費該当値テキスト"/>
        <xdr:cNvSpPr txBox="1"/>
      </xdr:nvSpPr>
      <xdr:spPr>
        <a:xfrm>
          <a:off x="4686300" y="949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109920</xdr:rowOff>
    </xdr:from>
    <xdr:to>
      <xdr:col>20</xdr:col>
      <xdr:colOff>38100</xdr:colOff>
      <xdr:row>55</xdr:row>
      <xdr:rowOff>40070</xdr:rowOff>
    </xdr:to>
    <xdr:sp macro="" textlink="">
      <xdr:nvSpPr>
        <xdr:cNvPr id="139" name="楕円 138"/>
        <xdr:cNvSpPr/>
      </xdr:nvSpPr>
      <xdr:spPr>
        <a:xfrm>
          <a:off x="3746500" y="936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56597</xdr:rowOff>
    </xdr:from>
    <xdr:ext cx="599010" cy="259045"/>
    <xdr:sp macro="" textlink="">
      <xdr:nvSpPr>
        <xdr:cNvPr id="140" name="テキスト ボックス 139"/>
        <xdr:cNvSpPr txBox="1"/>
      </xdr:nvSpPr>
      <xdr:spPr>
        <a:xfrm>
          <a:off x="3497795" y="9143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71919</xdr:rowOff>
    </xdr:from>
    <xdr:to>
      <xdr:col>15</xdr:col>
      <xdr:colOff>101600</xdr:colOff>
      <xdr:row>58</xdr:row>
      <xdr:rowOff>2069</xdr:rowOff>
    </xdr:to>
    <xdr:sp macro="" textlink="">
      <xdr:nvSpPr>
        <xdr:cNvPr id="141" name="楕円 140"/>
        <xdr:cNvSpPr/>
      </xdr:nvSpPr>
      <xdr:spPr>
        <a:xfrm>
          <a:off x="2857500" y="984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18596</xdr:rowOff>
    </xdr:from>
    <xdr:ext cx="534377" cy="259045"/>
    <xdr:sp macro="" textlink="">
      <xdr:nvSpPr>
        <xdr:cNvPr id="142" name="テキスト ボックス 141"/>
        <xdr:cNvSpPr txBox="1"/>
      </xdr:nvSpPr>
      <xdr:spPr>
        <a:xfrm>
          <a:off x="2641111" y="961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159054</xdr:rowOff>
    </xdr:from>
    <xdr:to>
      <xdr:col>10</xdr:col>
      <xdr:colOff>165100</xdr:colOff>
      <xdr:row>58</xdr:row>
      <xdr:rowOff>89204</xdr:rowOff>
    </xdr:to>
    <xdr:sp macro="" textlink="">
      <xdr:nvSpPr>
        <xdr:cNvPr id="143" name="楕円 142"/>
        <xdr:cNvSpPr/>
      </xdr:nvSpPr>
      <xdr:spPr>
        <a:xfrm>
          <a:off x="1968500" y="993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80331</xdr:rowOff>
    </xdr:from>
    <xdr:ext cx="534377" cy="259045"/>
    <xdr:sp macro="" textlink="">
      <xdr:nvSpPr>
        <xdr:cNvPr id="144" name="テキスト ボックス 143"/>
        <xdr:cNvSpPr txBox="1"/>
      </xdr:nvSpPr>
      <xdr:spPr>
        <a:xfrm>
          <a:off x="1752111" y="1002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158897</xdr:rowOff>
    </xdr:from>
    <xdr:to>
      <xdr:col>6</xdr:col>
      <xdr:colOff>38100</xdr:colOff>
      <xdr:row>58</xdr:row>
      <xdr:rowOff>89047</xdr:rowOff>
    </xdr:to>
    <xdr:sp macro="" textlink="">
      <xdr:nvSpPr>
        <xdr:cNvPr id="145" name="楕円 144"/>
        <xdr:cNvSpPr/>
      </xdr:nvSpPr>
      <xdr:spPr>
        <a:xfrm>
          <a:off x="1079500" y="993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80174</xdr:rowOff>
    </xdr:from>
    <xdr:ext cx="534377" cy="259045"/>
    <xdr:sp macro="" textlink="">
      <xdr:nvSpPr>
        <xdr:cNvPr id="146" name="テキスト ボックス 145"/>
        <xdr:cNvSpPr txBox="1"/>
      </xdr:nvSpPr>
      <xdr:spPr>
        <a:xfrm>
          <a:off x="863111" y="100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126670</xdr:rowOff>
    </xdr:from>
    <xdr:to>
      <xdr:col>24</xdr:col>
      <xdr:colOff>63500</xdr:colOff>
      <xdr:row>78</xdr:row>
      <xdr:rowOff>139449</xdr:rowOff>
    </xdr:to>
    <xdr:cxnSp macro="">
      <xdr:nvCxnSpPr>
        <xdr:cNvPr id="176" name="直線コネクタ 175"/>
        <xdr:cNvCxnSpPr/>
      </xdr:nvCxnSpPr>
      <xdr:spPr>
        <a:xfrm flipV="1">
          <a:off x="3797300" y="13328320"/>
          <a:ext cx="838200" cy="18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139449</xdr:rowOff>
    </xdr:from>
    <xdr:to>
      <xdr:col>19</xdr:col>
      <xdr:colOff>177800</xdr:colOff>
      <xdr:row>78</xdr:row>
      <xdr:rowOff>166179</xdr:rowOff>
    </xdr:to>
    <xdr:cxnSp macro="">
      <xdr:nvCxnSpPr>
        <xdr:cNvPr id="179" name="直線コネクタ 178"/>
        <xdr:cNvCxnSpPr/>
      </xdr:nvCxnSpPr>
      <xdr:spPr>
        <a:xfrm flipV="1">
          <a:off x="2908300" y="13512549"/>
          <a:ext cx="889000" cy="2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166179</xdr:rowOff>
    </xdr:from>
    <xdr:to>
      <xdr:col>15</xdr:col>
      <xdr:colOff>50800</xdr:colOff>
      <xdr:row>79</xdr:row>
      <xdr:rowOff>73726</xdr:rowOff>
    </xdr:to>
    <xdr:cxnSp macro="">
      <xdr:nvCxnSpPr>
        <xdr:cNvPr id="182" name="直線コネクタ 181"/>
        <xdr:cNvCxnSpPr/>
      </xdr:nvCxnSpPr>
      <xdr:spPr>
        <a:xfrm flipV="1">
          <a:off x="2019300" y="13539279"/>
          <a:ext cx="889000" cy="7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60384</xdr:rowOff>
    </xdr:from>
    <xdr:to>
      <xdr:col>10</xdr:col>
      <xdr:colOff>114300</xdr:colOff>
      <xdr:row>79</xdr:row>
      <xdr:rowOff>73726</xdr:rowOff>
    </xdr:to>
    <xdr:cxnSp macro="">
      <xdr:nvCxnSpPr>
        <xdr:cNvPr id="185" name="直線コネクタ 184"/>
        <xdr:cNvCxnSpPr/>
      </xdr:nvCxnSpPr>
      <xdr:spPr>
        <a:xfrm>
          <a:off x="1130300" y="13604934"/>
          <a:ext cx="889000" cy="1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75870</xdr:rowOff>
    </xdr:from>
    <xdr:to>
      <xdr:col>24</xdr:col>
      <xdr:colOff>114300</xdr:colOff>
      <xdr:row>78</xdr:row>
      <xdr:rowOff>6020</xdr:rowOff>
    </xdr:to>
    <xdr:sp macro="" textlink="">
      <xdr:nvSpPr>
        <xdr:cNvPr id="195" name="楕円 194"/>
        <xdr:cNvSpPr/>
      </xdr:nvSpPr>
      <xdr:spPr>
        <a:xfrm>
          <a:off x="4584700" y="132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162247</xdr:rowOff>
    </xdr:from>
    <xdr:ext cx="599010" cy="259045"/>
    <xdr:sp macro="" textlink="">
      <xdr:nvSpPr>
        <xdr:cNvPr id="196" name="民生費該当値テキスト"/>
        <xdr:cNvSpPr txBox="1"/>
      </xdr:nvSpPr>
      <xdr:spPr>
        <a:xfrm>
          <a:off x="4686300" y="1319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88649</xdr:rowOff>
    </xdr:from>
    <xdr:to>
      <xdr:col>20</xdr:col>
      <xdr:colOff>38100</xdr:colOff>
      <xdr:row>79</xdr:row>
      <xdr:rowOff>18799</xdr:rowOff>
    </xdr:to>
    <xdr:sp macro="" textlink="">
      <xdr:nvSpPr>
        <xdr:cNvPr id="197" name="楕円 196"/>
        <xdr:cNvSpPr/>
      </xdr:nvSpPr>
      <xdr:spPr>
        <a:xfrm>
          <a:off x="3746500" y="1346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9926</xdr:rowOff>
    </xdr:from>
    <xdr:ext cx="599010" cy="259045"/>
    <xdr:sp macro="" textlink="">
      <xdr:nvSpPr>
        <xdr:cNvPr id="198" name="テキスト ボックス 197"/>
        <xdr:cNvSpPr txBox="1"/>
      </xdr:nvSpPr>
      <xdr:spPr>
        <a:xfrm>
          <a:off x="3497795" y="13554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115379</xdr:rowOff>
    </xdr:from>
    <xdr:to>
      <xdr:col>15</xdr:col>
      <xdr:colOff>101600</xdr:colOff>
      <xdr:row>79</xdr:row>
      <xdr:rowOff>45529</xdr:rowOff>
    </xdr:to>
    <xdr:sp macro="" textlink="">
      <xdr:nvSpPr>
        <xdr:cNvPr id="199" name="楕円 198"/>
        <xdr:cNvSpPr/>
      </xdr:nvSpPr>
      <xdr:spPr>
        <a:xfrm>
          <a:off x="2857500" y="1348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36656</xdr:rowOff>
    </xdr:from>
    <xdr:ext cx="599010" cy="259045"/>
    <xdr:sp macro="" textlink="">
      <xdr:nvSpPr>
        <xdr:cNvPr id="200" name="テキスト ボックス 199"/>
        <xdr:cNvSpPr txBox="1"/>
      </xdr:nvSpPr>
      <xdr:spPr>
        <a:xfrm>
          <a:off x="2608795" y="13581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22926</xdr:rowOff>
    </xdr:from>
    <xdr:to>
      <xdr:col>10</xdr:col>
      <xdr:colOff>165100</xdr:colOff>
      <xdr:row>79</xdr:row>
      <xdr:rowOff>124526</xdr:rowOff>
    </xdr:to>
    <xdr:sp macro="" textlink="">
      <xdr:nvSpPr>
        <xdr:cNvPr id="201" name="楕円 200"/>
        <xdr:cNvSpPr/>
      </xdr:nvSpPr>
      <xdr:spPr>
        <a:xfrm>
          <a:off x="1968500" y="1356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115653</xdr:rowOff>
    </xdr:from>
    <xdr:ext cx="534377" cy="259045"/>
    <xdr:sp macro="" textlink="">
      <xdr:nvSpPr>
        <xdr:cNvPr id="202" name="テキスト ボックス 201"/>
        <xdr:cNvSpPr txBox="1"/>
      </xdr:nvSpPr>
      <xdr:spPr>
        <a:xfrm>
          <a:off x="1752111" y="1366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9584</xdr:rowOff>
    </xdr:from>
    <xdr:to>
      <xdr:col>6</xdr:col>
      <xdr:colOff>38100</xdr:colOff>
      <xdr:row>79</xdr:row>
      <xdr:rowOff>111184</xdr:rowOff>
    </xdr:to>
    <xdr:sp macro="" textlink="">
      <xdr:nvSpPr>
        <xdr:cNvPr id="203" name="楕円 202"/>
        <xdr:cNvSpPr/>
      </xdr:nvSpPr>
      <xdr:spPr>
        <a:xfrm>
          <a:off x="1079500" y="1355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102311</xdr:rowOff>
    </xdr:from>
    <xdr:ext cx="534377" cy="259045"/>
    <xdr:sp macro="" textlink="">
      <xdr:nvSpPr>
        <xdr:cNvPr id="204" name="テキスト ボックス 203"/>
        <xdr:cNvSpPr txBox="1"/>
      </xdr:nvSpPr>
      <xdr:spPr>
        <a:xfrm>
          <a:off x="863111" y="1364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30037</xdr:rowOff>
    </xdr:from>
    <xdr:to>
      <xdr:col>24</xdr:col>
      <xdr:colOff>63500</xdr:colOff>
      <xdr:row>97</xdr:row>
      <xdr:rowOff>142035</xdr:rowOff>
    </xdr:to>
    <xdr:cxnSp macro="">
      <xdr:nvCxnSpPr>
        <xdr:cNvPr id="236" name="直線コネクタ 235"/>
        <xdr:cNvCxnSpPr/>
      </xdr:nvCxnSpPr>
      <xdr:spPr>
        <a:xfrm flipV="1">
          <a:off x="3797300" y="16660687"/>
          <a:ext cx="838200" cy="11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4283</xdr:rowOff>
    </xdr:from>
    <xdr:ext cx="534377" cy="259045"/>
    <xdr:sp macro="" textlink="">
      <xdr:nvSpPr>
        <xdr:cNvPr id="237" name="衛生費平均値テキスト"/>
        <xdr:cNvSpPr txBox="1"/>
      </xdr:nvSpPr>
      <xdr:spPr>
        <a:xfrm>
          <a:off x="4686300" y="1663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113934</xdr:rowOff>
    </xdr:from>
    <xdr:to>
      <xdr:col>19</xdr:col>
      <xdr:colOff>177800</xdr:colOff>
      <xdr:row>97</xdr:row>
      <xdr:rowOff>142035</xdr:rowOff>
    </xdr:to>
    <xdr:cxnSp macro="">
      <xdr:nvCxnSpPr>
        <xdr:cNvPr id="239" name="直線コネクタ 238"/>
        <xdr:cNvCxnSpPr/>
      </xdr:nvCxnSpPr>
      <xdr:spPr>
        <a:xfrm>
          <a:off x="2908300" y="16744584"/>
          <a:ext cx="889000" cy="2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1" name="テキスト ボックス 240"/>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113934</xdr:rowOff>
    </xdr:from>
    <xdr:to>
      <xdr:col>15</xdr:col>
      <xdr:colOff>50800</xdr:colOff>
      <xdr:row>98</xdr:row>
      <xdr:rowOff>80508</xdr:rowOff>
    </xdr:to>
    <xdr:cxnSp macro="">
      <xdr:nvCxnSpPr>
        <xdr:cNvPr id="242" name="直線コネクタ 241"/>
        <xdr:cNvCxnSpPr/>
      </xdr:nvCxnSpPr>
      <xdr:spPr>
        <a:xfrm flipV="1">
          <a:off x="2019300" y="16744584"/>
          <a:ext cx="889000" cy="13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117081</xdr:rowOff>
    </xdr:from>
    <xdr:ext cx="534377" cy="259045"/>
    <xdr:sp macro="" textlink="">
      <xdr:nvSpPr>
        <xdr:cNvPr id="244" name="テキスト ボックス 243"/>
        <xdr:cNvSpPr txBox="1"/>
      </xdr:nvSpPr>
      <xdr:spPr>
        <a:xfrm>
          <a:off x="2641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80508</xdr:rowOff>
    </xdr:from>
    <xdr:to>
      <xdr:col>10</xdr:col>
      <xdr:colOff>114300</xdr:colOff>
      <xdr:row>98</xdr:row>
      <xdr:rowOff>107793</xdr:rowOff>
    </xdr:to>
    <xdr:cxnSp macro="">
      <xdr:nvCxnSpPr>
        <xdr:cNvPr id="245" name="直線コネクタ 244"/>
        <xdr:cNvCxnSpPr/>
      </xdr:nvCxnSpPr>
      <xdr:spPr>
        <a:xfrm flipV="1">
          <a:off x="1130300" y="16882608"/>
          <a:ext cx="889000" cy="2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129066</xdr:rowOff>
    </xdr:from>
    <xdr:ext cx="534377" cy="259045"/>
    <xdr:sp macro="" textlink="">
      <xdr:nvSpPr>
        <xdr:cNvPr id="247" name="テキスト ボックス 246"/>
        <xdr:cNvSpPr txBox="1"/>
      </xdr:nvSpPr>
      <xdr:spPr>
        <a:xfrm>
          <a:off x="1752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150687</xdr:rowOff>
    </xdr:from>
    <xdr:to>
      <xdr:col>24</xdr:col>
      <xdr:colOff>114300</xdr:colOff>
      <xdr:row>97</xdr:row>
      <xdr:rowOff>80837</xdr:rowOff>
    </xdr:to>
    <xdr:sp macro="" textlink="">
      <xdr:nvSpPr>
        <xdr:cNvPr id="255" name="楕円 254"/>
        <xdr:cNvSpPr/>
      </xdr:nvSpPr>
      <xdr:spPr>
        <a:xfrm>
          <a:off x="4584700" y="1660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2114</xdr:rowOff>
    </xdr:from>
    <xdr:ext cx="534377" cy="259045"/>
    <xdr:sp macro="" textlink="">
      <xdr:nvSpPr>
        <xdr:cNvPr id="256" name="衛生費該当値テキスト"/>
        <xdr:cNvSpPr txBox="1"/>
      </xdr:nvSpPr>
      <xdr:spPr>
        <a:xfrm>
          <a:off x="4686300" y="1646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91235</xdr:rowOff>
    </xdr:from>
    <xdr:to>
      <xdr:col>20</xdr:col>
      <xdr:colOff>38100</xdr:colOff>
      <xdr:row>98</xdr:row>
      <xdr:rowOff>21385</xdr:rowOff>
    </xdr:to>
    <xdr:sp macro="" textlink="">
      <xdr:nvSpPr>
        <xdr:cNvPr id="257" name="楕円 256"/>
        <xdr:cNvSpPr/>
      </xdr:nvSpPr>
      <xdr:spPr>
        <a:xfrm>
          <a:off x="3746500" y="1672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37912</xdr:rowOff>
    </xdr:from>
    <xdr:ext cx="534377" cy="259045"/>
    <xdr:sp macro="" textlink="">
      <xdr:nvSpPr>
        <xdr:cNvPr id="258" name="テキスト ボックス 257"/>
        <xdr:cNvSpPr txBox="1"/>
      </xdr:nvSpPr>
      <xdr:spPr>
        <a:xfrm>
          <a:off x="3530111" y="1649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63134</xdr:rowOff>
    </xdr:from>
    <xdr:to>
      <xdr:col>15</xdr:col>
      <xdr:colOff>101600</xdr:colOff>
      <xdr:row>97</xdr:row>
      <xdr:rowOff>164734</xdr:rowOff>
    </xdr:to>
    <xdr:sp macro="" textlink="">
      <xdr:nvSpPr>
        <xdr:cNvPr id="259" name="楕円 258"/>
        <xdr:cNvSpPr/>
      </xdr:nvSpPr>
      <xdr:spPr>
        <a:xfrm>
          <a:off x="2857500" y="1669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9811</xdr:rowOff>
    </xdr:from>
    <xdr:ext cx="534377" cy="259045"/>
    <xdr:sp macro="" textlink="">
      <xdr:nvSpPr>
        <xdr:cNvPr id="260" name="テキスト ボックス 259"/>
        <xdr:cNvSpPr txBox="1"/>
      </xdr:nvSpPr>
      <xdr:spPr>
        <a:xfrm>
          <a:off x="2641111" y="1646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29708</xdr:rowOff>
    </xdr:from>
    <xdr:to>
      <xdr:col>10</xdr:col>
      <xdr:colOff>165100</xdr:colOff>
      <xdr:row>98</xdr:row>
      <xdr:rowOff>131308</xdr:rowOff>
    </xdr:to>
    <xdr:sp macro="" textlink="">
      <xdr:nvSpPr>
        <xdr:cNvPr id="261" name="楕円 260"/>
        <xdr:cNvSpPr/>
      </xdr:nvSpPr>
      <xdr:spPr>
        <a:xfrm>
          <a:off x="1968500" y="1683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147835</xdr:rowOff>
    </xdr:from>
    <xdr:ext cx="534377" cy="259045"/>
    <xdr:sp macro="" textlink="">
      <xdr:nvSpPr>
        <xdr:cNvPr id="262" name="テキスト ボックス 261"/>
        <xdr:cNvSpPr txBox="1"/>
      </xdr:nvSpPr>
      <xdr:spPr>
        <a:xfrm>
          <a:off x="1752111" y="1660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56993</xdr:rowOff>
    </xdr:from>
    <xdr:to>
      <xdr:col>6</xdr:col>
      <xdr:colOff>38100</xdr:colOff>
      <xdr:row>98</xdr:row>
      <xdr:rowOff>158593</xdr:rowOff>
    </xdr:to>
    <xdr:sp macro="" textlink="">
      <xdr:nvSpPr>
        <xdr:cNvPr id="263" name="楕円 262"/>
        <xdr:cNvSpPr/>
      </xdr:nvSpPr>
      <xdr:spPr>
        <a:xfrm>
          <a:off x="1079500" y="168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149720</xdr:rowOff>
    </xdr:from>
    <xdr:ext cx="534377" cy="259045"/>
    <xdr:sp macro="" textlink="">
      <xdr:nvSpPr>
        <xdr:cNvPr id="264" name="テキスト ボックス 263"/>
        <xdr:cNvSpPr txBox="1"/>
      </xdr:nvSpPr>
      <xdr:spPr>
        <a:xfrm>
          <a:off x="863111" y="169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112921</xdr:rowOff>
    </xdr:from>
    <xdr:to>
      <xdr:col>55</xdr:col>
      <xdr:colOff>0</xdr:colOff>
      <xdr:row>38</xdr:row>
      <xdr:rowOff>114227</xdr:rowOff>
    </xdr:to>
    <xdr:cxnSp macro="">
      <xdr:nvCxnSpPr>
        <xdr:cNvPr id="295" name="直線コネクタ 294"/>
        <xdr:cNvCxnSpPr/>
      </xdr:nvCxnSpPr>
      <xdr:spPr>
        <a:xfrm flipV="1">
          <a:off x="9639300" y="6628021"/>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69613</xdr:rowOff>
    </xdr:from>
    <xdr:ext cx="378565" cy="259045"/>
    <xdr:sp macro="" textlink="">
      <xdr:nvSpPr>
        <xdr:cNvPr id="296" name="労働費平均値テキスト"/>
        <xdr:cNvSpPr txBox="1"/>
      </xdr:nvSpPr>
      <xdr:spPr>
        <a:xfrm>
          <a:off x="10528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114227</xdr:rowOff>
    </xdr:from>
    <xdr:to>
      <xdr:col>50</xdr:col>
      <xdr:colOff>114300</xdr:colOff>
      <xdr:row>38</xdr:row>
      <xdr:rowOff>118800</xdr:rowOff>
    </xdr:to>
    <xdr:cxnSp macro="">
      <xdr:nvCxnSpPr>
        <xdr:cNvPr id="298" name="直線コネクタ 297"/>
        <xdr:cNvCxnSpPr/>
      </xdr:nvCxnSpPr>
      <xdr:spPr>
        <a:xfrm flipV="1">
          <a:off x="8750300" y="6629327"/>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9851</xdr:rowOff>
    </xdr:from>
    <xdr:ext cx="378565" cy="259045"/>
    <xdr:sp macro="" textlink="">
      <xdr:nvSpPr>
        <xdr:cNvPr id="300" name="テキスト ボックス 299"/>
        <xdr:cNvSpPr txBox="1"/>
      </xdr:nvSpPr>
      <xdr:spPr>
        <a:xfrm>
          <a:off x="9450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118800</xdr:rowOff>
    </xdr:from>
    <xdr:to>
      <xdr:col>45</xdr:col>
      <xdr:colOff>177800</xdr:colOff>
      <xdr:row>38</xdr:row>
      <xdr:rowOff>120106</xdr:rowOff>
    </xdr:to>
    <xdr:cxnSp macro="">
      <xdr:nvCxnSpPr>
        <xdr:cNvPr id="301" name="直線コネクタ 300"/>
        <xdr:cNvCxnSpPr/>
      </xdr:nvCxnSpPr>
      <xdr:spPr>
        <a:xfrm flipV="1">
          <a:off x="7861300" y="6633900"/>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168564</xdr:rowOff>
    </xdr:from>
    <xdr:ext cx="378565" cy="259045"/>
    <xdr:sp macro="" textlink="">
      <xdr:nvSpPr>
        <xdr:cNvPr id="303" name="テキスト ボックス 302"/>
        <xdr:cNvSpPr txBox="1"/>
      </xdr:nvSpPr>
      <xdr:spPr>
        <a:xfrm>
          <a:off x="8561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120106</xdr:rowOff>
    </xdr:from>
    <xdr:to>
      <xdr:col>41</xdr:col>
      <xdr:colOff>50800</xdr:colOff>
      <xdr:row>38</xdr:row>
      <xdr:rowOff>128923</xdr:rowOff>
    </xdr:to>
    <xdr:cxnSp macro="">
      <xdr:nvCxnSpPr>
        <xdr:cNvPr id="304" name="直線コネクタ 303"/>
        <xdr:cNvCxnSpPr/>
      </xdr:nvCxnSpPr>
      <xdr:spPr>
        <a:xfrm flipV="1">
          <a:off x="6972300" y="6635206"/>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5278</xdr:rowOff>
    </xdr:from>
    <xdr:ext cx="378565" cy="259045"/>
    <xdr:sp macro="" textlink="">
      <xdr:nvSpPr>
        <xdr:cNvPr id="306" name="テキスト ボックス 305"/>
        <xdr:cNvSpPr txBox="1"/>
      </xdr:nvSpPr>
      <xdr:spPr>
        <a:xfrm>
          <a:off x="7672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62121</xdr:rowOff>
    </xdr:from>
    <xdr:to>
      <xdr:col>55</xdr:col>
      <xdr:colOff>50800</xdr:colOff>
      <xdr:row>38</xdr:row>
      <xdr:rowOff>163721</xdr:rowOff>
    </xdr:to>
    <xdr:sp macro="" textlink="">
      <xdr:nvSpPr>
        <xdr:cNvPr id="314" name="楕円 313"/>
        <xdr:cNvSpPr/>
      </xdr:nvSpPr>
      <xdr:spPr>
        <a:xfrm>
          <a:off x="10426700" y="65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84998</xdr:rowOff>
    </xdr:from>
    <xdr:ext cx="378565" cy="259045"/>
    <xdr:sp macro="" textlink="">
      <xdr:nvSpPr>
        <xdr:cNvPr id="315" name="労働費該当値テキスト"/>
        <xdr:cNvSpPr txBox="1"/>
      </xdr:nvSpPr>
      <xdr:spPr>
        <a:xfrm>
          <a:off x="10528300" y="6428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63427</xdr:rowOff>
    </xdr:from>
    <xdr:to>
      <xdr:col>50</xdr:col>
      <xdr:colOff>165100</xdr:colOff>
      <xdr:row>38</xdr:row>
      <xdr:rowOff>165027</xdr:rowOff>
    </xdr:to>
    <xdr:sp macro="" textlink="">
      <xdr:nvSpPr>
        <xdr:cNvPr id="316" name="楕円 315"/>
        <xdr:cNvSpPr/>
      </xdr:nvSpPr>
      <xdr:spPr>
        <a:xfrm>
          <a:off x="9588500" y="657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10105</xdr:rowOff>
    </xdr:from>
    <xdr:ext cx="378565" cy="259045"/>
    <xdr:sp macro="" textlink="">
      <xdr:nvSpPr>
        <xdr:cNvPr id="317" name="テキスト ボックス 316"/>
        <xdr:cNvSpPr txBox="1"/>
      </xdr:nvSpPr>
      <xdr:spPr>
        <a:xfrm>
          <a:off x="9450017" y="6353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68000</xdr:rowOff>
    </xdr:from>
    <xdr:to>
      <xdr:col>46</xdr:col>
      <xdr:colOff>38100</xdr:colOff>
      <xdr:row>38</xdr:row>
      <xdr:rowOff>169600</xdr:rowOff>
    </xdr:to>
    <xdr:sp macro="" textlink="">
      <xdr:nvSpPr>
        <xdr:cNvPr id="318" name="楕円 317"/>
        <xdr:cNvSpPr/>
      </xdr:nvSpPr>
      <xdr:spPr>
        <a:xfrm>
          <a:off x="8699500" y="658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14676</xdr:rowOff>
    </xdr:from>
    <xdr:ext cx="378565" cy="259045"/>
    <xdr:sp macro="" textlink="">
      <xdr:nvSpPr>
        <xdr:cNvPr id="319" name="テキスト ボックス 318"/>
        <xdr:cNvSpPr txBox="1"/>
      </xdr:nvSpPr>
      <xdr:spPr>
        <a:xfrm>
          <a:off x="8561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69306</xdr:rowOff>
    </xdr:from>
    <xdr:to>
      <xdr:col>41</xdr:col>
      <xdr:colOff>101600</xdr:colOff>
      <xdr:row>38</xdr:row>
      <xdr:rowOff>170906</xdr:rowOff>
    </xdr:to>
    <xdr:sp macro="" textlink="">
      <xdr:nvSpPr>
        <xdr:cNvPr id="320" name="楕円 319"/>
        <xdr:cNvSpPr/>
      </xdr:nvSpPr>
      <xdr:spPr>
        <a:xfrm>
          <a:off x="7810500" y="65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15983</xdr:rowOff>
    </xdr:from>
    <xdr:ext cx="378565" cy="259045"/>
    <xdr:sp macro="" textlink="">
      <xdr:nvSpPr>
        <xdr:cNvPr id="321" name="テキスト ボックス 320"/>
        <xdr:cNvSpPr txBox="1"/>
      </xdr:nvSpPr>
      <xdr:spPr>
        <a:xfrm>
          <a:off x="7672017" y="6359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78123</xdr:rowOff>
    </xdr:from>
    <xdr:to>
      <xdr:col>36</xdr:col>
      <xdr:colOff>165100</xdr:colOff>
      <xdr:row>39</xdr:row>
      <xdr:rowOff>8273</xdr:rowOff>
    </xdr:to>
    <xdr:sp macro="" textlink="">
      <xdr:nvSpPr>
        <xdr:cNvPr id="322" name="楕円 321"/>
        <xdr:cNvSpPr/>
      </xdr:nvSpPr>
      <xdr:spPr>
        <a:xfrm>
          <a:off x="6921500" y="65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170850</xdr:rowOff>
    </xdr:from>
    <xdr:ext cx="378565" cy="259045"/>
    <xdr:sp macro="" textlink="">
      <xdr:nvSpPr>
        <xdr:cNvPr id="323" name="テキスト ボックス 322"/>
        <xdr:cNvSpPr txBox="1"/>
      </xdr:nvSpPr>
      <xdr:spPr>
        <a:xfrm>
          <a:off x="6783017" y="6685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62482</xdr:rowOff>
    </xdr:from>
    <xdr:to>
      <xdr:col>55</xdr:col>
      <xdr:colOff>0</xdr:colOff>
      <xdr:row>58</xdr:row>
      <xdr:rowOff>93327</xdr:rowOff>
    </xdr:to>
    <xdr:cxnSp macro="">
      <xdr:nvCxnSpPr>
        <xdr:cNvPr id="354" name="直線コネクタ 353"/>
        <xdr:cNvCxnSpPr/>
      </xdr:nvCxnSpPr>
      <xdr:spPr>
        <a:xfrm>
          <a:off x="9639300" y="10006582"/>
          <a:ext cx="838200" cy="3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42050</xdr:rowOff>
    </xdr:from>
    <xdr:ext cx="469744" cy="259045"/>
    <xdr:sp macro="" textlink="">
      <xdr:nvSpPr>
        <xdr:cNvPr id="355" name="農林水産業費平均値テキスト"/>
        <xdr:cNvSpPr txBox="1"/>
      </xdr:nvSpPr>
      <xdr:spPr>
        <a:xfrm>
          <a:off x="10528300" y="9986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62482</xdr:rowOff>
    </xdr:from>
    <xdr:to>
      <xdr:col>50</xdr:col>
      <xdr:colOff>114300</xdr:colOff>
      <xdr:row>58</xdr:row>
      <xdr:rowOff>117215</xdr:rowOff>
    </xdr:to>
    <xdr:cxnSp macro="">
      <xdr:nvCxnSpPr>
        <xdr:cNvPr id="357" name="直線コネクタ 356"/>
        <xdr:cNvCxnSpPr/>
      </xdr:nvCxnSpPr>
      <xdr:spPr>
        <a:xfrm flipV="1">
          <a:off x="8750300" y="10006582"/>
          <a:ext cx="889000" cy="5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138961</xdr:rowOff>
    </xdr:from>
    <xdr:ext cx="534377" cy="259045"/>
    <xdr:sp macro="" textlink="">
      <xdr:nvSpPr>
        <xdr:cNvPr id="359" name="テキスト ボックス 358"/>
        <xdr:cNvSpPr txBox="1"/>
      </xdr:nvSpPr>
      <xdr:spPr>
        <a:xfrm>
          <a:off x="9372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117215</xdr:rowOff>
    </xdr:from>
    <xdr:to>
      <xdr:col>45</xdr:col>
      <xdr:colOff>177800</xdr:colOff>
      <xdr:row>58</xdr:row>
      <xdr:rowOff>133772</xdr:rowOff>
    </xdr:to>
    <xdr:cxnSp macro="">
      <xdr:nvCxnSpPr>
        <xdr:cNvPr id="360" name="直線コネクタ 359"/>
        <xdr:cNvCxnSpPr/>
      </xdr:nvCxnSpPr>
      <xdr:spPr>
        <a:xfrm flipV="1">
          <a:off x="7861300" y="10061315"/>
          <a:ext cx="8890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133772</xdr:rowOff>
    </xdr:from>
    <xdr:to>
      <xdr:col>41</xdr:col>
      <xdr:colOff>50800</xdr:colOff>
      <xdr:row>58</xdr:row>
      <xdr:rowOff>137267</xdr:rowOff>
    </xdr:to>
    <xdr:cxnSp macro="">
      <xdr:nvCxnSpPr>
        <xdr:cNvPr id="363" name="直線コネクタ 362"/>
        <xdr:cNvCxnSpPr/>
      </xdr:nvCxnSpPr>
      <xdr:spPr>
        <a:xfrm flipV="1">
          <a:off x="6972300" y="10077872"/>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42527</xdr:rowOff>
    </xdr:from>
    <xdr:to>
      <xdr:col>55</xdr:col>
      <xdr:colOff>50800</xdr:colOff>
      <xdr:row>58</xdr:row>
      <xdr:rowOff>144127</xdr:rowOff>
    </xdr:to>
    <xdr:sp macro="" textlink="">
      <xdr:nvSpPr>
        <xdr:cNvPr id="373" name="楕円 372"/>
        <xdr:cNvSpPr/>
      </xdr:nvSpPr>
      <xdr:spPr>
        <a:xfrm>
          <a:off x="10426700" y="99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65404</xdr:rowOff>
    </xdr:from>
    <xdr:ext cx="534377" cy="259045"/>
    <xdr:sp macro="" textlink="">
      <xdr:nvSpPr>
        <xdr:cNvPr id="374" name="農林水産業費該当値テキスト"/>
        <xdr:cNvSpPr txBox="1"/>
      </xdr:nvSpPr>
      <xdr:spPr>
        <a:xfrm>
          <a:off x="10528300" y="983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11682</xdr:rowOff>
    </xdr:from>
    <xdr:to>
      <xdr:col>50</xdr:col>
      <xdr:colOff>165100</xdr:colOff>
      <xdr:row>58</xdr:row>
      <xdr:rowOff>113282</xdr:rowOff>
    </xdr:to>
    <xdr:sp macro="" textlink="">
      <xdr:nvSpPr>
        <xdr:cNvPr id="375" name="楕円 374"/>
        <xdr:cNvSpPr/>
      </xdr:nvSpPr>
      <xdr:spPr>
        <a:xfrm>
          <a:off x="9588500" y="995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129809</xdr:rowOff>
    </xdr:from>
    <xdr:ext cx="534377" cy="259045"/>
    <xdr:sp macro="" textlink="">
      <xdr:nvSpPr>
        <xdr:cNvPr id="376" name="テキスト ボックス 375"/>
        <xdr:cNvSpPr txBox="1"/>
      </xdr:nvSpPr>
      <xdr:spPr>
        <a:xfrm>
          <a:off x="9372111" y="9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66415</xdr:rowOff>
    </xdr:from>
    <xdr:to>
      <xdr:col>46</xdr:col>
      <xdr:colOff>38100</xdr:colOff>
      <xdr:row>58</xdr:row>
      <xdr:rowOff>168015</xdr:rowOff>
    </xdr:to>
    <xdr:sp macro="" textlink="">
      <xdr:nvSpPr>
        <xdr:cNvPr id="377" name="楕円 376"/>
        <xdr:cNvSpPr/>
      </xdr:nvSpPr>
      <xdr:spPr>
        <a:xfrm>
          <a:off x="8699500" y="10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159142</xdr:rowOff>
    </xdr:from>
    <xdr:ext cx="469744" cy="259045"/>
    <xdr:sp macro="" textlink="">
      <xdr:nvSpPr>
        <xdr:cNvPr id="378" name="テキスト ボックス 377"/>
        <xdr:cNvSpPr txBox="1"/>
      </xdr:nvSpPr>
      <xdr:spPr>
        <a:xfrm>
          <a:off x="8515428" y="1010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82972</xdr:rowOff>
    </xdr:from>
    <xdr:to>
      <xdr:col>41</xdr:col>
      <xdr:colOff>101600</xdr:colOff>
      <xdr:row>59</xdr:row>
      <xdr:rowOff>13122</xdr:rowOff>
    </xdr:to>
    <xdr:sp macro="" textlink="">
      <xdr:nvSpPr>
        <xdr:cNvPr id="379" name="楕円 378"/>
        <xdr:cNvSpPr/>
      </xdr:nvSpPr>
      <xdr:spPr>
        <a:xfrm>
          <a:off x="7810500" y="1002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4249</xdr:rowOff>
    </xdr:from>
    <xdr:ext cx="469744" cy="259045"/>
    <xdr:sp macro="" textlink="">
      <xdr:nvSpPr>
        <xdr:cNvPr id="380" name="テキスト ボックス 379"/>
        <xdr:cNvSpPr txBox="1"/>
      </xdr:nvSpPr>
      <xdr:spPr>
        <a:xfrm>
          <a:off x="7626428" y="1011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86467</xdr:rowOff>
    </xdr:from>
    <xdr:to>
      <xdr:col>36</xdr:col>
      <xdr:colOff>165100</xdr:colOff>
      <xdr:row>59</xdr:row>
      <xdr:rowOff>16617</xdr:rowOff>
    </xdr:to>
    <xdr:sp macro="" textlink="">
      <xdr:nvSpPr>
        <xdr:cNvPr id="381" name="楕円 380"/>
        <xdr:cNvSpPr/>
      </xdr:nvSpPr>
      <xdr:spPr>
        <a:xfrm>
          <a:off x="6921500" y="1003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7744</xdr:rowOff>
    </xdr:from>
    <xdr:ext cx="469744" cy="259045"/>
    <xdr:sp macro="" textlink="">
      <xdr:nvSpPr>
        <xdr:cNvPr id="382" name="テキスト ボックス 381"/>
        <xdr:cNvSpPr txBox="1"/>
      </xdr:nvSpPr>
      <xdr:spPr>
        <a:xfrm>
          <a:off x="6737428" y="1012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21879</xdr:rowOff>
    </xdr:from>
    <xdr:to>
      <xdr:col>55</xdr:col>
      <xdr:colOff>0</xdr:colOff>
      <xdr:row>74</xdr:row>
      <xdr:rowOff>55712</xdr:rowOff>
    </xdr:to>
    <xdr:cxnSp macro="">
      <xdr:nvCxnSpPr>
        <xdr:cNvPr id="409" name="直線コネクタ 408"/>
        <xdr:cNvCxnSpPr/>
      </xdr:nvCxnSpPr>
      <xdr:spPr>
        <a:xfrm flipV="1">
          <a:off x="9639300" y="12709179"/>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6931</xdr:rowOff>
    </xdr:from>
    <xdr:ext cx="469744" cy="259045"/>
    <xdr:sp macro="" textlink="">
      <xdr:nvSpPr>
        <xdr:cNvPr id="410" name="商工費平均値テキスト"/>
        <xdr:cNvSpPr txBox="1"/>
      </xdr:nvSpPr>
      <xdr:spPr>
        <a:xfrm>
          <a:off x="10528300" y="13037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55712</xdr:rowOff>
    </xdr:from>
    <xdr:to>
      <xdr:col>50</xdr:col>
      <xdr:colOff>114300</xdr:colOff>
      <xdr:row>77</xdr:row>
      <xdr:rowOff>33082</xdr:rowOff>
    </xdr:to>
    <xdr:cxnSp macro="">
      <xdr:nvCxnSpPr>
        <xdr:cNvPr id="412" name="直線コネクタ 411"/>
        <xdr:cNvCxnSpPr/>
      </xdr:nvCxnSpPr>
      <xdr:spPr>
        <a:xfrm flipV="1">
          <a:off x="8750300" y="12743012"/>
          <a:ext cx="889000" cy="49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13881</xdr:rowOff>
    </xdr:from>
    <xdr:ext cx="534377" cy="259045"/>
    <xdr:sp macro="" textlink="">
      <xdr:nvSpPr>
        <xdr:cNvPr id="414" name="テキスト ボックス 413"/>
        <xdr:cNvSpPr txBox="1"/>
      </xdr:nvSpPr>
      <xdr:spPr>
        <a:xfrm>
          <a:off x="9372111" y="1304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154422</xdr:rowOff>
    </xdr:from>
    <xdr:to>
      <xdr:col>45</xdr:col>
      <xdr:colOff>177800</xdr:colOff>
      <xdr:row>77</xdr:row>
      <xdr:rowOff>33082</xdr:rowOff>
    </xdr:to>
    <xdr:cxnSp macro="">
      <xdr:nvCxnSpPr>
        <xdr:cNvPr id="415" name="直線コネクタ 414"/>
        <xdr:cNvCxnSpPr/>
      </xdr:nvCxnSpPr>
      <xdr:spPr>
        <a:xfrm>
          <a:off x="7861300" y="13184622"/>
          <a:ext cx="889000" cy="5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48535</xdr:rowOff>
    </xdr:from>
    <xdr:to>
      <xdr:col>41</xdr:col>
      <xdr:colOff>50800</xdr:colOff>
      <xdr:row>76</xdr:row>
      <xdr:rowOff>154422</xdr:rowOff>
    </xdr:to>
    <xdr:cxnSp macro="">
      <xdr:nvCxnSpPr>
        <xdr:cNvPr id="418" name="直線コネクタ 417"/>
        <xdr:cNvCxnSpPr/>
      </xdr:nvCxnSpPr>
      <xdr:spPr>
        <a:xfrm>
          <a:off x="6972300" y="13078735"/>
          <a:ext cx="889000" cy="10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44466</xdr:rowOff>
    </xdr:from>
    <xdr:ext cx="469744" cy="259045"/>
    <xdr:sp macro="" textlink="">
      <xdr:nvSpPr>
        <xdr:cNvPr id="420" name="テキスト ボックス 419"/>
        <xdr:cNvSpPr txBox="1"/>
      </xdr:nvSpPr>
      <xdr:spPr>
        <a:xfrm>
          <a:off x="7626428" y="1324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74139</xdr:rowOff>
    </xdr:from>
    <xdr:ext cx="469744" cy="259045"/>
    <xdr:sp macro="" textlink="">
      <xdr:nvSpPr>
        <xdr:cNvPr id="422" name="テキスト ボックス 421"/>
        <xdr:cNvSpPr txBox="1"/>
      </xdr:nvSpPr>
      <xdr:spPr>
        <a:xfrm>
          <a:off x="6737428" y="1327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142529</xdr:rowOff>
    </xdr:from>
    <xdr:to>
      <xdr:col>55</xdr:col>
      <xdr:colOff>50800</xdr:colOff>
      <xdr:row>74</xdr:row>
      <xdr:rowOff>72679</xdr:rowOff>
    </xdr:to>
    <xdr:sp macro="" textlink="">
      <xdr:nvSpPr>
        <xdr:cNvPr id="428" name="楕円 427"/>
        <xdr:cNvSpPr/>
      </xdr:nvSpPr>
      <xdr:spPr>
        <a:xfrm>
          <a:off x="10426700" y="1265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165406</xdr:rowOff>
    </xdr:from>
    <xdr:ext cx="534377" cy="259045"/>
    <xdr:sp macro="" textlink="">
      <xdr:nvSpPr>
        <xdr:cNvPr id="429" name="商工費該当値テキスト"/>
        <xdr:cNvSpPr txBox="1"/>
      </xdr:nvSpPr>
      <xdr:spPr>
        <a:xfrm>
          <a:off x="10528300" y="1250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4912</xdr:rowOff>
    </xdr:from>
    <xdr:to>
      <xdr:col>50</xdr:col>
      <xdr:colOff>165100</xdr:colOff>
      <xdr:row>74</xdr:row>
      <xdr:rowOff>106512</xdr:rowOff>
    </xdr:to>
    <xdr:sp macro="" textlink="">
      <xdr:nvSpPr>
        <xdr:cNvPr id="430" name="楕円 429"/>
        <xdr:cNvSpPr/>
      </xdr:nvSpPr>
      <xdr:spPr>
        <a:xfrm>
          <a:off x="9588500" y="1269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123039</xdr:rowOff>
    </xdr:from>
    <xdr:ext cx="534377" cy="259045"/>
    <xdr:sp macro="" textlink="">
      <xdr:nvSpPr>
        <xdr:cNvPr id="431" name="テキスト ボックス 430"/>
        <xdr:cNvSpPr txBox="1"/>
      </xdr:nvSpPr>
      <xdr:spPr>
        <a:xfrm>
          <a:off x="9372111" y="124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153732</xdr:rowOff>
    </xdr:from>
    <xdr:to>
      <xdr:col>46</xdr:col>
      <xdr:colOff>38100</xdr:colOff>
      <xdr:row>77</xdr:row>
      <xdr:rowOff>83882</xdr:rowOff>
    </xdr:to>
    <xdr:sp macro="" textlink="">
      <xdr:nvSpPr>
        <xdr:cNvPr id="432" name="楕円 431"/>
        <xdr:cNvSpPr/>
      </xdr:nvSpPr>
      <xdr:spPr>
        <a:xfrm>
          <a:off x="8699500" y="1318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75009</xdr:rowOff>
    </xdr:from>
    <xdr:ext cx="469744" cy="259045"/>
    <xdr:sp macro="" textlink="">
      <xdr:nvSpPr>
        <xdr:cNvPr id="433" name="テキスト ボックス 432"/>
        <xdr:cNvSpPr txBox="1"/>
      </xdr:nvSpPr>
      <xdr:spPr>
        <a:xfrm>
          <a:off x="8515428" y="1327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103622</xdr:rowOff>
    </xdr:from>
    <xdr:to>
      <xdr:col>41</xdr:col>
      <xdr:colOff>101600</xdr:colOff>
      <xdr:row>77</xdr:row>
      <xdr:rowOff>33772</xdr:rowOff>
    </xdr:to>
    <xdr:sp macro="" textlink="">
      <xdr:nvSpPr>
        <xdr:cNvPr id="434" name="楕円 433"/>
        <xdr:cNvSpPr/>
      </xdr:nvSpPr>
      <xdr:spPr>
        <a:xfrm>
          <a:off x="7810500" y="1313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50299</xdr:rowOff>
    </xdr:from>
    <xdr:ext cx="469744" cy="259045"/>
    <xdr:sp macro="" textlink="">
      <xdr:nvSpPr>
        <xdr:cNvPr id="435" name="テキスト ボックス 434"/>
        <xdr:cNvSpPr txBox="1"/>
      </xdr:nvSpPr>
      <xdr:spPr>
        <a:xfrm>
          <a:off x="7626428" y="129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169185</xdr:rowOff>
    </xdr:from>
    <xdr:to>
      <xdr:col>36</xdr:col>
      <xdr:colOff>165100</xdr:colOff>
      <xdr:row>76</xdr:row>
      <xdr:rowOff>99335</xdr:rowOff>
    </xdr:to>
    <xdr:sp macro="" textlink="">
      <xdr:nvSpPr>
        <xdr:cNvPr id="436" name="楕円 435"/>
        <xdr:cNvSpPr/>
      </xdr:nvSpPr>
      <xdr:spPr>
        <a:xfrm>
          <a:off x="6921500" y="130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115861</xdr:rowOff>
    </xdr:from>
    <xdr:ext cx="469744" cy="259045"/>
    <xdr:sp macro="" textlink="">
      <xdr:nvSpPr>
        <xdr:cNvPr id="437" name="テキスト ボックス 436"/>
        <xdr:cNvSpPr txBox="1"/>
      </xdr:nvSpPr>
      <xdr:spPr>
        <a:xfrm>
          <a:off x="6737428" y="1280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124840</xdr:rowOff>
    </xdr:from>
    <xdr:to>
      <xdr:col>55</xdr:col>
      <xdr:colOff>0</xdr:colOff>
      <xdr:row>97</xdr:row>
      <xdr:rowOff>67777</xdr:rowOff>
    </xdr:to>
    <xdr:cxnSp macro="">
      <xdr:nvCxnSpPr>
        <xdr:cNvPr id="470" name="直線コネクタ 469"/>
        <xdr:cNvCxnSpPr/>
      </xdr:nvCxnSpPr>
      <xdr:spPr>
        <a:xfrm flipV="1">
          <a:off x="9639300" y="16584040"/>
          <a:ext cx="838200" cy="11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45831</xdr:rowOff>
    </xdr:from>
    <xdr:to>
      <xdr:col>50</xdr:col>
      <xdr:colOff>114300</xdr:colOff>
      <xdr:row>97</xdr:row>
      <xdr:rowOff>67777</xdr:rowOff>
    </xdr:to>
    <xdr:cxnSp macro="">
      <xdr:nvCxnSpPr>
        <xdr:cNvPr id="473" name="直線コネクタ 472"/>
        <xdr:cNvCxnSpPr/>
      </xdr:nvCxnSpPr>
      <xdr:spPr>
        <a:xfrm>
          <a:off x="8750300" y="16505031"/>
          <a:ext cx="889000" cy="19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136742</xdr:rowOff>
    </xdr:from>
    <xdr:to>
      <xdr:col>45</xdr:col>
      <xdr:colOff>177800</xdr:colOff>
      <xdr:row>96</xdr:row>
      <xdr:rowOff>45831</xdr:rowOff>
    </xdr:to>
    <xdr:cxnSp macro="">
      <xdr:nvCxnSpPr>
        <xdr:cNvPr id="476" name="直線コネクタ 475"/>
        <xdr:cNvCxnSpPr/>
      </xdr:nvCxnSpPr>
      <xdr:spPr>
        <a:xfrm>
          <a:off x="7861300" y="16424492"/>
          <a:ext cx="889000" cy="8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138707</xdr:rowOff>
    </xdr:from>
    <xdr:ext cx="534377" cy="259045"/>
    <xdr:sp macro="" textlink="">
      <xdr:nvSpPr>
        <xdr:cNvPr id="478" name="テキスト ボックス 477"/>
        <xdr:cNvSpPr txBox="1"/>
      </xdr:nvSpPr>
      <xdr:spPr>
        <a:xfrm>
          <a:off x="8483111" y="165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136742</xdr:rowOff>
    </xdr:from>
    <xdr:to>
      <xdr:col>41</xdr:col>
      <xdr:colOff>50800</xdr:colOff>
      <xdr:row>96</xdr:row>
      <xdr:rowOff>54775</xdr:rowOff>
    </xdr:to>
    <xdr:cxnSp macro="">
      <xdr:nvCxnSpPr>
        <xdr:cNvPr id="479" name="直線コネクタ 478"/>
        <xdr:cNvCxnSpPr/>
      </xdr:nvCxnSpPr>
      <xdr:spPr>
        <a:xfrm flipV="1">
          <a:off x="6972300" y="16424492"/>
          <a:ext cx="889000" cy="8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127964</xdr:rowOff>
    </xdr:from>
    <xdr:ext cx="534377" cy="259045"/>
    <xdr:sp macro="" textlink="">
      <xdr:nvSpPr>
        <xdr:cNvPr id="481" name="テキスト ボックス 480"/>
        <xdr:cNvSpPr txBox="1"/>
      </xdr:nvSpPr>
      <xdr:spPr>
        <a:xfrm>
          <a:off x="7594111" y="165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111847</xdr:rowOff>
    </xdr:from>
    <xdr:ext cx="534377" cy="259045"/>
    <xdr:sp macro="" textlink="">
      <xdr:nvSpPr>
        <xdr:cNvPr id="483" name="テキスト ボックス 482"/>
        <xdr:cNvSpPr txBox="1"/>
      </xdr:nvSpPr>
      <xdr:spPr>
        <a:xfrm>
          <a:off x="6705111" y="165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74040</xdr:rowOff>
    </xdr:from>
    <xdr:to>
      <xdr:col>55</xdr:col>
      <xdr:colOff>50800</xdr:colOff>
      <xdr:row>97</xdr:row>
      <xdr:rowOff>4190</xdr:rowOff>
    </xdr:to>
    <xdr:sp macro="" textlink="">
      <xdr:nvSpPr>
        <xdr:cNvPr id="489" name="楕円 488"/>
        <xdr:cNvSpPr/>
      </xdr:nvSpPr>
      <xdr:spPr>
        <a:xfrm>
          <a:off x="10426700" y="1653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52467</xdr:rowOff>
    </xdr:from>
    <xdr:ext cx="534377" cy="259045"/>
    <xdr:sp macro="" textlink="">
      <xdr:nvSpPr>
        <xdr:cNvPr id="490" name="土木費該当値テキスト"/>
        <xdr:cNvSpPr txBox="1"/>
      </xdr:nvSpPr>
      <xdr:spPr>
        <a:xfrm>
          <a:off x="10528300" y="1651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16977</xdr:rowOff>
    </xdr:from>
    <xdr:to>
      <xdr:col>50</xdr:col>
      <xdr:colOff>165100</xdr:colOff>
      <xdr:row>97</xdr:row>
      <xdr:rowOff>118577</xdr:rowOff>
    </xdr:to>
    <xdr:sp macro="" textlink="">
      <xdr:nvSpPr>
        <xdr:cNvPr id="491" name="楕円 490"/>
        <xdr:cNvSpPr/>
      </xdr:nvSpPr>
      <xdr:spPr>
        <a:xfrm>
          <a:off x="9588500" y="1664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109704</xdr:rowOff>
    </xdr:from>
    <xdr:ext cx="534377" cy="259045"/>
    <xdr:sp macro="" textlink="">
      <xdr:nvSpPr>
        <xdr:cNvPr id="492" name="テキスト ボックス 491"/>
        <xdr:cNvSpPr txBox="1"/>
      </xdr:nvSpPr>
      <xdr:spPr>
        <a:xfrm>
          <a:off x="9372111" y="1674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166481</xdr:rowOff>
    </xdr:from>
    <xdr:to>
      <xdr:col>46</xdr:col>
      <xdr:colOff>38100</xdr:colOff>
      <xdr:row>96</xdr:row>
      <xdr:rowOff>96631</xdr:rowOff>
    </xdr:to>
    <xdr:sp macro="" textlink="">
      <xdr:nvSpPr>
        <xdr:cNvPr id="493" name="楕円 492"/>
        <xdr:cNvSpPr/>
      </xdr:nvSpPr>
      <xdr:spPr>
        <a:xfrm>
          <a:off x="8699500" y="1645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113158</xdr:rowOff>
    </xdr:from>
    <xdr:ext cx="534377" cy="259045"/>
    <xdr:sp macro="" textlink="">
      <xdr:nvSpPr>
        <xdr:cNvPr id="494" name="テキスト ボックス 493"/>
        <xdr:cNvSpPr txBox="1"/>
      </xdr:nvSpPr>
      <xdr:spPr>
        <a:xfrm>
          <a:off x="8483111" y="1622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85942</xdr:rowOff>
    </xdr:from>
    <xdr:to>
      <xdr:col>41</xdr:col>
      <xdr:colOff>101600</xdr:colOff>
      <xdr:row>96</xdr:row>
      <xdr:rowOff>16092</xdr:rowOff>
    </xdr:to>
    <xdr:sp macro="" textlink="">
      <xdr:nvSpPr>
        <xdr:cNvPr id="495" name="楕円 494"/>
        <xdr:cNvSpPr/>
      </xdr:nvSpPr>
      <xdr:spPr>
        <a:xfrm>
          <a:off x="7810500" y="1637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32619</xdr:rowOff>
    </xdr:from>
    <xdr:ext cx="534377" cy="259045"/>
    <xdr:sp macro="" textlink="">
      <xdr:nvSpPr>
        <xdr:cNvPr id="496" name="テキスト ボックス 495"/>
        <xdr:cNvSpPr txBox="1"/>
      </xdr:nvSpPr>
      <xdr:spPr>
        <a:xfrm>
          <a:off x="7594111" y="161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3975</xdr:rowOff>
    </xdr:from>
    <xdr:to>
      <xdr:col>36</xdr:col>
      <xdr:colOff>165100</xdr:colOff>
      <xdr:row>96</xdr:row>
      <xdr:rowOff>105575</xdr:rowOff>
    </xdr:to>
    <xdr:sp macro="" textlink="">
      <xdr:nvSpPr>
        <xdr:cNvPr id="497" name="楕円 496"/>
        <xdr:cNvSpPr/>
      </xdr:nvSpPr>
      <xdr:spPr>
        <a:xfrm>
          <a:off x="6921500" y="164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122102</xdr:rowOff>
    </xdr:from>
    <xdr:ext cx="534377" cy="259045"/>
    <xdr:sp macro="" textlink="">
      <xdr:nvSpPr>
        <xdr:cNvPr id="498" name="テキスト ボックス 497"/>
        <xdr:cNvSpPr txBox="1"/>
      </xdr:nvSpPr>
      <xdr:spPr>
        <a:xfrm>
          <a:off x="6705111" y="1623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54889</xdr:rowOff>
    </xdr:from>
    <xdr:to>
      <xdr:col>85</xdr:col>
      <xdr:colOff>127000</xdr:colOff>
      <xdr:row>37</xdr:row>
      <xdr:rowOff>87789</xdr:rowOff>
    </xdr:to>
    <xdr:cxnSp macro="">
      <xdr:nvCxnSpPr>
        <xdr:cNvPr id="527" name="直線コネクタ 526"/>
        <xdr:cNvCxnSpPr/>
      </xdr:nvCxnSpPr>
      <xdr:spPr>
        <a:xfrm>
          <a:off x="15481300" y="6398539"/>
          <a:ext cx="838200" cy="3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54889</xdr:rowOff>
    </xdr:from>
    <xdr:to>
      <xdr:col>81</xdr:col>
      <xdr:colOff>50800</xdr:colOff>
      <xdr:row>37</xdr:row>
      <xdr:rowOff>109220</xdr:rowOff>
    </xdr:to>
    <xdr:cxnSp macro="">
      <xdr:nvCxnSpPr>
        <xdr:cNvPr id="530" name="直線コネクタ 529"/>
        <xdr:cNvCxnSpPr/>
      </xdr:nvCxnSpPr>
      <xdr:spPr>
        <a:xfrm flipV="1">
          <a:off x="14592300" y="6398539"/>
          <a:ext cx="889000" cy="5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109220</xdr:rowOff>
    </xdr:from>
    <xdr:to>
      <xdr:col>76</xdr:col>
      <xdr:colOff>114300</xdr:colOff>
      <xdr:row>37</xdr:row>
      <xdr:rowOff>147568</xdr:rowOff>
    </xdr:to>
    <xdr:cxnSp macro="">
      <xdr:nvCxnSpPr>
        <xdr:cNvPr id="533" name="直線コネクタ 532"/>
        <xdr:cNvCxnSpPr/>
      </xdr:nvCxnSpPr>
      <xdr:spPr>
        <a:xfrm flipV="1">
          <a:off x="13703300" y="6452870"/>
          <a:ext cx="889000" cy="3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147568</xdr:rowOff>
    </xdr:from>
    <xdr:to>
      <xdr:col>71</xdr:col>
      <xdr:colOff>177800</xdr:colOff>
      <xdr:row>37</xdr:row>
      <xdr:rowOff>165874</xdr:rowOff>
    </xdr:to>
    <xdr:cxnSp macro="">
      <xdr:nvCxnSpPr>
        <xdr:cNvPr id="536" name="直線コネクタ 535"/>
        <xdr:cNvCxnSpPr/>
      </xdr:nvCxnSpPr>
      <xdr:spPr>
        <a:xfrm flipV="1">
          <a:off x="12814300" y="6491218"/>
          <a:ext cx="889000" cy="1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36989</xdr:rowOff>
    </xdr:from>
    <xdr:to>
      <xdr:col>85</xdr:col>
      <xdr:colOff>177800</xdr:colOff>
      <xdr:row>37</xdr:row>
      <xdr:rowOff>138589</xdr:rowOff>
    </xdr:to>
    <xdr:sp macro="" textlink="">
      <xdr:nvSpPr>
        <xdr:cNvPr id="546" name="楕円 545"/>
        <xdr:cNvSpPr/>
      </xdr:nvSpPr>
      <xdr:spPr>
        <a:xfrm>
          <a:off x="16268700" y="638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162387</xdr:rowOff>
    </xdr:from>
    <xdr:ext cx="534377" cy="259045"/>
    <xdr:sp macro="" textlink="">
      <xdr:nvSpPr>
        <xdr:cNvPr id="547" name="消防費該当値テキスト"/>
        <xdr:cNvSpPr txBox="1"/>
      </xdr:nvSpPr>
      <xdr:spPr>
        <a:xfrm>
          <a:off x="16370300" y="63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4089</xdr:rowOff>
    </xdr:from>
    <xdr:to>
      <xdr:col>81</xdr:col>
      <xdr:colOff>101600</xdr:colOff>
      <xdr:row>37</xdr:row>
      <xdr:rowOff>105689</xdr:rowOff>
    </xdr:to>
    <xdr:sp macro="" textlink="">
      <xdr:nvSpPr>
        <xdr:cNvPr id="548" name="楕円 547"/>
        <xdr:cNvSpPr/>
      </xdr:nvSpPr>
      <xdr:spPr>
        <a:xfrm>
          <a:off x="15430500" y="634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96816</xdr:rowOff>
    </xdr:from>
    <xdr:ext cx="534377" cy="259045"/>
    <xdr:sp macro="" textlink="">
      <xdr:nvSpPr>
        <xdr:cNvPr id="549" name="テキスト ボックス 548"/>
        <xdr:cNvSpPr txBox="1"/>
      </xdr:nvSpPr>
      <xdr:spPr>
        <a:xfrm>
          <a:off x="15214111" y="6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58420</xdr:rowOff>
    </xdr:from>
    <xdr:to>
      <xdr:col>76</xdr:col>
      <xdr:colOff>165100</xdr:colOff>
      <xdr:row>37</xdr:row>
      <xdr:rowOff>160020</xdr:rowOff>
    </xdr:to>
    <xdr:sp macro="" textlink="">
      <xdr:nvSpPr>
        <xdr:cNvPr id="550" name="楕円 549"/>
        <xdr:cNvSpPr/>
      </xdr:nvSpPr>
      <xdr:spPr>
        <a:xfrm>
          <a:off x="14541500"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151147</xdr:rowOff>
    </xdr:from>
    <xdr:ext cx="534377" cy="259045"/>
    <xdr:sp macro="" textlink="">
      <xdr:nvSpPr>
        <xdr:cNvPr id="551" name="テキスト ボックス 550"/>
        <xdr:cNvSpPr txBox="1"/>
      </xdr:nvSpPr>
      <xdr:spPr>
        <a:xfrm>
          <a:off x="14325111" y="649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96768</xdr:rowOff>
    </xdr:from>
    <xdr:to>
      <xdr:col>72</xdr:col>
      <xdr:colOff>38100</xdr:colOff>
      <xdr:row>38</xdr:row>
      <xdr:rowOff>26918</xdr:rowOff>
    </xdr:to>
    <xdr:sp macro="" textlink="">
      <xdr:nvSpPr>
        <xdr:cNvPr id="552" name="楕円 551"/>
        <xdr:cNvSpPr/>
      </xdr:nvSpPr>
      <xdr:spPr>
        <a:xfrm>
          <a:off x="13652500" y="644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18045</xdr:rowOff>
    </xdr:from>
    <xdr:ext cx="534377" cy="259045"/>
    <xdr:sp macro="" textlink="">
      <xdr:nvSpPr>
        <xdr:cNvPr id="553" name="テキスト ボックス 552"/>
        <xdr:cNvSpPr txBox="1"/>
      </xdr:nvSpPr>
      <xdr:spPr>
        <a:xfrm>
          <a:off x="13436111" y="653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115075</xdr:rowOff>
    </xdr:from>
    <xdr:to>
      <xdr:col>67</xdr:col>
      <xdr:colOff>101600</xdr:colOff>
      <xdr:row>38</xdr:row>
      <xdr:rowOff>45225</xdr:rowOff>
    </xdr:to>
    <xdr:sp macro="" textlink="">
      <xdr:nvSpPr>
        <xdr:cNvPr id="554" name="楕円 553"/>
        <xdr:cNvSpPr/>
      </xdr:nvSpPr>
      <xdr:spPr>
        <a:xfrm>
          <a:off x="12763500" y="645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36351</xdr:rowOff>
    </xdr:from>
    <xdr:ext cx="534377" cy="259045"/>
    <xdr:sp macro="" textlink="">
      <xdr:nvSpPr>
        <xdr:cNvPr id="555" name="テキスト ボックス 554"/>
        <xdr:cNvSpPr txBox="1"/>
      </xdr:nvSpPr>
      <xdr:spPr>
        <a:xfrm>
          <a:off x="12547111" y="655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75729</xdr:rowOff>
    </xdr:from>
    <xdr:to>
      <xdr:col>85</xdr:col>
      <xdr:colOff>127000</xdr:colOff>
      <xdr:row>57</xdr:row>
      <xdr:rowOff>44328</xdr:rowOff>
    </xdr:to>
    <xdr:cxnSp macro="">
      <xdr:nvCxnSpPr>
        <xdr:cNvPr id="582" name="直線コネクタ 581"/>
        <xdr:cNvCxnSpPr/>
      </xdr:nvCxnSpPr>
      <xdr:spPr>
        <a:xfrm>
          <a:off x="15481300" y="9676929"/>
          <a:ext cx="838200" cy="14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11805</xdr:rowOff>
    </xdr:from>
    <xdr:ext cx="534377" cy="259045"/>
    <xdr:sp macro="" textlink="">
      <xdr:nvSpPr>
        <xdr:cNvPr id="583" name="教育費平均値テキスト"/>
        <xdr:cNvSpPr txBox="1"/>
      </xdr:nvSpPr>
      <xdr:spPr>
        <a:xfrm>
          <a:off x="16370300" y="978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75729</xdr:rowOff>
    </xdr:from>
    <xdr:to>
      <xdr:col>81</xdr:col>
      <xdr:colOff>50800</xdr:colOff>
      <xdr:row>57</xdr:row>
      <xdr:rowOff>35381</xdr:rowOff>
    </xdr:to>
    <xdr:cxnSp macro="">
      <xdr:nvCxnSpPr>
        <xdr:cNvPr id="585" name="直線コネクタ 584"/>
        <xdr:cNvCxnSpPr/>
      </xdr:nvCxnSpPr>
      <xdr:spPr>
        <a:xfrm flipV="1">
          <a:off x="14592300" y="9676929"/>
          <a:ext cx="889000" cy="13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7" name="テキスト ボックス 586"/>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35381</xdr:rowOff>
    </xdr:from>
    <xdr:to>
      <xdr:col>76</xdr:col>
      <xdr:colOff>114300</xdr:colOff>
      <xdr:row>57</xdr:row>
      <xdr:rowOff>80918</xdr:rowOff>
    </xdr:to>
    <xdr:cxnSp macro="">
      <xdr:nvCxnSpPr>
        <xdr:cNvPr id="588" name="直線コネクタ 587"/>
        <xdr:cNvCxnSpPr/>
      </xdr:nvCxnSpPr>
      <xdr:spPr>
        <a:xfrm flipV="1">
          <a:off x="13703300" y="9808031"/>
          <a:ext cx="889000" cy="4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90" name="テキスト ボックス 589"/>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80918</xdr:rowOff>
    </xdr:from>
    <xdr:to>
      <xdr:col>71</xdr:col>
      <xdr:colOff>177800</xdr:colOff>
      <xdr:row>57</xdr:row>
      <xdr:rowOff>96481</xdr:rowOff>
    </xdr:to>
    <xdr:cxnSp macro="">
      <xdr:nvCxnSpPr>
        <xdr:cNvPr id="591" name="直線コネクタ 590"/>
        <xdr:cNvCxnSpPr/>
      </xdr:nvCxnSpPr>
      <xdr:spPr>
        <a:xfrm flipV="1">
          <a:off x="12814300" y="9853568"/>
          <a:ext cx="889000" cy="1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142916</xdr:rowOff>
    </xdr:from>
    <xdr:ext cx="534377" cy="259045"/>
    <xdr:sp macro="" textlink="">
      <xdr:nvSpPr>
        <xdr:cNvPr id="593" name="テキスト ボックス 592"/>
        <xdr:cNvSpPr txBox="1"/>
      </xdr:nvSpPr>
      <xdr:spPr>
        <a:xfrm>
          <a:off x="13436111" y="99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164978</xdr:rowOff>
    </xdr:from>
    <xdr:to>
      <xdr:col>85</xdr:col>
      <xdr:colOff>177800</xdr:colOff>
      <xdr:row>57</xdr:row>
      <xdr:rowOff>95128</xdr:rowOff>
    </xdr:to>
    <xdr:sp macro="" textlink="">
      <xdr:nvSpPr>
        <xdr:cNvPr id="601" name="楕円 600"/>
        <xdr:cNvSpPr/>
      </xdr:nvSpPr>
      <xdr:spPr>
        <a:xfrm>
          <a:off x="16268700" y="976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16405</xdr:rowOff>
    </xdr:from>
    <xdr:ext cx="534377" cy="259045"/>
    <xdr:sp macro="" textlink="">
      <xdr:nvSpPr>
        <xdr:cNvPr id="602" name="教育費該当値テキスト"/>
        <xdr:cNvSpPr txBox="1"/>
      </xdr:nvSpPr>
      <xdr:spPr>
        <a:xfrm>
          <a:off x="16370300" y="961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24929</xdr:rowOff>
    </xdr:from>
    <xdr:to>
      <xdr:col>81</xdr:col>
      <xdr:colOff>101600</xdr:colOff>
      <xdr:row>56</xdr:row>
      <xdr:rowOff>126529</xdr:rowOff>
    </xdr:to>
    <xdr:sp macro="" textlink="">
      <xdr:nvSpPr>
        <xdr:cNvPr id="603" name="楕円 602"/>
        <xdr:cNvSpPr/>
      </xdr:nvSpPr>
      <xdr:spPr>
        <a:xfrm>
          <a:off x="15430500" y="96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143056</xdr:rowOff>
    </xdr:from>
    <xdr:ext cx="534377" cy="259045"/>
    <xdr:sp macro="" textlink="">
      <xdr:nvSpPr>
        <xdr:cNvPr id="604" name="テキスト ボックス 603"/>
        <xdr:cNvSpPr txBox="1"/>
      </xdr:nvSpPr>
      <xdr:spPr>
        <a:xfrm>
          <a:off x="15214111" y="940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156031</xdr:rowOff>
    </xdr:from>
    <xdr:to>
      <xdr:col>76</xdr:col>
      <xdr:colOff>165100</xdr:colOff>
      <xdr:row>57</xdr:row>
      <xdr:rowOff>86181</xdr:rowOff>
    </xdr:to>
    <xdr:sp macro="" textlink="">
      <xdr:nvSpPr>
        <xdr:cNvPr id="605" name="楕円 604"/>
        <xdr:cNvSpPr/>
      </xdr:nvSpPr>
      <xdr:spPr>
        <a:xfrm>
          <a:off x="14541500" y="97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102708</xdr:rowOff>
    </xdr:from>
    <xdr:ext cx="534377" cy="259045"/>
    <xdr:sp macro="" textlink="">
      <xdr:nvSpPr>
        <xdr:cNvPr id="606" name="テキスト ボックス 605"/>
        <xdr:cNvSpPr txBox="1"/>
      </xdr:nvSpPr>
      <xdr:spPr>
        <a:xfrm>
          <a:off x="14325111" y="953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30118</xdr:rowOff>
    </xdr:from>
    <xdr:to>
      <xdr:col>72</xdr:col>
      <xdr:colOff>38100</xdr:colOff>
      <xdr:row>57</xdr:row>
      <xdr:rowOff>131718</xdr:rowOff>
    </xdr:to>
    <xdr:sp macro="" textlink="">
      <xdr:nvSpPr>
        <xdr:cNvPr id="607" name="楕円 606"/>
        <xdr:cNvSpPr/>
      </xdr:nvSpPr>
      <xdr:spPr>
        <a:xfrm>
          <a:off x="13652500" y="980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148245</xdr:rowOff>
    </xdr:from>
    <xdr:ext cx="534377" cy="259045"/>
    <xdr:sp macro="" textlink="">
      <xdr:nvSpPr>
        <xdr:cNvPr id="608" name="テキスト ボックス 607"/>
        <xdr:cNvSpPr txBox="1"/>
      </xdr:nvSpPr>
      <xdr:spPr>
        <a:xfrm>
          <a:off x="13436111" y="957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45681</xdr:rowOff>
    </xdr:from>
    <xdr:to>
      <xdr:col>67</xdr:col>
      <xdr:colOff>101600</xdr:colOff>
      <xdr:row>57</xdr:row>
      <xdr:rowOff>147281</xdr:rowOff>
    </xdr:to>
    <xdr:sp macro="" textlink="">
      <xdr:nvSpPr>
        <xdr:cNvPr id="609" name="楕円 608"/>
        <xdr:cNvSpPr/>
      </xdr:nvSpPr>
      <xdr:spPr>
        <a:xfrm>
          <a:off x="12763500" y="981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138408</xdr:rowOff>
    </xdr:from>
    <xdr:ext cx="534377" cy="259045"/>
    <xdr:sp macro="" textlink="">
      <xdr:nvSpPr>
        <xdr:cNvPr id="610" name="テキスト ボックス 609"/>
        <xdr:cNvSpPr txBox="1"/>
      </xdr:nvSpPr>
      <xdr:spPr>
        <a:xfrm>
          <a:off x="12547111" y="991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53302</xdr:rowOff>
    </xdr:from>
    <xdr:to>
      <xdr:col>85</xdr:col>
      <xdr:colOff>127000</xdr:colOff>
      <xdr:row>79</xdr:row>
      <xdr:rowOff>12573</xdr:rowOff>
    </xdr:to>
    <xdr:cxnSp macro="">
      <xdr:nvCxnSpPr>
        <xdr:cNvPr id="639" name="直線コネクタ 638"/>
        <xdr:cNvCxnSpPr/>
      </xdr:nvCxnSpPr>
      <xdr:spPr>
        <a:xfrm>
          <a:off x="15481300" y="13426402"/>
          <a:ext cx="838200" cy="13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115321</xdr:rowOff>
    </xdr:from>
    <xdr:ext cx="469744" cy="259045"/>
    <xdr:sp macro="" textlink="">
      <xdr:nvSpPr>
        <xdr:cNvPr id="640" name="災害復旧費平均値テキスト"/>
        <xdr:cNvSpPr txBox="1"/>
      </xdr:nvSpPr>
      <xdr:spPr>
        <a:xfrm>
          <a:off x="16370300" y="13488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53302</xdr:rowOff>
    </xdr:from>
    <xdr:to>
      <xdr:col>81</xdr:col>
      <xdr:colOff>50800</xdr:colOff>
      <xdr:row>78</xdr:row>
      <xdr:rowOff>155156</xdr:rowOff>
    </xdr:to>
    <xdr:cxnSp macro="">
      <xdr:nvCxnSpPr>
        <xdr:cNvPr id="642" name="直線コネクタ 641"/>
        <xdr:cNvCxnSpPr/>
      </xdr:nvCxnSpPr>
      <xdr:spPr>
        <a:xfrm flipV="1">
          <a:off x="14592300" y="13426402"/>
          <a:ext cx="889000" cy="10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65371</xdr:rowOff>
    </xdr:from>
    <xdr:ext cx="469744" cy="259045"/>
    <xdr:sp macro="" textlink="">
      <xdr:nvSpPr>
        <xdr:cNvPr id="644" name="テキスト ボックス 643"/>
        <xdr:cNvSpPr txBox="1"/>
      </xdr:nvSpPr>
      <xdr:spPr>
        <a:xfrm>
          <a:off x="15246428" y="1360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155156</xdr:rowOff>
    </xdr:from>
    <xdr:to>
      <xdr:col>76</xdr:col>
      <xdr:colOff>114300</xdr:colOff>
      <xdr:row>79</xdr:row>
      <xdr:rowOff>32068</xdr:rowOff>
    </xdr:to>
    <xdr:cxnSp macro="">
      <xdr:nvCxnSpPr>
        <xdr:cNvPr id="645" name="直線コネクタ 644"/>
        <xdr:cNvCxnSpPr/>
      </xdr:nvCxnSpPr>
      <xdr:spPr>
        <a:xfrm flipV="1">
          <a:off x="13703300" y="13528256"/>
          <a:ext cx="889000" cy="4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60659</xdr:rowOff>
    </xdr:from>
    <xdr:ext cx="469744" cy="259045"/>
    <xdr:sp macro="" textlink="">
      <xdr:nvSpPr>
        <xdr:cNvPr id="647" name="テキスト ボックス 646"/>
        <xdr:cNvSpPr txBox="1"/>
      </xdr:nvSpPr>
      <xdr:spPr>
        <a:xfrm>
          <a:off x="14357428" y="1360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32068</xdr:rowOff>
    </xdr:from>
    <xdr:to>
      <xdr:col>71</xdr:col>
      <xdr:colOff>177800</xdr:colOff>
      <xdr:row>79</xdr:row>
      <xdr:rowOff>43459</xdr:rowOff>
    </xdr:to>
    <xdr:cxnSp macro="">
      <xdr:nvCxnSpPr>
        <xdr:cNvPr id="648" name="直線コネクタ 647"/>
        <xdr:cNvCxnSpPr/>
      </xdr:nvCxnSpPr>
      <xdr:spPr>
        <a:xfrm flipV="1">
          <a:off x="12814300" y="13576618"/>
          <a:ext cx="8890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133223</xdr:rowOff>
    </xdr:from>
    <xdr:to>
      <xdr:col>85</xdr:col>
      <xdr:colOff>177800</xdr:colOff>
      <xdr:row>79</xdr:row>
      <xdr:rowOff>63373</xdr:rowOff>
    </xdr:to>
    <xdr:sp macro="" textlink="">
      <xdr:nvSpPr>
        <xdr:cNvPr id="658" name="楕円 657"/>
        <xdr:cNvSpPr/>
      </xdr:nvSpPr>
      <xdr:spPr>
        <a:xfrm>
          <a:off x="16268700" y="135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92600</xdr:rowOff>
    </xdr:from>
    <xdr:ext cx="469744" cy="259045"/>
    <xdr:sp macro="" textlink="">
      <xdr:nvSpPr>
        <xdr:cNvPr id="659" name="災害復旧費該当値テキスト"/>
        <xdr:cNvSpPr txBox="1"/>
      </xdr:nvSpPr>
      <xdr:spPr>
        <a:xfrm>
          <a:off x="16370300" y="1329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2502</xdr:rowOff>
    </xdr:from>
    <xdr:to>
      <xdr:col>81</xdr:col>
      <xdr:colOff>101600</xdr:colOff>
      <xdr:row>78</xdr:row>
      <xdr:rowOff>104102</xdr:rowOff>
    </xdr:to>
    <xdr:sp macro="" textlink="">
      <xdr:nvSpPr>
        <xdr:cNvPr id="660" name="楕円 659"/>
        <xdr:cNvSpPr/>
      </xdr:nvSpPr>
      <xdr:spPr>
        <a:xfrm>
          <a:off x="15430500" y="133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120629</xdr:rowOff>
    </xdr:from>
    <xdr:ext cx="534377" cy="259045"/>
    <xdr:sp macro="" textlink="">
      <xdr:nvSpPr>
        <xdr:cNvPr id="661" name="テキスト ボックス 660"/>
        <xdr:cNvSpPr txBox="1"/>
      </xdr:nvSpPr>
      <xdr:spPr>
        <a:xfrm>
          <a:off x="15214111" y="1315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104356</xdr:rowOff>
    </xdr:from>
    <xdr:to>
      <xdr:col>76</xdr:col>
      <xdr:colOff>165100</xdr:colOff>
      <xdr:row>79</xdr:row>
      <xdr:rowOff>34506</xdr:rowOff>
    </xdr:to>
    <xdr:sp macro="" textlink="">
      <xdr:nvSpPr>
        <xdr:cNvPr id="662" name="楕円 661"/>
        <xdr:cNvSpPr/>
      </xdr:nvSpPr>
      <xdr:spPr>
        <a:xfrm>
          <a:off x="14541500" y="134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51033</xdr:rowOff>
    </xdr:from>
    <xdr:ext cx="469744" cy="259045"/>
    <xdr:sp macro="" textlink="">
      <xdr:nvSpPr>
        <xdr:cNvPr id="663" name="テキスト ボックス 662"/>
        <xdr:cNvSpPr txBox="1"/>
      </xdr:nvSpPr>
      <xdr:spPr>
        <a:xfrm>
          <a:off x="14357428" y="132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152718</xdr:rowOff>
    </xdr:from>
    <xdr:to>
      <xdr:col>72</xdr:col>
      <xdr:colOff>38100</xdr:colOff>
      <xdr:row>79</xdr:row>
      <xdr:rowOff>82868</xdr:rowOff>
    </xdr:to>
    <xdr:sp macro="" textlink="">
      <xdr:nvSpPr>
        <xdr:cNvPr id="664" name="楕円 663"/>
        <xdr:cNvSpPr/>
      </xdr:nvSpPr>
      <xdr:spPr>
        <a:xfrm>
          <a:off x="13652500" y="1352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73995</xdr:rowOff>
    </xdr:from>
    <xdr:ext cx="378565" cy="259045"/>
    <xdr:sp macro="" textlink="">
      <xdr:nvSpPr>
        <xdr:cNvPr id="665" name="テキスト ボックス 664"/>
        <xdr:cNvSpPr txBox="1"/>
      </xdr:nvSpPr>
      <xdr:spPr>
        <a:xfrm>
          <a:off x="13514017" y="13618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164109</xdr:rowOff>
    </xdr:from>
    <xdr:to>
      <xdr:col>67</xdr:col>
      <xdr:colOff>101600</xdr:colOff>
      <xdr:row>79</xdr:row>
      <xdr:rowOff>94259</xdr:rowOff>
    </xdr:to>
    <xdr:sp macro="" textlink="">
      <xdr:nvSpPr>
        <xdr:cNvPr id="666" name="楕円 665"/>
        <xdr:cNvSpPr/>
      </xdr:nvSpPr>
      <xdr:spPr>
        <a:xfrm>
          <a:off x="12763500" y="135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85386</xdr:rowOff>
    </xdr:from>
    <xdr:ext cx="313932" cy="259045"/>
    <xdr:sp macro="" textlink="">
      <xdr:nvSpPr>
        <xdr:cNvPr id="667" name="テキスト ボックス 666"/>
        <xdr:cNvSpPr txBox="1"/>
      </xdr:nvSpPr>
      <xdr:spPr>
        <a:xfrm>
          <a:off x="12657333" y="13629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13987</xdr:rowOff>
    </xdr:from>
    <xdr:to>
      <xdr:col>85</xdr:col>
      <xdr:colOff>127000</xdr:colOff>
      <xdr:row>96</xdr:row>
      <xdr:rowOff>51036</xdr:rowOff>
    </xdr:to>
    <xdr:cxnSp macro="">
      <xdr:nvCxnSpPr>
        <xdr:cNvPr id="698" name="直線コネクタ 697"/>
        <xdr:cNvCxnSpPr/>
      </xdr:nvCxnSpPr>
      <xdr:spPr>
        <a:xfrm flipV="1">
          <a:off x="15481300" y="16473187"/>
          <a:ext cx="838200" cy="3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9802</xdr:rowOff>
    </xdr:from>
    <xdr:ext cx="534377" cy="259045"/>
    <xdr:sp macro="" textlink="">
      <xdr:nvSpPr>
        <xdr:cNvPr id="699" name="公債費平均値テキスト"/>
        <xdr:cNvSpPr txBox="1"/>
      </xdr:nvSpPr>
      <xdr:spPr>
        <a:xfrm>
          <a:off x="16370300" y="1646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51036</xdr:rowOff>
    </xdr:from>
    <xdr:to>
      <xdr:col>81</xdr:col>
      <xdr:colOff>50800</xdr:colOff>
      <xdr:row>96</xdr:row>
      <xdr:rowOff>66597</xdr:rowOff>
    </xdr:to>
    <xdr:cxnSp macro="">
      <xdr:nvCxnSpPr>
        <xdr:cNvPr id="701" name="直線コネクタ 700"/>
        <xdr:cNvCxnSpPr/>
      </xdr:nvCxnSpPr>
      <xdr:spPr>
        <a:xfrm flipV="1">
          <a:off x="14592300" y="16510236"/>
          <a:ext cx="889000" cy="1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145426</xdr:rowOff>
    </xdr:from>
    <xdr:ext cx="534377" cy="259045"/>
    <xdr:sp macro="" textlink="">
      <xdr:nvSpPr>
        <xdr:cNvPr id="703" name="テキスト ボックス 702"/>
        <xdr:cNvSpPr txBox="1"/>
      </xdr:nvSpPr>
      <xdr:spPr>
        <a:xfrm>
          <a:off x="15214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66597</xdr:rowOff>
    </xdr:from>
    <xdr:to>
      <xdr:col>76</xdr:col>
      <xdr:colOff>114300</xdr:colOff>
      <xdr:row>96</xdr:row>
      <xdr:rowOff>75774</xdr:rowOff>
    </xdr:to>
    <xdr:cxnSp macro="">
      <xdr:nvCxnSpPr>
        <xdr:cNvPr id="704" name="直線コネクタ 703"/>
        <xdr:cNvCxnSpPr/>
      </xdr:nvCxnSpPr>
      <xdr:spPr>
        <a:xfrm flipV="1">
          <a:off x="13703300" y="16525797"/>
          <a:ext cx="889000" cy="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138014</xdr:rowOff>
    </xdr:from>
    <xdr:ext cx="534377" cy="259045"/>
    <xdr:sp macro="" textlink="">
      <xdr:nvSpPr>
        <xdr:cNvPr id="706" name="テキスト ボックス 705"/>
        <xdr:cNvSpPr txBox="1"/>
      </xdr:nvSpPr>
      <xdr:spPr>
        <a:xfrm>
          <a:off x="14325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75774</xdr:rowOff>
    </xdr:from>
    <xdr:to>
      <xdr:col>71</xdr:col>
      <xdr:colOff>177800</xdr:colOff>
      <xdr:row>96</xdr:row>
      <xdr:rowOff>84967</xdr:rowOff>
    </xdr:to>
    <xdr:cxnSp macro="">
      <xdr:nvCxnSpPr>
        <xdr:cNvPr id="707" name="直線コネクタ 706"/>
        <xdr:cNvCxnSpPr/>
      </xdr:nvCxnSpPr>
      <xdr:spPr>
        <a:xfrm flipV="1">
          <a:off x="12814300" y="16534974"/>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130486</xdr:rowOff>
    </xdr:from>
    <xdr:ext cx="534377" cy="259045"/>
    <xdr:sp macro="" textlink="">
      <xdr:nvSpPr>
        <xdr:cNvPr id="709" name="テキスト ボックス 708"/>
        <xdr:cNvSpPr txBox="1"/>
      </xdr:nvSpPr>
      <xdr:spPr>
        <a:xfrm>
          <a:off x="13436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134013</xdr:rowOff>
    </xdr:from>
    <xdr:ext cx="534377" cy="259045"/>
    <xdr:sp macro="" textlink="">
      <xdr:nvSpPr>
        <xdr:cNvPr id="711" name="テキスト ボックス 710"/>
        <xdr:cNvSpPr txBox="1"/>
      </xdr:nvSpPr>
      <xdr:spPr>
        <a:xfrm>
          <a:off x="12547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134637</xdr:rowOff>
    </xdr:from>
    <xdr:to>
      <xdr:col>85</xdr:col>
      <xdr:colOff>177800</xdr:colOff>
      <xdr:row>96</xdr:row>
      <xdr:rowOff>64787</xdr:rowOff>
    </xdr:to>
    <xdr:sp macro="" textlink="">
      <xdr:nvSpPr>
        <xdr:cNvPr id="717" name="楕円 716"/>
        <xdr:cNvSpPr/>
      </xdr:nvSpPr>
      <xdr:spPr>
        <a:xfrm>
          <a:off x="16268700" y="1642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157514</xdr:rowOff>
    </xdr:from>
    <xdr:ext cx="534377" cy="259045"/>
    <xdr:sp macro="" textlink="">
      <xdr:nvSpPr>
        <xdr:cNvPr id="718" name="公債費該当値テキスト"/>
        <xdr:cNvSpPr txBox="1"/>
      </xdr:nvSpPr>
      <xdr:spPr>
        <a:xfrm>
          <a:off x="16370300" y="162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236</xdr:rowOff>
    </xdr:from>
    <xdr:to>
      <xdr:col>81</xdr:col>
      <xdr:colOff>101600</xdr:colOff>
      <xdr:row>96</xdr:row>
      <xdr:rowOff>101836</xdr:rowOff>
    </xdr:to>
    <xdr:sp macro="" textlink="">
      <xdr:nvSpPr>
        <xdr:cNvPr id="719" name="楕円 718"/>
        <xdr:cNvSpPr/>
      </xdr:nvSpPr>
      <xdr:spPr>
        <a:xfrm>
          <a:off x="15430500" y="164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118363</xdr:rowOff>
    </xdr:from>
    <xdr:ext cx="534377" cy="259045"/>
    <xdr:sp macro="" textlink="">
      <xdr:nvSpPr>
        <xdr:cNvPr id="720" name="テキスト ボックス 719"/>
        <xdr:cNvSpPr txBox="1"/>
      </xdr:nvSpPr>
      <xdr:spPr>
        <a:xfrm>
          <a:off x="15214111" y="1623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15797</xdr:rowOff>
    </xdr:from>
    <xdr:to>
      <xdr:col>76</xdr:col>
      <xdr:colOff>165100</xdr:colOff>
      <xdr:row>96</xdr:row>
      <xdr:rowOff>117397</xdr:rowOff>
    </xdr:to>
    <xdr:sp macro="" textlink="">
      <xdr:nvSpPr>
        <xdr:cNvPr id="721" name="楕円 720"/>
        <xdr:cNvSpPr/>
      </xdr:nvSpPr>
      <xdr:spPr>
        <a:xfrm>
          <a:off x="14541500" y="1647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133924</xdr:rowOff>
    </xdr:from>
    <xdr:ext cx="534377" cy="259045"/>
    <xdr:sp macro="" textlink="">
      <xdr:nvSpPr>
        <xdr:cNvPr id="722" name="テキスト ボックス 721"/>
        <xdr:cNvSpPr txBox="1"/>
      </xdr:nvSpPr>
      <xdr:spPr>
        <a:xfrm>
          <a:off x="14325111" y="1625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24974</xdr:rowOff>
    </xdr:from>
    <xdr:to>
      <xdr:col>72</xdr:col>
      <xdr:colOff>38100</xdr:colOff>
      <xdr:row>96</xdr:row>
      <xdr:rowOff>126574</xdr:rowOff>
    </xdr:to>
    <xdr:sp macro="" textlink="">
      <xdr:nvSpPr>
        <xdr:cNvPr id="723" name="楕円 722"/>
        <xdr:cNvSpPr/>
      </xdr:nvSpPr>
      <xdr:spPr>
        <a:xfrm>
          <a:off x="13652500" y="164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143101</xdr:rowOff>
    </xdr:from>
    <xdr:ext cx="534377" cy="259045"/>
    <xdr:sp macro="" textlink="">
      <xdr:nvSpPr>
        <xdr:cNvPr id="724" name="テキスト ボックス 723"/>
        <xdr:cNvSpPr txBox="1"/>
      </xdr:nvSpPr>
      <xdr:spPr>
        <a:xfrm>
          <a:off x="13436111" y="1625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34167</xdr:rowOff>
    </xdr:from>
    <xdr:to>
      <xdr:col>67</xdr:col>
      <xdr:colOff>101600</xdr:colOff>
      <xdr:row>96</xdr:row>
      <xdr:rowOff>135767</xdr:rowOff>
    </xdr:to>
    <xdr:sp macro="" textlink="">
      <xdr:nvSpPr>
        <xdr:cNvPr id="725" name="楕円 724"/>
        <xdr:cNvSpPr/>
      </xdr:nvSpPr>
      <xdr:spPr>
        <a:xfrm>
          <a:off x="12763500" y="1649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152294</xdr:rowOff>
    </xdr:from>
    <xdr:ext cx="534377" cy="259045"/>
    <xdr:sp macro="" textlink="">
      <xdr:nvSpPr>
        <xdr:cNvPr id="726" name="テキスト ボックス 725"/>
        <xdr:cNvSpPr txBox="1"/>
      </xdr:nvSpPr>
      <xdr:spPr>
        <a:xfrm>
          <a:off x="12547111" y="162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135890</xdr:rowOff>
    </xdr:from>
    <xdr:to>
      <xdr:col>116</xdr:col>
      <xdr:colOff>63500</xdr:colOff>
      <xdr:row>39</xdr:row>
      <xdr:rowOff>44450</xdr:rowOff>
    </xdr:to>
    <xdr:cxnSp macro="">
      <xdr:nvCxnSpPr>
        <xdr:cNvPr id="755" name="直線コネクタ 754"/>
        <xdr:cNvCxnSpPr/>
      </xdr:nvCxnSpPr>
      <xdr:spPr>
        <a:xfrm flipV="1">
          <a:off x="21323300" y="6308090"/>
          <a:ext cx="8382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99331</xdr:rowOff>
    </xdr:from>
    <xdr:ext cx="313932" cy="259045"/>
    <xdr:sp macro="" textlink="">
      <xdr:nvSpPr>
        <xdr:cNvPr id="756" name="諸支出金平均値テキスト"/>
        <xdr:cNvSpPr txBox="1"/>
      </xdr:nvSpPr>
      <xdr:spPr>
        <a:xfrm>
          <a:off x="22212300" y="6614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85090</xdr:rowOff>
    </xdr:from>
    <xdr:to>
      <xdr:col>116</xdr:col>
      <xdr:colOff>114300</xdr:colOff>
      <xdr:row>37</xdr:row>
      <xdr:rowOff>15240</xdr:rowOff>
    </xdr:to>
    <xdr:sp macro="" textlink="">
      <xdr:nvSpPr>
        <xdr:cNvPr id="774" name="楕円 773"/>
        <xdr:cNvSpPr/>
      </xdr:nvSpPr>
      <xdr:spPr>
        <a:xfrm>
          <a:off x="221107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107967</xdr:rowOff>
    </xdr:from>
    <xdr:ext cx="378565" cy="259045"/>
    <xdr:sp macro="" textlink="">
      <xdr:nvSpPr>
        <xdr:cNvPr id="775" name="諸支出金該当値テキスト"/>
        <xdr:cNvSpPr txBox="1"/>
      </xdr:nvSpPr>
      <xdr:spPr>
        <a:xfrm>
          <a:off x="22212300" y="6108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民生費が増加しているのは、令和２年度に会計年度任用職員制度が開始したことにより、直営で実施している保育所や児童館に係る人件費が増加しているためである。</a:t>
          </a:r>
        </a:p>
        <a:p>
          <a:r>
            <a:rPr kumimoji="1" lang="ja-JP" altLang="en-US" sz="1300">
              <a:latin typeface="ＭＳ Ｐゴシック" panose="020B0600070205080204" pitchFamily="50" charset="-128"/>
              <a:ea typeface="ＭＳ Ｐゴシック" panose="020B0600070205080204" pitchFamily="50" charset="-128"/>
            </a:rPr>
            <a:t>　総務費が類似団体平均を上回っているのは、ふるさと柴田応援寄附増による返礼品に係る報償費や基金積立金が増加したためである。</a:t>
          </a:r>
        </a:p>
        <a:p>
          <a:r>
            <a:rPr kumimoji="1" lang="ja-JP" altLang="en-US" sz="1300">
              <a:latin typeface="ＭＳ Ｐゴシック" panose="020B0600070205080204" pitchFamily="50" charset="-128"/>
              <a:ea typeface="ＭＳ Ｐゴシック" panose="020B0600070205080204" pitchFamily="50" charset="-128"/>
            </a:rPr>
            <a:t>　同じく商工費が類似団体平均を上回っているのは、コロナ禍の影響で疲弊している地域経済を盛り上げるため、国庫補助を活用し、休業や営業時間を短縮した事業者に対し、協力金を交付したためである。</a:t>
          </a:r>
        </a:p>
        <a:p>
          <a:r>
            <a:rPr kumimoji="1" lang="ja-JP" altLang="en-US" sz="1300">
              <a:latin typeface="ＭＳ Ｐゴシック" panose="020B0600070205080204" pitchFamily="50" charset="-128"/>
              <a:ea typeface="ＭＳ Ｐゴシック" panose="020B0600070205080204" pitchFamily="50" charset="-128"/>
            </a:rPr>
            <a:t>　今後の課題は、公債費が上昇しているため、町債の発行を抑制する必要がある。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宮城県柴田町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財政調整基金は、令和元年度に被災した台風</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号の影響で残高が減少していたが、令和３年度において、普通交付税が増加したため、被災前の平成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年度の水準に回復した。また、実質収支額は、歳出決算において、予算と比較し大幅な減額となった影響で、令和２年度から引き続き、黒字額が拡大している。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宮城県柴田町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一般会計の令和３年度実質収支額は前年度より黒字額が拡大しているが標準財政規模比は微減となっている。　</a:t>
          </a:r>
          <a:endParaRPr kumimoji="1" lang="en-US" altLang="ja-JP" sz="1400">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　水道事業会計は、令和２年度と同水準で黒字となっている。</a:t>
          </a:r>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　下水道事業会計は、現金預金が増加したことにより大幅な黒字となった。</a:t>
          </a:r>
        </a:p>
        <a:p>
          <a:r>
            <a:rPr kumimoji="1" lang="ja-JP" altLang="en-US" sz="1400">
              <a:solidFill>
                <a:schemeClr val="tx1"/>
              </a:solidFill>
              <a:latin typeface="ＭＳ ゴシック" pitchFamily="49" charset="-128"/>
              <a:ea typeface="ＭＳ ゴシック" pitchFamily="49" charset="-128"/>
            </a:rPr>
            <a:t>　国民健康保険事業特別会計については、平成</a:t>
          </a:r>
          <a:r>
            <a:rPr kumimoji="1" lang="en-US" altLang="ja-JP" sz="1400">
              <a:solidFill>
                <a:schemeClr val="tx1"/>
              </a:solidFill>
              <a:latin typeface="ＭＳ ゴシック" pitchFamily="49" charset="-128"/>
              <a:ea typeface="ＭＳ ゴシック" pitchFamily="49" charset="-128"/>
            </a:rPr>
            <a:t>30</a:t>
          </a:r>
          <a:r>
            <a:rPr kumimoji="1" lang="ja-JP" altLang="en-US" sz="1400">
              <a:solidFill>
                <a:schemeClr val="tx1"/>
              </a:solidFill>
              <a:latin typeface="ＭＳ ゴシック" pitchFamily="49" charset="-128"/>
              <a:ea typeface="ＭＳ ゴシック" pitchFamily="49" charset="-128"/>
            </a:rPr>
            <a:t>年の都道府県単位化により、県が財政運営の主体となったことにより財源構成が大幅に変わっている。そのため平成</a:t>
          </a:r>
          <a:r>
            <a:rPr kumimoji="1" lang="en-US" altLang="ja-JP" sz="1400">
              <a:solidFill>
                <a:schemeClr val="tx1"/>
              </a:solidFill>
              <a:latin typeface="ＭＳ ゴシック" pitchFamily="49" charset="-128"/>
              <a:ea typeface="ＭＳ ゴシック" pitchFamily="49" charset="-128"/>
            </a:rPr>
            <a:t>29</a:t>
          </a:r>
          <a:r>
            <a:rPr kumimoji="1" lang="ja-JP" altLang="en-US" sz="1400">
              <a:solidFill>
                <a:schemeClr val="tx1"/>
              </a:solidFill>
              <a:latin typeface="ＭＳ ゴシック" pitchFamily="49" charset="-128"/>
              <a:ea typeface="ＭＳ ゴシック" pitchFamily="49" charset="-128"/>
            </a:rPr>
            <a:t>年度以前と比べ黒字額は標準財政規模に比して小さい値となっている。</a:t>
          </a:r>
        </a:p>
        <a:p>
          <a:r>
            <a:rPr kumimoji="1" lang="ja-JP" altLang="en-US" sz="1400">
              <a:solidFill>
                <a:schemeClr val="tx1"/>
              </a:solidFill>
              <a:latin typeface="ＭＳ ゴシック" pitchFamily="49" charset="-128"/>
              <a:ea typeface="ＭＳ ゴシック" pitchFamily="49" charset="-128"/>
            </a:rPr>
            <a:t>　全体ではいずれも黒字であり、担当課と連携しながら今後も健全な財政運営に努める。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81</v>
      </c>
      <c r="C2" s="179"/>
      <c r="D2" s="180"/>
    </row>
    <row r="3" spans="1:119" ht="18.75" customHeight="1" thickBot="1" x14ac:dyDescent="0.2">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18613472</v>
      </c>
      <c r="BO4" s="489"/>
      <c r="BP4" s="489"/>
      <c r="BQ4" s="489"/>
      <c r="BR4" s="489"/>
      <c r="BS4" s="489"/>
      <c r="BT4" s="489"/>
      <c r="BU4" s="490"/>
      <c r="BV4" s="488">
        <v>21661024</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5.7</v>
      </c>
      <c r="CU4" s="629"/>
      <c r="CV4" s="629"/>
      <c r="CW4" s="629"/>
      <c r="CX4" s="629"/>
      <c r="CY4" s="629"/>
      <c r="CZ4" s="629"/>
      <c r="DA4" s="630"/>
      <c r="DB4" s="628">
        <v>5.9</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18066408</v>
      </c>
      <c r="BO5" s="460"/>
      <c r="BP5" s="460"/>
      <c r="BQ5" s="460"/>
      <c r="BR5" s="460"/>
      <c r="BS5" s="460"/>
      <c r="BT5" s="460"/>
      <c r="BU5" s="461"/>
      <c r="BV5" s="459">
        <v>21047713</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89.1</v>
      </c>
      <c r="CU5" s="457"/>
      <c r="CV5" s="457"/>
      <c r="CW5" s="457"/>
      <c r="CX5" s="457"/>
      <c r="CY5" s="457"/>
      <c r="CZ5" s="457"/>
      <c r="DA5" s="458"/>
      <c r="DB5" s="456">
        <v>93.5</v>
      </c>
      <c r="DC5" s="457"/>
      <c r="DD5" s="457"/>
      <c r="DE5" s="457"/>
      <c r="DF5" s="457"/>
      <c r="DG5" s="457"/>
      <c r="DH5" s="457"/>
      <c r="DI5" s="458"/>
    </row>
    <row r="6" spans="1:119" ht="18.75" customHeight="1" x14ac:dyDescent="0.15">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102</v>
      </c>
      <c r="AV6" s="518"/>
      <c r="AW6" s="518"/>
      <c r="AX6" s="518"/>
      <c r="AY6" s="473" t="s">
        <v>103</v>
      </c>
      <c r="AZ6" s="474"/>
      <c r="BA6" s="474"/>
      <c r="BB6" s="474"/>
      <c r="BC6" s="474"/>
      <c r="BD6" s="474"/>
      <c r="BE6" s="474"/>
      <c r="BF6" s="474"/>
      <c r="BG6" s="474"/>
      <c r="BH6" s="474"/>
      <c r="BI6" s="474"/>
      <c r="BJ6" s="474"/>
      <c r="BK6" s="474"/>
      <c r="BL6" s="474"/>
      <c r="BM6" s="475"/>
      <c r="BN6" s="459">
        <v>547064</v>
      </c>
      <c r="BO6" s="460"/>
      <c r="BP6" s="460"/>
      <c r="BQ6" s="460"/>
      <c r="BR6" s="460"/>
      <c r="BS6" s="460"/>
      <c r="BT6" s="460"/>
      <c r="BU6" s="461"/>
      <c r="BV6" s="459">
        <v>613311</v>
      </c>
      <c r="BW6" s="460"/>
      <c r="BX6" s="460"/>
      <c r="BY6" s="460"/>
      <c r="BZ6" s="460"/>
      <c r="CA6" s="460"/>
      <c r="CB6" s="460"/>
      <c r="CC6" s="461"/>
      <c r="CD6" s="499" t="s">
        <v>104</v>
      </c>
      <c r="CE6" s="419"/>
      <c r="CF6" s="419"/>
      <c r="CG6" s="419"/>
      <c r="CH6" s="419"/>
      <c r="CI6" s="419"/>
      <c r="CJ6" s="419"/>
      <c r="CK6" s="419"/>
      <c r="CL6" s="419"/>
      <c r="CM6" s="419"/>
      <c r="CN6" s="419"/>
      <c r="CO6" s="419"/>
      <c r="CP6" s="419"/>
      <c r="CQ6" s="419"/>
      <c r="CR6" s="419"/>
      <c r="CS6" s="500"/>
      <c r="CT6" s="602">
        <v>95.4</v>
      </c>
      <c r="CU6" s="603"/>
      <c r="CV6" s="603"/>
      <c r="CW6" s="603"/>
      <c r="CX6" s="603"/>
      <c r="CY6" s="603"/>
      <c r="CZ6" s="603"/>
      <c r="DA6" s="604"/>
      <c r="DB6" s="602">
        <v>98.8</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105</v>
      </c>
      <c r="AN7" s="416"/>
      <c r="AO7" s="416"/>
      <c r="AP7" s="416"/>
      <c r="AQ7" s="416"/>
      <c r="AR7" s="416"/>
      <c r="AS7" s="416"/>
      <c r="AT7" s="417"/>
      <c r="AU7" s="517" t="s">
        <v>106</v>
      </c>
      <c r="AV7" s="518"/>
      <c r="AW7" s="518"/>
      <c r="AX7" s="518"/>
      <c r="AY7" s="473" t="s">
        <v>107</v>
      </c>
      <c r="AZ7" s="474"/>
      <c r="BA7" s="474"/>
      <c r="BB7" s="474"/>
      <c r="BC7" s="474"/>
      <c r="BD7" s="474"/>
      <c r="BE7" s="474"/>
      <c r="BF7" s="474"/>
      <c r="BG7" s="474"/>
      <c r="BH7" s="474"/>
      <c r="BI7" s="474"/>
      <c r="BJ7" s="474"/>
      <c r="BK7" s="474"/>
      <c r="BL7" s="474"/>
      <c r="BM7" s="475"/>
      <c r="BN7" s="459">
        <v>60257</v>
      </c>
      <c r="BO7" s="460"/>
      <c r="BP7" s="460"/>
      <c r="BQ7" s="460"/>
      <c r="BR7" s="460"/>
      <c r="BS7" s="460"/>
      <c r="BT7" s="460"/>
      <c r="BU7" s="461"/>
      <c r="BV7" s="459">
        <v>133791</v>
      </c>
      <c r="BW7" s="460"/>
      <c r="BX7" s="460"/>
      <c r="BY7" s="460"/>
      <c r="BZ7" s="460"/>
      <c r="CA7" s="460"/>
      <c r="CB7" s="460"/>
      <c r="CC7" s="461"/>
      <c r="CD7" s="499" t="s">
        <v>108</v>
      </c>
      <c r="CE7" s="419"/>
      <c r="CF7" s="419"/>
      <c r="CG7" s="419"/>
      <c r="CH7" s="419"/>
      <c r="CI7" s="419"/>
      <c r="CJ7" s="419"/>
      <c r="CK7" s="419"/>
      <c r="CL7" s="419"/>
      <c r="CM7" s="419"/>
      <c r="CN7" s="419"/>
      <c r="CO7" s="419"/>
      <c r="CP7" s="419"/>
      <c r="CQ7" s="419"/>
      <c r="CR7" s="419"/>
      <c r="CS7" s="500"/>
      <c r="CT7" s="459">
        <v>8565216</v>
      </c>
      <c r="CU7" s="460"/>
      <c r="CV7" s="460"/>
      <c r="CW7" s="460"/>
      <c r="CX7" s="460"/>
      <c r="CY7" s="460"/>
      <c r="CZ7" s="460"/>
      <c r="DA7" s="461"/>
      <c r="DB7" s="459">
        <v>8119418</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109</v>
      </c>
      <c r="AN8" s="416"/>
      <c r="AO8" s="416"/>
      <c r="AP8" s="416"/>
      <c r="AQ8" s="416"/>
      <c r="AR8" s="416"/>
      <c r="AS8" s="416"/>
      <c r="AT8" s="417"/>
      <c r="AU8" s="517" t="s">
        <v>110</v>
      </c>
      <c r="AV8" s="518"/>
      <c r="AW8" s="518"/>
      <c r="AX8" s="518"/>
      <c r="AY8" s="473" t="s">
        <v>111</v>
      </c>
      <c r="AZ8" s="474"/>
      <c r="BA8" s="474"/>
      <c r="BB8" s="474"/>
      <c r="BC8" s="474"/>
      <c r="BD8" s="474"/>
      <c r="BE8" s="474"/>
      <c r="BF8" s="474"/>
      <c r="BG8" s="474"/>
      <c r="BH8" s="474"/>
      <c r="BI8" s="474"/>
      <c r="BJ8" s="474"/>
      <c r="BK8" s="474"/>
      <c r="BL8" s="474"/>
      <c r="BM8" s="475"/>
      <c r="BN8" s="459">
        <v>486807</v>
      </c>
      <c r="BO8" s="460"/>
      <c r="BP8" s="460"/>
      <c r="BQ8" s="460"/>
      <c r="BR8" s="460"/>
      <c r="BS8" s="460"/>
      <c r="BT8" s="460"/>
      <c r="BU8" s="461"/>
      <c r="BV8" s="459">
        <v>479520</v>
      </c>
      <c r="BW8" s="460"/>
      <c r="BX8" s="460"/>
      <c r="BY8" s="460"/>
      <c r="BZ8" s="460"/>
      <c r="CA8" s="460"/>
      <c r="CB8" s="460"/>
      <c r="CC8" s="461"/>
      <c r="CD8" s="499" t="s">
        <v>112</v>
      </c>
      <c r="CE8" s="419"/>
      <c r="CF8" s="419"/>
      <c r="CG8" s="419"/>
      <c r="CH8" s="419"/>
      <c r="CI8" s="419"/>
      <c r="CJ8" s="419"/>
      <c r="CK8" s="419"/>
      <c r="CL8" s="419"/>
      <c r="CM8" s="419"/>
      <c r="CN8" s="419"/>
      <c r="CO8" s="419"/>
      <c r="CP8" s="419"/>
      <c r="CQ8" s="419"/>
      <c r="CR8" s="419"/>
      <c r="CS8" s="500"/>
      <c r="CT8" s="562">
        <v>0.61</v>
      </c>
      <c r="CU8" s="563"/>
      <c r="CV8" s="563"/>
      <c r="CW8" s="563"/>
      <c r="CX8" s="563"/>
      <c r="CY8" s="563"/>
      <c r="CZ8" s="563"/>
      <c r="DA8" s="564"/>
      <c r="DB8" s="562">
        <v>0.63</v>
      </c>
      <c r="DC8" s="563"/>
      <c r="DD8" s="563"/>
      <c r="DE8" s="563"/>
      <c r="DF8" s="563"/>
      <c r="DG8" s="563"/>
      <c r="DH8" s="563"/>
      <c r="DI8" s="564"/>
    </row>
    <row r="9" spans="1:119" ht="18.75" customHeight="1" thickBot="1" x14ac:dyDescent="0.2">
      <c r="A9" s="178"/>
      <c r="B9" s="591" t="s">
        <v>113</v>
      </c>
      <c r="C9" s="592"/>
      <c r="D9" s="592"/>
      <c r="E9" s="592"/>
      <c r="F9" s="592"/>
      <c r="G9" s="592"/>
      <c r="H9" s="592"/>
      <c r="I9" s="592"/>
      <c r="J9" s="592"/>
      <c r="K9" s="510"/>
      <c r="L9" s="593" t="s">
        <v>114</v>
      </c>
      <c r="M9" s="594"/>
      <c r="N9" s="594"/>
      <c r="O9" s="594"/>
      <c r="P9" s="594"/>
      <c r="Q9" s="595"/>
      <c r="R9" s="596">
        <v>38271</v>
      </c>
      <c r="S9" s="597"/>
      <c r="T9" s="597"/>
      <c r="U9" s="597"/>
      <c r="V9" s="598"/>
      <c r="W9" s="528" t="s">
        <v>115</v>
      </c>
      <c r="X9" s="529"/>
      <c r="Y9" s="529"/>
      <c r="Z9" s="529"/>
      <c r="AA9" s="529"/>
      <c r="AB9" s="529"/>
      <c r="AC9" s="529"/>
      <c r="AD9" s="529"/>
      <c r="AE9" s="529"/>
      <c r="AF9" s="529"/>
      <c r="AG9" s="529"/>
      <c r="AH9" s="529"/>
      <c r="AI9" s="529"/>
      <c r="AJ9" s="529"/>
      <c r="AK9" s="529"/>
      <c r="AL9" s="599"/>
      <c r="AM9" s="516" t="s">
        <v>116</v>
      </c>
      <c r="AN9" s="416"/>
      <c r="AO9" s="416"/>
      <c r="AP9" s="416"/>
      <c r="AQ9" s="416"/>
      <c r="AR9" s="416"/>
      <c r="AS9" s="416"/>
      <c r="AT9" s="417"/>
      <c r="AU9" s="517" t="s">
        <v>102</v>
      </c>
      <c r="AV9" s="518"/>
      <c r="AW9" s="518"/>
      <c r="AX9" s="518"/>
      <c r="AY9" s="473" t="s">
        <v>117</v>
      </c>
      <c r="AZ9" s="474"/>
      <c r="BA9" s="474"/>
      <c r="BB9" s="474"/>
      <c r="BC9" s="474"/>
      <c r="BD9" s="474"/>
      <c r="BE9" s="474"/>
      <c r="BF9" s="474"/>
      <c r="BG9" s="474"/>
      <c r="BH9" s="474"/>
      <c r="BI9" s="474"/>
      <c r="BJ9" s="474"/>
      <c r="BK9" s="474"/>
      <c r="BL9" s="474"/>
      <c r="BM9" s="475"/>
      <c r="BN9" s="459">
        <v>7287</v>
      </c>
      <c r="BO9" s="460"/>
      <c r="BP9" s="460"/>
      <c r="BQ9" s="460"/>
      <c r="BR9" s="460"/>
      <c r="BS9" s="460"/>
      <c r="BT9" s="460"/>
      <c r="BU9" s="461"/>
      <c r="BV9" s="459">
        <v>409224</v>
      </c>
      <c r="BW9" s="460"/>
      <c r="BX9" s="460"/>
      <c r="BY9" s="460"/>
      <c r="BZ9" s="460"/>
      <c r="CA9" s="460"/>
      <c r="CB9" s="460"/>
      <c r="CC9" s="461"/>
      <c r="CD9" s="499" t="s">
        <v>118</v>
      </c>
      <c r="CE9" s="419"/>
      <c r="CF9" s="419"/>
      <c r="CG9" s="419"/>
      <c r="CH9" s="419"/>
      <c r="CI9" s="419"/>
      <c r="CJ9" s="419"/>
      <c r="CK9" s="419"/>
      <c r="CL9" s="419"/>
      <c r="CM9" s="419"/>
      <c r="CN9" s="419"/>
      <c r="CO9" s="419"/>
      <c r="CP9" s="419"/>
      <c r="CQ9" s="419"/>
      <c r="CR9" s="419"/>
      <c r="CS9" s="500"/>
      <c r="CT9" s="456">
        <v>12.2</v>
      </c>
      <c r="CU9" s="457"/>
      <c r="CV9" s="457"/>
      <c r="CW9" s="457"/>
      <c r="CX9" s="457"/>
      <c r="CY9" s="457"/>
      <c r="CZ9" s="457"/>
      <c r="DA9" s="458"/>
      <c r="DB9" s="456">
        <v>13</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119</v>
      </c>
      <c r="M10" s="416"/>
      <c r="N10" s="416"/>
      <c r="O10" s="416"/>
      <c r="P10" s="416"/>
      <c r="Q10" s="417"/>
      <c r="R10" s="412">
        <v>39525</v>
      </c>
      <c r="S10" s="413"/>
      <c r="T10" s="413"/>
      <c r="U10" s="413"/>
      <c r="V10" s="472"/>
      <c r="W10" s="600"/>
      <c r="X10" s="410"/>
      <c r="Y10" s="410"/>
      <c r="Z10" s="410"/>
      <c r="AA10" s="410"/>
      <c r="AB10" s="410"/>
      <c r="AC10" s="410"/>
      <c r="AD10" s="410"/>
      <c r="AE10" s="410"/>
      <c r="AF10" s="410"/>
      <c r="AG10" s="410"/>
      <c r="AH10" s="410"/>
      <c r="AI10" s="410"/>
      <c r="AJ10" s="410"/>
      <c r="AK10" s="410"/>
      <c r="AL10" s="601"/>
      <c r="AM10" s="516" t="s">
        <v>120</v>
      </c>
      <c r="AN10" s="416"/>
      <c r="AO10" s="416"/>
      <c r="AP10" s="416"/>
      <c r="AQ10" s="416"/>
      <c r="AR10" s="416"/>
      <c r="AS10" s="416"/>
      <c r="AT10" s="417"/>
      <c r="AU10" s="517" t="s">
        <v>110</v>
      </c>
      <c r="AV10" s="518"/>
      <c r="AW10" s="518"/>
      <c r="AX10" s="518"/>
      <c r="AY10" s="473" t="s">
        <v>121</v>
      </c>
      <c r="AZ10" s="474"/>
      <c r="BA10" s="474"/>
      <c r="BB10" s="474"/>
      <c r="BC10" s="474"/>
      <c r="BD10" s="474"/>
      <c r="BE10" s="474"/>
      <c r="BF10" s="474"/>
      <c r="BG10" s="474"/>
      <c r="BH10" s="474"/>
      <c r="BI10" s="474"/>
      <c r="BJ10" s="474"/>
      <c r="BK10" s="474"/>
      <c r="BL10" s="474"/>
      <c r="BM10" s="475"/>
      <c r="BN10" s="459">
        <v>383881</v>
      </c>
      <c r="BO10" s="460"/>
      <c r="BP10" s="460"/>
      <c r="BQ10" s="460"/>
      <c r="BR10" s="460"/>
      <c r="BS10" s="460"/>
      <c r="BT10" s="460"/>
      <c r="BU10" s="461"/>
      <c r="BV10" s="459">
        <v>35926</v>
      </c>
      <c r="BW10" s="460"/>
      <c r="BX10" s="460"/>
      <c r="BY10" s="460"/>
      <c r="BZ10" s="460"/>
      <c r="CA10" s="460"/>
      <c r="CB10" s="460"/>
      <c r="CC10" s="461"/>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123</v>
      </c>
      <c r="M11" s="421"/>
      <c r="N11" s="421"/>
      <c r="O11" s="421"/>
      <c r="P11" s="421"/>
      <c r="Q11" s="422"/>
      <c r="R11" s="588" t="s">
        <v>124</v>
      </c>
      <c r="S11" s="589"/>
      <c r="T11" s="589"/>
      <c r="U11" s="589"/>
      <c r="V11" s="590"/>
      <c r="W11" s="600"/>
      <c r="X11" s="410"/>
      <c r="Y11" s="410"/>
      <c r="Z11" s="410"/>
      <c r="AA11" s="410"/>
      <c r="AB11" s="410"/>
      <c r="AC11" s="410"/>
      <c r="AD11" s="410"/>
      <c r="AE11" s="410"/>
      <c r="AF11" s="410"/>
      <c r="AG11" s="410"/>
      <c r="AH11" s="410"/>
      <c r="AI11" s="410"/>
      <c r="AJ11" s="410"/>
      <c r="AK11" s="410"/>
      <c r="AL11" s="601"/>
      <c r="AM11" s="516" t="s">
        <v>125</v>
      </c>
      <c r="AN11" s="416"/>
      <c r="AO11" s="416"/>
      <c r="AP11" s="416"/>
      <c r="AQ11" s="416"/>
      <c r="AR11" s="416"/>
      <c r="AS11" s="416"/>
      <c r="AT11" s="417"/>
      <c r="AU11" s="517" t="s">
        <v>94</v>
      </c>
      <c r="AV11" s="518"/>
      <c r="AW11" s="518"/>
      <c r="AX11" s="518"/>
      <c r="AY11" s="473" t="s">
        <v>126</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127</v>
      </c>
      <c r="CE11" s="419"/>
      <c r="CF11" s="419"/>
      <c r="CG11" s="419"/>
      <c r="CH11" s="419"/>
      <c r="CI11" s="419"/>
      <c r="CJ11" s="419"/>
      <c r="CK11" s="419"/>
      <c r="CL11" s="419"/>
      <c r="CM11" s="419"/>
      <c r="CN11" s="419"/>
      <c r="CO11" s="419"/>
      <c r="CP11" s="419"/>
      <c r="CQ11" s="419"/>
      <c r="CR11" s="419"/>
      <c r="CS11" s="500"/>
      <c r="CT11" s="562" t="s">
        <v>128</v>
      </c>
      <c r="CU11" s="563"/>
      <c r="CV11" s="563"/>
      <c r="CW11" s="563"/>
      <c r="CX11" s="563"/>
      <c r="CY11" s="563"/>
      <c r="CZ11" s="563"/>
      <c r="DA11" s="564"/>
      <c r="DB11" s="562" t="s">
        <v>129</v>
      </c>
      <c r="DC11" s="563"/>
      <c r="DD11" s="563"/>
      <c r="DE11" s="563"/>
      <c r="DF11" s="563"/>
      <c r="DG11" s="563"/>
      <c r="DH11" s="563"/>
      <c r="DI11" s="564"/>
    </row>
    <row r="12" spans="1:119" ht="18.75" customHeight="1" x14ac:dyDescent="0.15">
      <c r="A12" s="178"/>
      <c r="B12" s="565" t="s">
        <v>130</v>
      </c>
      <c r="C12" s="566"/>
      <c r="D12" s="566"/>
      <c r="E12" s="566"/>
      <c r="F12" s="566"/>
      <c r="G12" s="566"/>
      <c r="H12" s="566"/>
      <c r="I12" s="566"/>
      <c r="J12" s="566"/>
      <c r="K12" s="567"/>
      <c r="L12" s="574" t="s">
        <v>131</v>
      </c>
      <c r="M12" s="575"/>
      <c r="N12" s="575"/>
      <c r="O12" s="575"/>
      <c r="P12" s="575"/>
      <c r="Q12" s="576"/>
      <c r="R12" s="577">
        <v>37267</v>
      </c>
      <c r="S12" s="578"/>
      <c r="T12" s="578"/>
      <c r="U12" s="578"/>
      <c r="V12" s="579"/>
      <c r="W12" s="580" t="s">
        <v>1</v>
      </c>
      <c r="X12" s="518"/>
      <c r="Y12" s="518"/>
      <c r="Z12" s="518"/>
      <c r="AA12" s="518"/>
      <c r="AB12" s="581"/>
      <c r="AC12" s="582" t="s">
        <v>132</v>
      </c>
      <c r="AD12" s="583"/>
      <c r="AE12" s="583"/>
      <c r="AF12" s="583"/>
      <c r="AG12" s="584"/>
      <c r="AH12" s="582" t="s">
        <v>133</v>
      </c>
      <c r="AI12" s="583"/>
      <c r="AJ12" s="583"/>
      <c r="AK12" s="583"/>
      <c r="AL12" s="585"/>
      <c r="AM12" s="516" t="s">
        <v>134</v>
      </c>
      <c r="AN12" s="416"/>
      <c r="AO12" s="416"/>
      <c r="AP12" s="416"/>
      <c r="AQ12" s="416"/>
      <c r="AR12" s="416"/>
      <c r="AS12" s="416"/>
      <c r="AT12" s="417"/>
      <c r="AU12" s="517" t="s">
        <v>135</v>
      </c>
      <c r="AV12" s="518"/>
      <c r="AW12" s="518"/>
      <c r="AX12" s="518"/>
      <c r="AY12" s="473" t="s">
        <v>136</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0</v>
      </c>
      <c r="BW12" s="460"/>
      <c r="BX12" s="460"/>
      <c r="BY12" s="460"/>
      <c r="BZ12" s="460"/>
      <c r="CA12" s="460"/>
      <c r="CB12" s="460"/>
      <c r="CC12" s="461"/>
      <c r="CD12" s="499" t="s">
        <v>137</v>
      </c>
      <c r="CE12" s="419"/>
      <c r="CF12" s="419"/>
      <c r="CG12" s="419"/>
      <c r="CH12" s="419"/>
      <c r="CI12" s="419"/>
      <c r="CJ12" s="419"/>
      <c r="CK12" s="419"/>
      <c r="CL12" s="419"/>
      <c r="CM12" s="419"/>
      <c r="CN12" s="419"/>
      <c r="CO12" s="419"/>
      <c r="CP12" s="419"/>
      <c r="CQ12" s="419"/>
      <c r="CR12" s="419"/>
      <c r="CS12" s="500"/>
      <c r="CT12" s="562" t="s">
        <v>138</v>
      </c>
      <c r="CU12" s="563"/>
      <c r="CV12" s="563"/>
      <c r="CW12" s="563"/>
      <c r="CX12" s="563"/>
      <c r="CY12" s="563"/>
      <c r="CZ12" s="563"/>
      <c r="DA12" s="564"/>
      <c r="DB12" s="562" t="s">
        <v>128</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139</v>
      </c>
      <c r="N13" s="544"/>
      <c r="O13" s="544"/>
      <c r="P13" s="544"/>
      <c r="Q13" s="545"/>
      <c r="R13" s="546">
        <v>37106</v>
      </c>
      <c r="S13" s="547"/>
      <c r="T13" s="547"/>
      <c r="U13" s="547"/>
      <c r="V13" s="548"/>
      <c r="W13" s="549" t="s">
        <v>140</v>
      </c>
      <c r="X13" s="445"/>
      <c r="Y13" s="445"/>
      <c r="Z13" s="445"/>
      <c r="AA13" s="445"/>
      <c r="AB13" s="446"/>
      <c r="AC13" s="412">
        <v>405</v>
      </c>
      <c r="AD13" s="413"/>
      <c r="AE13" s="413"/>
      <c r="AF13" s="413"/>
      <c r="AG13" s="414"/>
      <c r="AH13" s="412">
        <v>435</v>
      </c>
      <c r="AI13" s="413"/>
      <c r="AJ13" s="413"/>
      <c r="AK13" s="413"/>
      <c r="AL13" s="472"/>
      <c r="AM13" s="516" t="s">
        <v>141</v>
      </c>
      <c r="AN13" s="416"/>
      <c r="AO13" s="416"/>
      <c r="AP13" s="416"/>
      <c r="AQ13" s="416"/>
      <c r="AR13" s="416"/>
      <c r="AS13" s="416"/>
      <c r="AT13" s="417"/>
      <c r="AU13" s="517" t="s">
        <v>142</v>
      </c>
      <c r="AV13" s="518"/>
      <c r="AW13" s="518"/>
      <c r="AX13" s="518"/>
      <c r="AY13" s="473" t="s">
        <v>143</v>
      </c>
      <c r="AZ13" s="474"/>
      <c r="BA13" s="474"/>
      <c r="BB13" s="474"/>
      <c r="BC13" s="474"/>
      <c r="BD13" s="474"/>
      <c r="BE13" s="474"/>
      <c r="BF13" s="474"/>
      <c r="BG13" s="474"/>
      <c r="BH13" s="474"/>
      <c r="BI13" s="474"/>
      <c r="BJ13" s="474"/>
      <c r="BK13" s="474"/>
      <c r="BL13" s="474"/>
      <c r="BM13" s="475"/>
      <c r="BN13" s="459">
        <v>391168</v>
      </c>
      <c r="BO13" s="460"/>
      <c r="BP13" s="460"/>
      <c r="BQ13" s="460"/>
      <c r="BR13" s="460"/>
      <c r="BS13" s="460"/>
      <c r="BT13" s="460"/>
      <c r="BU13" s="461"/>
      <c r="BV13" s="459">
        <v>445150</v>
      </c>
      <c r="BW13" s="460"/>
      <c r="BX13" s="460"/>
      <c r="BY13" s="460"/>
      <c r="BZ13" s="460"/>
      <c r="CA13" s="460"/>
      <c r="CB13" s="460"/>
      <c r="CC13" s="461"/>
      <c r="CD13" s="499" t="s">
        <v>144</v>
      </c>
      <c r="CE13" s="419"/>
      <c r="CF13" s="419"/>
      <c r="CG13" s="419"/>
      <c r="CH13" s="419"/>
      <c r="CI13" s="419"/>
      <c r="CJ13" s="419"/>
      <c r="CK13" s="419"/>
      <c r="CL13" s="419"/>
      <c r="CM13" s="419"/>
      <c r="CN13" s="419"/>
      <c r="CO13" s="419"/>
      <c r="CP13" s="419"/>
      <c r="CQ13" s="419"/>
      <c r="CR13" s="419"/>
      <c r="CS13" s="500"/>
      <c r="CT13" s="456">
        <v>4.0999999999999996</v>
      </c>
      <c r="CU13" s="457"/>
      <c r="CV13" s="457"/>
      <c r="CW13" s="457"/>
      <c r="CX13" s="457"/>
      <c r="CY13" s="457"/>
      <c r="CZ13" s="457"/>
      <c r="DA13" s="458"/>
      <c r="DB13" s="456">
        <v>3.7</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145</v>
      </c>
      <c r="M14" s="586"/>
      <c r="N14" s="586"/>
      <c r="O14" s="586"/>
      <c r="P14" s="586"/>
      <c r="Q14" s="587"/>
      <c r="R14" s="546">
        <v>37598</v>
      </c>
      <c r="S14" s="547"/>
      <c r="T14" s="547"/>
      <c r="U14" s="547"/>
      <c r="V14" s="548"/>
      <c r="W14" s="550"/>
      <c r="X14" s="448"/>
      <c r="Y14" s="448"/>
      <c r="Z14" s="448"/>
      <c r="AA14" s="448"/>
      <c r="AB14" s="449"/>
      <c r="AC14" s="539">
        <v>2.2999999999999998</v>
      </c>
      <c r="AD14" s="540"/>
      <c r="AE14" s="540"/>
      <c r="AF14" s="540"/>
      <c r="AG14" s="541"/>
      <c r="AH14" s="539">
        <v>2.4</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146</v>
      </c>
      <c r="CE14" s="497"/>
      <c r="CF14" s="497"/>
      <c r="CG14" s="497"/>
      <c r="CH14" s="497"/>
      <c r="CI14" s="497"/>
      <c r="CJ14" s="497"/>
      <c r="CK14" s="497"/>
      <c r="CL14" s="497"/>
      <c r="CM14" s="497"/>
      <c r="CN14" s="497"/>
      <c r="CO14" s="497"/>
      <c r="CP14" s="497"/>
      <c r="CQ14" s="497"/>
      <c r="CR14" s="497"/>
      <c r="CS14" s="498"/>
      <c r="CT14" s="556">
        <v>61.9</v>
      </c>
      <c r="CU14" s="557"/>
      <c r="CV14" s="557"/>
      <c r="CW14" s="557"/>
      <c r="CX14" s="557"/>
      <c r="CY14" s="557"/>
      <c r="CZ14" s="557"/>
      <c r="DA14" s="558"/>
      <c r="DB14" s="556">
        <v>32.799999999999997</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147</v>
      </c>
      <c r="N15" s="544"/>
      <c r="O15" s="544"/>
      <c r="P15" s="544"/>
      <c r="Q15" s="545"/>
      <c r="R15" s="546">
        <v>37407</v>
      </c>
      <c r="S15" s="547"/>
      <c r="T15" s="547"/>
      <c r="U15" s="547"/>
      <c r="V15" s="548"/>
      <c r="W15" s="549" t="s">
        <v>148</v>
      </c>
      <c r="X15" s="445"/>
      <c r="Y15" s="445"/>
      <c r="Z15" s="445"/>
      <c r="AA15" s="445"/>
      <c r="AB15" s="446"/>
      <c r="AC15" s="412">
        <v>5885</v>
      </c>
      <c r="AD15" s="413"/>
      <c r="AE15" s="413"/>
      <c r="AF15" s="413"/>
      <c r="AG15" s="414"/>
      <c r="AH15" s="412">
        <v>6028</v>
      </c>
      <c r="AI15" s="413"/>
      <c r="AJ15" s="413"/>
      <c r="AK15" s="413"/>
      <c r="AL15" s="472"/>
      <c r="AM15" s="516"/>
      <c r="AN15" s="416"/>
      <c r="AO15" s="416"/>
      <c r="AP15" s="416"/>
      <c r="AQ15" s="416"/>
      <c r="AR15" s="416"/>
      <c r="AS15" s="416"/>
      <c r="AT15" s="417"/>
      <c r="AU15" s="517"/>
      <c r="AV15" s="518"/>
      <c r="AW15" s="518"/>
      <c r="AX15" s="518"/>
      <c r="AY15" s="485" t="s">
        <v>149</v>
      </c>
      <c r="AZ15" s="486"/>
      <c r="BA15" s="486"/>
      <c r="BB15" s="486"/>
      <c r="BC15" s="486"/>
      <c r="BD15" s="486"/>
      <c r="BE15" s="486"/>
      <c r="BF15" s="486"/>
      <c r="BG15" s="486"/>
      <c r="BH15" s="486"/>
      <c r="BI15" s="486"/>
      <c r="BJ15" s="486"/>
      <c r="BK15" s="486"/>
      <c r="BL15" s="486"/>
      <c r="BM15" s="487"/>
      <c r="BN15" s="488">
        <v>4046370</v>
      </c>
      <c r="BO15" s="489"/>
      <c r="BP15" s="489"/>
      <c r="BQ15" s="489"/>
      <c r="BR15" s="489"/>
      <c r="BS15" s="489"/>
      <c r="BT15" s="489"/>
      <c r="BU15" s="490"/>
      <c r="BV15" s="488">
        <v>4179320</v>
      </c>
      <c r="BW15" s="489"/>
      <c r="BX15" s="489"/>
      <c r="BY15" s="489"/>
      <c r="BZ15" s="489"/>
      <c r="CA15" s="489"/>
      <c r="CB15" s="489"/>
      <c r="CC15" s="490"/>
      <c r="CD15" s="559" t="s">
        <v>150</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151</v>
      </c>
      <c r="M16" s="534"/>
      <c r="N16" s="534"/>
      <c r="O16" s="534"/>
      <c r="P16" s="534"/>
      <c r="Q16" s="535"/>
      <c r="R16" s="536" t="s">
        <v>152</v>
      </c>
      <c r="S16" s="537"/>
      <c r="T16" s="537"/>
      <c r="U16" s="537"/>
      <c r="V16" s="538"/>
      <c r="W16" s="550"/>
      <c r="X16" s="448"/>
      <c r="Y16" s="448"/>
      <c r="Z16" s="448"/>
      <c r="AA16" s="448"/>
      <c r="AB16" s="449"/>
      <c r="AC16" s="539">
        <v>32.700000000000003</v>
      </c>
      <c r="AD16" s="540"/>
      <c r="AE16" s="540"/>
      <c r="AF16" s="540"/>
      <c r="AG16" s="541"/>
      <c r="AH16" s="539">
        <v>33.6</v>
      </c>
      <c r="AI16" s="540"/>
      <c r="AJ16" s="540"/>
      <c r="AK16" s="540"/>
      <c r="AL16" s="542"/>
      <c r="AM16" s="516"/>
      <c r="AN16" s="416"/>
      <c r="AO16" s="416"/>
      <c r="AP16" s="416"/>
      <c r="AQ16" s="416"/>
      <c r="AR16" s="416"/>
      <c r="AS16" s="416"/>
      <c r="AT16" s="417"/>
      <c r="AU16" s="517"/>
      <c r="AV16" s="518"/>
      <c r="AW16" s="518"/>
      <c r="AX16" s="518"/>
      <c r="AY16" s="473" t="s">
        <v>153</v>
      </c>
      <c r="AZ16" s="474"/>
      <c r="BA16" s="474"/>
      <c r="BB16" s="474"/>
      <c r="BC16" s="474"/>
      <c r="BD16" s="474"/>
      <c r="BE16" s="474"/>
      <c r="BF16" s="474"/>
      <c r="BG16" s="474"/>
      <c r="BH16" s="474"/>
      <c r="BI16" s="474"/>
      <c r="BJ16" s="474"/>
      <c r="BK16" s="474"/>
      <c r="BL16" s="474"/>
      <c r="BM16" s="475"/>
      <c r="BN16" s="459">
        <v>6972522</v>
      </c>
      <c r="BO16" s="460"/>
      <c r="BP16" s="460"/>
      <c r="BQ16" s="460"/>
      <c r="BR16" s="460"/>
      <c r="BS16" s="460"/>
      <c r="BT16" s="460"/>
      <c r="BU16" s="461"/>
      <c r="BV16" s="459">
        <v>6646194</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154</v>
      </c>
      <c r="N17" s="553"/>
      <c r="O17" s="553"/>
      <c r="P17" s="553"/>
      <c r="Q17" s="554"/>
      <c r="R17" s="536" t="s">
        <v>155</v>
      </c>
      <c r="S17" s="537"/>
      <c r="T17" s="537"/>
      <c r="U17" s="537"/>
      <c r="V17" s="538"/>
      <c r="W17" s="549" t="s">
        <v>156</v>
      </c>
      <c r="X17" s="445"/>
      <c r="Y17" s="445"/>
      <c r="Z17" s="445"/>
      <c r="AA17" s="445"/>
      <c r="AB17" s="446"/>
      <c r="AC17" s="412">
        <v>11697</v>
      </c>
      <c r="AD17" s="413"/>
      <c r="AE17" s="413"/>
      <c r="AF17" s="413"/>
      <c r="AG17" s="414"/>
      <c r="AH17" s="412">
        <v>11462</v>
      </c>
      <c r="AI17" s="413"/>
      <c r="AJ17" s="413"/>
      <c r="AK17" s="413"/>
      <c r="AL17" s="472"/>
      <c r="AM17" s="516"/>
      <c r="AN17" s="416"/>
      <c r="AO17" s="416"/>
      <c r="AP17" s="416"/>
      <c r="AQ17" s="416"/>
      <c r="AR17" s="416"/>
      <c r="AS17" s="416"/>
      <c r="AT17" s="417"/>
      <c r="AU17" s="517"/>
      <c r="AV17" s="518"/>
      <c r="AW17" s="518"/>
      <c r="AX17" s="518"/>
      <c r="AY17" s="473" t="s">
        <v>157</v>
      </c>
      <c r="AZ17" s="474"/>
      <c r="BA17" s="474"/>
      <c r="BB17" s="474"/>
      <c r="BC17" s="474"/>
      <c r="BD17" s="474"/>
      <c r="BE17" s="474"/>
      <c r="BF17" s="474"/>
      <c r="BG17" s="474"/>
      <c r="BH17" s="474"/>
      <c r="BI17" s="474"/>
      <c r="BJ17" s="474"/>
      <c r="BK17" s="474"/>
      <c r="BL17" s="474"/>
      <c r="BM17" s="475"/>
      <c r="BN17" s="459">
        <v>5050305</v>
      </c>
      <c r="BO17" s="460"/>
      <c r="BP17" s="460"/>
      <c r="BQ17" s="460"/>
      <c r="BR17" s="460"/>
      <c r="BS17" s="460"/>
      <c r="BT17" s="460"/>
      <c r="BU17" s="461"/>
      <c r="BV17" s="459">
        <v>5228852</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158</v>
      </c>
      <c r="C18" s="510"/>
      <c r="D18" s="510"/>
      <c r="E18" s="511"/>
      <c r="F18" s="511"/>
      <c r="G18" s="511"/>
      <c r="H18" s="511"/>
      <c r="I18" s="511"/>
      <c r="J18" s="511"/>
      <c r="K18" s="511"/>
      <c r="L18" s="512">
        <v>54.03</v>
      </c>
      <c r="M18" s="512"/>
      <c r="N18" s="512"/>
      <c r="O18" s="512"/>
      <c r="P18" s="512"/>
      <c r="Q18" s="512"/>
      <c r="R18" s="513"/>
      <c r="S18" s="513"/>
      <c r="T18" s="513"/>
      <c r="U18" s="513"/>
      <c r="V18" s="514"/>
      <c r="W18" s="530"/>
      <c r="X18" s="531"/>
      <c r="Y18" s="531"/>
      <c r="Z18" s="531"/>
      <c r="AA18" s="531"/>
      <c r="AB18" s="555"/>
      <c r="AC18" s="429">
        <v>65</v>
      </c>
      <c r="AD18" s="430"/>
      <c r="AE18" s="430"/>
      <c r="AF18" s="430"/>
      <c r="AG18" s="515"/>
      <c r="AH18" s="429">
        <v>63.9</v>
      </c>
      <c r="AI18" s="430"/>
      <c r="AJ18" s="430"/>
      <c r="AK18" s="430"/>
      <c r="AL18" s="431"/>
      <c r="AM18" s="516"/>
      <c r="AN18" s="416"/>
      <c r="AO18" s="416"/>
      <c r="AP18" s="416"/>
      <c r="AQ18" s="416"/>
      <c r="AR18" s="416"/>
      <c r="AS18" s="416"/>
      <c r="AT18" s="417"/>
      <c r="AU18" s="517"/>
      <c r="AV18" s="518"/>
      <c r="AW18" s="518"/>
      <c r="AX18" s="518"/>
      <c r="AY18" s="473" t="s">
        <v>159</v>
      </c>
      <c r="AZ18" s="474"/>
      <c r="BA18" s="474"/>
      <c r="BB18" s="474"/>
      <c r="BC18" s="474"/>
      <c r="BD18" s="474"/>
      <c r="BE18" s="474"/>
      <c r="BF18" s="474"/>
      <c r="BG18" s="474"/>
      <c r="BH18" s="474"/>
      <c r="BI18" s="474"/>
      <c r="BJ18" s="474"/>
      <c r="BK18" s="474"/>
      <c r="BL18" s="474"/>
      <c r="BM18" s="475"/>
      <c r="BN18" s="459">
        <v>7829166</v>
      </c>
      <c r="BO18" s="460"/>
      <c r="BP18" s="460"/>
      <c r="BQ18" s="460"/>
      <c r="BR18" s="460"/>
      <c r="BS18" s="460"/>
      <c r="BT18" s="460"/>
      <c r="BU18" s="461"/>
      <c r="BV18" s="459">
        <v>7524250</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160</v>
      </c>
      <c r="C19" s="510"/>
      <c r="D19" s="510"/>
      <c r="E19" s="511"/>
      <c r="F19" s="511"/>
      <c r="G19" s="511"/>
      <c r="H19" s="511"/>
      <c r="I19" s="511"/>
      <c r="J19" s="511"/>
      <c r="K19" s="511"/>
      <c r="L19" s="519">
        <v>708</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161</v>
      </c>
      <c r="AZ19" s="474"/>
      <c r="BA19" s="474"/>
      <c r="BB19" s="474"/>
      <c r="BC19" s="474"/>
      <c r="BD19" s="474"/>
      <c r="BE19" s="474"/>
      <c r="BF19" s="474"/>
      <c r="BG19" s="474"/>
      <c r="BH19" s="474"/>
      <c r="BI19" s="474"/>
      <c r="BJ19" s="474"/>
      <c r="BK19" s="474"/>
      <c r="BL19" s="474"/>
      <c r="BM19" s="475"/>
      <c r="BN19" s="459">
        <v>10251872</v>
      </c>
      <c r="BO19" s="460"/>
      <c r="BP19" s="460"/>
      <c r="BQ19" s="460"/>
      <c r="BR19" s="460"/>
      <c r="BS19" s="460"/>
      <c r="BT19" s="460"/>
      <c r="BU19" s="461"/>
      <c r="BV19" s="459">
        <v>9049532</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162</v>
      </c>
      <c r="C20" s="510"/>
      <c r="D20" s="510"/>
      <c r="E20" s="511"/>
      <c r="F20" s="511"/>
      <c r="G20" s="511"/>
      <c r="H20" s="511"/>
      <c r="I20" s="511"/>
      <c r="J20" s="511"/>
      <c r="K20" s="511"/>
      <c r="L20" s="519">
        <v>15546</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163</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164</v>
      </c>
      <c r="C22" s="436"/>
      <c r="D22" s="437"/>
      <c r="E22" s="444" t="s">
        <v>1</v>
      </c>
      <c r="F22" s="445"/>
      <c r="G22" s="445"/>
      <c r="H22" s="445"/>
      <c r="I22" s="445"/>
      <c r="J22" s="445"/>
      <c r="K22" s="446"/>
      <c r="L22" s="444" t="s">
        <v>165</v>
      </c>
      <c r="M22" s="445"/>
      <c r="N22" s="445"/>
      <c r="O22" s="445"/>
      <c r="P22" s="446"/>
      <c r="Q22" s="450" t="s">
        <v>166</v>
      </c>
      <c r="R22" s="451"/>
      <c r="S22" s="451"/>
      <c r="T22" s="451"/>
      <c r="U22" s="451"/>
      <c r="V22" s="452"/>
      <c r="W22" s="501" t="s">
        <v>167</v>
      </c>
      <c r="X22" s="436"/>
      <c r="Y22" s="437"/>
      <c r="Z22" s="444" t="s">
        <v>1</v>
      </c>
      <c r="AA22" s="445"/>
      <c r="AB22" s="445"/>
      <c r="AC22" s="445"/>
      <c r="AD22" s="445"/>
      <c r="AE22" s="445"/>
      <c r="AF22" s="445"/>
      <c r="AG22" s="446"/>
      <c r="AH22" s="462" t="s">
        <v>168</v>
      </c>
      <c r="AI22" s="445"/>
      <c r="AJ22" s="445"/>
      <c r="AK22" s="445"/>
      <c r="AL22" s="446"/>
      <c r="AM22" s="462" t="s">
        <v>169</v>
      </c>
      <c r="AN22" s="463"/>
      <c r="AO22" s="463"/>
      <c r="AP22" s="463"/>
      <c r="AQ22" s="463"/>
      <c r="AR22" s="464"/>
      <c r="AS22" s="450" t="s">
        <v>166</v>
      </c>
      <c r="AT22" s="451"/>
      <c r="AU22" s="451"/>
      <c r="AV22" s="451"/>
      <c r="AW22" s="451"/>
      <c r="AX22" s="468"/>
      <c r="AY22" s="485" t="s">
        <v>170</v>
      </c>
      <c r="AZ22" s="486"/>
      <c r="BA22" s="486"/>
      <c r="BB22" s="486"/>
      <c r="BC22" s="486"/>
      <c r="BD22" s="486"/>
      <c r="BE22" s="486"/>
      <c r="BF22" s="486"/>
      <c r="BG22" s="486"/>
      <c r="BH22" s="486"/>
      <c r="BI22" s="486"/>
      <c r="BJ22" s="486"/>
      <c r="BK22" s="486"/>
      <c r="BL22" s="486"/>
      <c r="BM22" s="487"/>
      <c r="BN22" s="488">
        <v>17392068</v>
      </c>
      <c r="BO22" s="489"/>
      <c r="BP22" s="489"/>
      <c r="BQ22" s="489"/>
      <c r="BR22" s="489"/>
      <c r="BS22" s="489"/>
      <c r="BT22" s="489"/>
      <c r="BU22" s="490"/>
      <c r="BV22" s="488">
        <v>16658887</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171</v>
      </c>
      <c r="AZ23" s="474"/>
      <c r="BA23" s="474"/>
      <c r="BB23" s="474"/>
      <c r="BC23" s="474"/>
      <c r="BD23" s="474"/>
      <c r="BE23" s="474"/>
      <c r="BF23" s="474"/>
      <c r="BG23" s="474"/>
      <c r="BH23" s="474"/>
      <c r="BI23" s="474"/>
      <c r="BJ23" s="474"/>
      <c r="BK23" s="474"/>
      <c r="BL23" s="474"/>
      <c r="BM23" s="475"/>
      <c r="BN23" s="459">
        <v>10227000</v>
      </c>
      <c r="BO23" s="460"/>
      <c r="BP23" s="460"/>
      <c r="BQ23" s="460"/>
      <c r="BR23" s="460"/>
      <c r="BS23" s="460"/>
      <c r="BT23" s="460"/>
      <c r="BU23" s="461"/>
      <c r="BV23" s="459">
        <v>9274795</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172</v>
      </c>
      <c r="F24" s="416"/>
      <c r="G24" s="416"/>
      <c r="H24" s="416"/>
      <c r="I24" s="416"/>
      <c r="J24" s="416"/>
      <c r="K24" s="417"/>
      <c r="L24" s="412">
        <v>1</v>
      </c>
      <c r="M24" s="413"/>
      <c r="N24" s="413"/>
      <c r="O24" s="413"/>
      <c r="P24" s="414"/>
      <c r="Q24" s="412">
        <v>9040</v>
      </c>
      <c r="R24" s="413"/>
      <c r="S24" s="413"/>
      <c r="T24" s="413"/>
      <c r="U24" s="413"/>
      <c r="V24" s="414"/>
      <c r="W24" s="502"/>
      <c r="X24" s="439"/>
      <c r="Y24" s="440"/>
      <c r="Z24" s="415" t="s">
        <v>173</v>
      </c>
      <c r="AA24" s="416"/>
      <c r="AB24" s="416"/>
      <c r="AC24" s="416"/>
      <c r="AD24" s="416"/>
      <c r="AE24" s="416"/>
      <c r="AF24" s="416"/>
      <c r="AG24" s="417"/>
      <c r="AH24" s="412">
        <v>266</v>
      </c>
      <c r="AI24" s="413"/>
      <c r="AJ24" s="413"/>
      <c r="AK24" s="413"/>
      <c r="AL24" s="414"/>
      <c r="AM24" s="412">
        <v>771932</v>
      </c>
      <c r="AN24" s="413"/>
      <c r="AO24" s="413"/>
      <c r="AP24" s="413"/>
      <c r="AQ24" s="413"/>
      <c r="AR24" s="414"/>
      <c r="AS24" s="412">
        <v>2902</v>
      </c>
      <c r="AT24" s="413"/>
      <c r="AU24" s="413"/>
      <c r="AV24" s="413"/>
      <c r="AW24" s="413"/>
      <c r="AX24" s="472"/>
      <c r="AY24" s="432" t="s">
        <v>174</v>
      </c>
      <c r="AZ24" s="433"/>
      <c r="BA24" s="433"/>
      <c r="BB24" s="433"/>
      <c r="BC24" s="433"/>
      <c r="BD24" s="433"/>
      <c r="BE24" s="433"/>
      <c r="BF24" s="433"/>
      <c r="BG24" s="433"/>
      <c r="BH24" s="433"/>
      <c r="BI24" s="433"/>
      <c r="BJ24" s="433"/>
      <c r="BK24" s="433"/>
      <c r="BL24" s="433"/>
      <c r="BM24" s="434"/>
      <c r="BN24" s="459">
        <v>10913613</v>
      </c>
      <c r="BO24" s="460"/>
      <c r="BP24" s="460"/>
      <c r="BQ24" s="460"/>
      <c r="BR24" s="460"/>
      <c r="BS24" s="460"/>
      <c r="BT24" s="460"/>
      <c r="BU24" s="461"/>
      <c r="BV24" s="459">
        <v>10224087</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175</v>
      </c>
      <c r="F25" s="416"/>
      <c r="G25" s="416"/>
      <c r="H25" s="416"/>
      <c r="I25" s="416"/>
      <c r="J25" s="416"/>
      <c r="K25" s="417"/>
      <c r="L25" s="412">
        <v>1</v>
      </c>
      <c r="M25" s="413"/>
      <c r="N25" s="413"/>
      <c r="O25" s="413"/>
      <c r="P25" s="414"/>
      <c r="Q25" s="412">
        <v>7000</v>
      </c>
      <c r="R25" s="413"/>
      <c r="S25" s="413"/>
      <c r="T25" s="413"/>
      <c r="U25" s="413"/>
      <c r="V25" s="414"/>
      <c r="W25" s="502"/>
      <c r="X25" s="439"/>
      <c r="Y25" s="440"/>
      <c r="Z25" s="415" t="s">
        <v>176</v>
      </c>
      <c r="AA25" s="416"/>
      <c r="AB25" s="416"/>
      <c r="AC25" s="416"/>
      <c r="AD25" s="416"/>
      <c r="AE25" s="416"/>
      <c r="AF25" s="416"/>
      <c r="AG25" s="417"/>
      <c r="AH25" s="412" t="s">
        <v>138</v>
      </c>
      <c r="AI25" s="413"/>
      <c r="AJ25" s="413"/>
      <c r="AK25" s="413"/>
      <c r="AL25" s="414"/>
      <c r="AM25" s="412" t="s">
        <v>138</v>
      </c>
      <c r="AN25" s="413"/>
      <c r="AO25" s="413"/>
      <c r="AP25" s="413"/>
      <c r="AQ25" s="413"/>
      <c r="AR25" s="414"/>
      <c r="AS25" s="412" t="s">
        <v>138</v>
      </c>
      <c r="AT25" s="413"/>
      <c r="AU25" s="413"/>
      <c r="AV25" s="413"/>
      <c r="AW25" s="413"/>
      <c r="AX25" s="472"/>
      <c r="AY25" s="485" t="s">
        <v>177</v>
      </c>
      <c r="AZ25" s="486"/>
      <c r="BA25" s="486"/>
      <c r="BB25" s="486"/>
      <c r="BC25" s="486"/>
      <c r="BD25" s="486"/>
      <c r="BE25" s="486"/>
      <c r="BF25" s="486"/>
      <c r="BG25" s="486"/>
      <c r="BH25" s="486"/>
      <c r="BI25" s="486"/>
      <c r="BJ25" s="486"/>
      <c r="BK25" s="486"/>
      <c r="BL25" s="486"/>
      <c r="BM25" s="487"/>
      <c r="BN25" s="488">
        <v>5271576</v>
      </c>
      <c r="BO25" s="489"/>
      <c r="BP25" s="489"/>
      <c r="BQ25" s="489"/>
      <c r="BR25" s="489"/>
      <c r="BS25" s="489"/>
      <c r="BT25" s="489"/>
      <c r="BU25" s="490"/>
      <c r="BV25" s="488">
        <v>1017106</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178</v>
      </c>
      <c r="F26" s="416"/>
      <c r="G26" s="416"/>
      <c r="H26" s="416"/>
      <c r="I26" s="416"/>
      <c r="J26" s="416"/>
      <c r="K26" s="417"/>
      <c r="L26" s="412">
        <v>1</v>
      </c>
      <c r="M26" s="413"/>
      <c r="N26" s="413"/>
      <c r="O26" s="413"/>
      <c r="P26" s="414"/>
      <c r="Q26" s="412">
        <v>5930</v>
      </c>
      <c r="R26" s="413"/>
      <c r="S26" s="413"/>
      <c r="T26" s="413"/>
      <c r="U26" s="413"/>
      <c r="V26" s="414"/>
      <c r="W26" s="502"/>
      <c r="X26" s="439"/>
      <c r="Y26" s="440"/>
      <c r="Z26" s="415" t="s">
        <v>179</v>
      </c>
      <c r="AA26" s="470"/>
      <c r="AB26" s="470"/>
      <c r="AC26" s="470"/>
      <c r="AD26" s="470"/>
      <c r="AE26" s="470"/>
      <c r="AF26" s="470"/>
      <c r="AG26" s="471"/>
      <c r="AH26" s="412">
        <v>10</v>
      </c>
      <c r="AI26" s="413"/>
      <c r="AJ26" s="413"/>
      <c r="AK26" s="413"/>
      <c r="AL26" s="414"/>
      <c r="AM26" s="412">
        <v>28350</v>
      </c>
      <c r="AN26" s="413"/>
      <c r="AO26" s="413"/>
      <c r="AP26" s="413"/>
      <c r="AQ26" s="413"/>
      <c r="AR26" s="414"/>
      <c r="AS26" s="412">
        <v>2835</v>
      </c>
      <c r="AT26" s="413"/>
      <c r="AU26" s="413"/>
      <c r="AV26" s="413"/>
      <c r="AW26" s="413"/>
      <c r="AX26" s="472"/>
      <c r="AY26" s="499" t="s">
        <v>180</v>
      </c>
      <c r="AZ26" s="419"/>
      <c r="BA26" s="419"/>
      <c r="BB26" s="419"/>
      <c r="BC26" s="419"/>
      <c r="BD26" s="419"/>
      <c r="BE26" s="419"/>
      <c r="BF26" s="419"/>
      <c r="BG26" s="419"/>
      <c r="BH26" s="419"/>
      <c r="BI26" s="419"/>
      <c r="BJ26" s="419"/>
      <c r="BK26" s="419"/>
      <c r="BL26" s="419"/>
      <c r="BM26" s="500"/>
      <c r="BN26" s="459" t="s">
        <v>138</v>
      </c>
      <c r="BO26" s="460"/>
      <c r="BP26" s="460"/>
      <c r="BQ26" s="460"/>
      <c r="BR26" s="460"/>
      <c r="BS26" s="460"/>
      <c r="BT26" s="460"/>
      <c r="BU26" s="461"/>
      <c r="BV26" s="459" t="s">
        <v>138</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181</v>
      </c>
      <c r="F27" s="416"/>
      <c r="G27" s="416"/>
      <c r="H27" s="416"/>
      <c r="I27" s="416"/>
      <c r="J27" s="416"/>
      <c r="K27" s="417"/>
      <c r="L27" s="412">
        <v>1</v>
      </c>
      <c r="M27" s="413"/>
      <c r="N27" s="413"/>
      <c r="O27" s="413"/>
      <c r="P27" s="414"/>
      <c r="Q27" s="412">
        <v>3870</v>
      </c>
      <c r="R27" s="413"/>
      <c r="S27" s="413"/>
      <c r="T27" s="413"/>
      <c r="U27" s="413"/>
      <c r="V27" s="414"/>
      <c r="W27" s="502"/>
      <c r="X27" s="439"/>
      <c r="Y27" s="440"/>
      <c r="Z27" s="415" t="s">
        <v>182</v>
      </c>
      <c r="AA27" s="416"/>
      <c r="AB27" s="416"/>
      <c r="AC27" s="416"/>
      <c r="AD27" s="416"/>
      <c r="AE27" s="416"/>
      <c r="AF27" s="416"/>
      <c r="AG27" s="417"/>
      <c r="AH27" s="412">
        <v>4</v>
      </c>
      <c r="AI27" s="413"/>
      <c r="AJ27" s="413"/>
      <c r="AK27" s="413"/>
      <c r="AL27" s="414"/>
      <c r="AM27" s="412">
        <v>13052</v>
      </c>
      <c r="AN27" s="413"/>
      <c r="AO27" s="413"/>
      <c r="AP27" s="413"/>
      <c r="AQ27" s="413"/>
      <c r="AR27" s="414"/>
      <c r="AS27" s="412">
        <v>3263</v>
      </c>
      <c r="AT27" s="413"/>
      <c r="AU27" s="413"/>
      <c r="AV27" s="413"/>
      <c r="AW27" s="413"/>
      <c r="AX27" s="472"/>
      <c r="AY27" s="496" t="s">
        <v>183</v>
      </c>
      <c r="AZ27" s="497"/>
      <c r="BA27" s="497"/>
      <c r="BB27" s="497"/>
      <c r="BC27" s="497"/>
      <c r="BD27" s="497"/>
      <c r="BE27" s="497"/>
      <c r="BF27" s="497"/>
      <c r="BG27" s="497"/>
      <c r="BH27" s="497"/>
      <c r="BI27" s="497"/>
      <c r="BJ27" s="497"/>
      <c r="BK27" s="497"/>
      <c r="BL27" s="497"/>
      <c r="BM27" s="498"/>
      <c r="BN27" s="493" t="s">
        <v>138</v>
      </c>
      <c r="BO27" s="494"/>
      <c r="BP27" s="494"/>
      <c r="BQ27" s="494"/>
      <c r="BR27" s="494"/>
      <c r="BS27" s="494"/>
      <c r="BT27" s="494"/>
      <c r="BU27" s="495"/>
      <c r="BV27" s="493" t="s">
        <v>138</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184</v>
      </c>
      <c r="F28" s="416"/>
      <c r="G28" s="416"/>
      <c r="H28" s="416"/>
      <c r="I28" s="416"/>
      <c r="J28" s="416"/>
      <c r="K28" s="417"/>
      <c r="L28" s="412">
        <v>1</v>
      </c>
      <c r="M28" s="413"/>
      <c r="N28" s="413"/>
      <c r="O28" s="413"/>
      <c r="P28" s="414"/>
      <c r="Q28" s="412">
        <v>3290</v>
      </c>
      <c r="R28" s="413"/>
      <c r="S28" s="413"/>
      <c r="T28" s="413"/>
      <c r="U28" s="413"/>
      <c r="V28" s="414"/>
      <c r="W28" s="502"/>
      <c r="X28" s="439"/>
      <c r="Y28" s="440"/>
      <c r="Z28" s="415" t="s">
        <v>185</v>
      </c>
      <c r="AA28" s="416"/>
      <c r="AB28" s="416"/>
      <c r="AC28" s="416"/>
      <c r="AD28" s="416"/>
      <c r="AE28" s="416"/>
      <c r="AF28" s="416"/>
      <c r="AG28" s="417"/>
      <c r="AH28" s="412" t="s">
        <v>138</v>
      </c>
      <c r="AI28" s="413"/>
      <c r="AJ28" s="413"/>
      <c r="AK28" s="413"/>
      <c r="AL28" s="414"/>
      <c r="AM28" s="412" t="s">
        <v>138</v>
      </c>
      <c r="AN28" s="413"/>
      <c r="AO28" s="413"/>
      <c r="AP28" s="413"/>
      <c r="AQ28" s="413"/>
      <c r="AR28" s="414"/>
      <c r="AS28" s="412" t="s">
        <v>138</v>
      </c>
      <c r="AT28" s="413"/>
      <c r="AU28" s="413"/>
      <c r="AV28" s="413"/>
      <c r="AW28" s="413"/>
      <c r="AX28" s="472"/>
      <c r="AY28" s="476" t="s">
        <v>186</v>
      </c>
      <c r="AZ28" s="477"/>
      <c r="BA28" s="477"/>
      <c r="BB28" s="478"/>
      <c r="BC28" s="485" t="s">
        <v>48</v>
      </c>
      <c r="BD28" s="486"/>
      <c r="BE28" s="486"/>
      <c r="BF28" s="486"/>
      <c r="BG28" s="486"/>
      <c r="BH28" s="486"/>
      <c r="BI28" s="486"/>
      <c r="BJ28" s="486"/>
      <c r="BK28" s="486"/>
      <c r="BL28" s="486"/>
      <c r="BM28" s="487"/>
      <c r="BN28" s="488">
        <v>1649500</v>
      </c>
      <c r="BO28" s="489"/>
      <c r="BP28" s="489"/>
      <c r="BQ28" s="489"/>
      <c r="BR28" s="489"/>
      <c r="BS28" s="489"/>
      <c r="BT28" s="489"/>
      <c r="BU28" s="490"/>
      <c r="BV28" s="488">
        <v>1265619</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187</v>
      </c>
      <c r="F29" s="416"/>
      <c r="G29" s="416"/>
      <c r="H29" s="416"/>
      <c r="I29" s="416"/>
      <c r="J29" s="416"/>
      <c r="K29" s="417"/>
      <c r="L29" s="412">
        <v>16</v>
      </c>
      <c r="M29" s="413"/>
      <c r="N29" s="413"/>
      <c r="O29" s="413"/>
      <c r="P29" s="414"/>
      <c r="Q29" s="412">
        <v>3130</v>
      </c>
      <c r="R29" s="413"/>
      <c r="S29" s="413"/>
      <c r="T29" s="413"/>
      <c r="U29" s="413"/>
      <c r="V29" s="414"/>
      <c r="W29" s="503"/>
      <c r="X29" s="504"/>
      <c r="Y29" s="505"/>
      <c r="Z29" s="415" t="s">
        <v>188</v>
      </c>
      <c r="AA29" s="416"/>
      <c r="AB29" s="416"/>
      <c r="AC29" s="416"/>
      <c r="AD29" s="416"/>
      <c r="AE29" s="416"/>
      <c r="AF29" s="416"/>
      <c r="AG29" s="417"/>
      <c r="AH29" s="412">
        <v>270</v>
      </c>
      <c r="AI29" s="413"/>
      <c r="AJ29" s="413"/>
      <c r="AK29" s="413"/>
      <c r="AL29" s="414"/>
      <c r="AM29" s="412">
        <v>784984</v>
      </c>
      <c r="AN29" s="413"/>
      <c r="AO29" s="413"/>
      <c r="AP29" s="413"/>
      <c r="AQ29" s="413"/>
      <c r="AR29" s="414"/>
      <c r="AS29" s="412">
        <v>2907</v>
      </c>
      <c r="AT29" s="413"/>
      <c r="AU29" s="413"/>
      <c r="AV29" s="413"/>
      <c r="AW29" s="413"/>
      <c r="AX29" s="472"/>
      <c r="AY29" s="479"/>
      <c r="AZ29" s="480"/>
      <c r="BA29" s="480"/>
      <c r="BB29" s="481"/>
      <c r="BC29" s="473" t="s">
        <v>189</v>
      </c>
      <c r="BD29" s="474"/>
      <c r="BE29" s="474"/>
      <c r="BF29" s="474"/>
      <c r="BG29" s="474"/>
      <c r="BH29" s="474"/>
      <c r="BI29" s="474"/>
      <c r="BJ29" s="474"/>
      <c r="BK29" s="474"/>
      <c r="BL29" s="474"/>
      <c r="BM29" s="475"/>
      <c r="BN29" s="459">
        <v>357414</v>
      </c>
      <c r="BO29" s="460"/>
      <c r="BP29" s="460"/>
      <c r="BQ29" s="460"/>
      <c r="BR29" s="460"/>
      <c r="BS29" s="460"/>
      <c r="BT29" s="460"/>
      <c r="BU29" s="461"/>
      <c r="BV29" s="459">
        <v>200165</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190</v>
      </c>
      <c r="X30" s="427"/>
      <c r="Y30" s="427"/>
      <c r="Z30" s="427"/>
      <c r="AA30" s="427"/>
      <c r="AB30" s="427"/>
      <c r="AC30" s="427"/>
      <c r="AD30" s="427"/>
      <c r="AE30" s="427"/>
      <c r="AF30" s="427"/>
      <c r="AG30" s="428"/>
      <c r="AH30" s="429">
        <v>96</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2407855</v>
      </c>
      <c r="BO30" s="494"/>
      <c r="BP30" s="494"/>
      <c r="BQ30" s="494"/>
      <c r="BR30" s="494"/>
      <c r="BS30" s="494"/>
      <c r="BT30" s="494"/>
      <c r="BU30" s="495"/>
      <c r="BV30" s="493">
        <v>1992951</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191</v>
      </c>
      <c r="D32" s="418"/>
      <c r="E32" s="418"/>
      <c r="F32" s="418"/>
      <c r="G32" s="418"/>
      <c r="H32" s="418"/>
      <c r="I32" s="418"/>
      <c r="J32" s="418"/>
      <c r="K32" s="418"/>
      <c r="L32" s="418"/>
      <c r="M32" s="418"/>
      <c r="N32" s="418"/>
      <c r="O32" s="418"/>
      <c r="P32" s="418"/>
      <c r="Q32" s="418"/>
      <c r="R32" s="418"/>
      <c r="S32" s="418"/>
      <c r="U32" s="419" t="s">
        <v>192</v>
      </c>
      <c r="V32" s="419"/>
      <c r="W32" s="419"/>
      <c r="X32" s="419"/>
      <c r="Y32" s="419"/>
      <c r="Z32" s="419"/>
      <c r="AA32" s="419"/>
      <c r="AB32" s="419"/>
      <c r="AC32" s="419"/>
      <c r="AD32" s="419"/>
      <c r="AE32" s="419"/>
      <c r="AF32" s="419"/>
      <c r="AG32" s="419"/>
      <c r="AH32" s="419"/>
      <c r="AI32" s="419"/>
      <c r="AJ32" s="419"/>
      <c r="AK32" s="419"/>
      <c r="AM32" s="419" t="s">
        <v>193</v>
      </c>
      <c r="AN32" s="419"/>
      <c r="AO32" s="419"/>
      <c r="AP32" s="419"/>
      <c r="AQ32" s="419"/>
      <c r="AR32" s="419"/>
      <c r="AS32" s="419"/>
      <c r="AT32" s="419"/>
      <c r="AU32" s="419"/>
      <c r="AV32" s="419"/>
      <c r="AW32" s="419"/>
      <c r="AX32" s="419"/>
      <c r="AY32" s="419"/>
      <c r="AZ32" s="419"/>
      <c r="BA32" s="419"/>
      <c r="BB32" s="419"/>
      <c r="BC32" s="419"/>
      <c r="BE32" s="419" t="s">
        <v>194</v>
      </c>
      <c r="BF32" s="419"/>
      <c r="BG32" s="419"/>
      <c r="BH32" s="419"/>
      <c r="BI32" s="419"/>
      <c r="BJ32" s="419"/>
      <c r="BK32" s="419"/>
      <c r="BL32" s="419"/>
      <c r="BM32" s="419"/>
      <c r="BN32" s="419"/>
      <c r="BO32" s="419"/>
      <c r="BP32" s="419"/>
      <c r="BQ32" s="419"/>
      <c r="BR32" s="419"/>
      <c r="BS32" s="419"/>
      <c r="BT32" s="419"/>
      <c r="BU32" s="419"/>
      <c r="BW32" s="419" t="s">
        <v>195</v>
      </c>
      <c r="BX32" s="419"/>
      <c r="BY32" s="419"/>
      <c r="BZ32" s="419"/>
      <c r="CA32" s="419"/>
      <c r="CB32" s="419"/>
      <c r="CC32" s="419"/>
      <c r="CD32" s="419"/>
      <c r="CE32" s="419"/>
      <c r="CF32" s="419"/>
      <c r="CG32" s="419"/>
      <c r="CH32" s="419"/>
      <c r="CI32" s="419"/>
      <c r="CJ32" s="419"/>
      <c r="CK32" s="419"/>
      <c r="CL32" s="419"/>
      <c r="CM32" s="419"/>
      <c r="CO32" s="419" t="s">
        <v>196</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197</v>
      </c>
      <c r="D33" s="411"/>
      <c r="E33" s="410" t="s">
        <v>198</v>
      </c>
      <c r="F33" s="410"/>
      <c r="G33" s="410"/>
      <c r="H33" s="410"/>
      <c r="I33" s="410"/>
      <c r="J33" s="410"/>
      <c r="K33" s="410"/>
      <c r="L33" s="410"/>
      <c r="M33" s="410"/>
      <c r="N33" s="410"/>
      <c r="O33" s="410"/>
      <c r="P33" s="410"/>
      <c r="Q33" s="410"/>
      <c r="R33" s="410"/>
      <c r="S33" s="410"/>
      <c r="T33" s="203"/>
      <c r="U33" s="411" t="s">
        <v>197</v>
      </c>
      <c r="V33" s="411"/>
      <c r="W33" s="410" t="s">
        <v>198</v>
      </c>
      <c r="X33" s="410"/>
      <c r="Y33" s="410"/>
      <c r="Z33" s="410"/>
      <c r="AA33" s="410"/>
      <c r="AB33" s="410"/>
      <c r="AC33" s="410"/>
      <c r="AD33" s="410"/>
      <c r="AE33" s="410"/>
      <c r="AF33" s="410"/>
      <c r="AG33" s="410"/>
      <c r="AH33" s="410"/>
      <c r="AI33" s="410"/>
      <c r="AJ33" s="410"/>
      <c r="AK33" s="410"/>
      <c r="AL33" s="203"/>
      <c r="AM33" s="411" t="s">
        <v>197</v>
      </c>
      <c r="AN33" s="411"/>
      <c r="AO33" s="410" t="s">
        <v>198</v>
      </c>
      <c r="AP33" s="410"/>
      <c r="AQ33" s="410"/>
      <c r="AR33" s="410"/>
      <c r="AS33" s="410"/>
      <c r="AT33" s="410"/>
      <c r="AU33" s="410"/>
      <c r="AV33" s="410"/>
      <c r="AW33" s="410"/>
      <c r="AX33" s="410"/>
      <c r="AY33" s="410"/>
      <c r="AZ33" s="410"/>
      <c r="BA33" s="410"/>
      <c r="BB33" s="410"/>
      <c r="BC33" s="410"/>
      <c r="BD33" s="204"/>
      <c r="BE33" s="410" t="s">
        <v>199</v>
      </c>
      <c r="BF33" s="410"/>
      <c r="BG33" s="410" t="s">
        <v>200</v>
      </c>
      <c r="BH33" s="410"/>
      <c r="BI33" s="410"/>
      <c r="BJ33" s="410"/>
      <c r="BK33" s="410"/>
      <c r="BL33" s="410"/>
      <c r="BM33" s="410"/>
      <c r="BN33" s="410"/>
      <c r="BO33" s="410"/>
      <c r="BP33" s="410"/>
      <c r="BQ33" s="410"/>
      <c r="BR33" s="410"/>
      <c r="BS33" s="410"/>
      <c r="BT33" s="410"/>
      <c r="BU33" s="410"/>
      <c r="BV33" s="204"/>
      <c r="BW33" s="411" t="s">
        <v>199</v>
      </c>
      <c r="BX33" s="411"/>
      <c r="BY33" s="410" t="s">
        <v>201</v>
      </c>
      <c r="BZ33" s="410"/>
      <c r="CA33" s="410"/>
      <c r="CB33" s="410"/>
      <c r="CC33" s="410"/>
      <c r="CD33" s="410"/>
      <c r="CE33" s="410"/>
      <c r="CF33" s="410"/>
      <c r="CG33" s="410"/>
      <c r="CH33" s="410"/>
      <c r="CI33" s="410"/>
      <c r="CJ33" s="410"/>
      <c r="CK33" s="410"/>
      <c r="CL33" s="410"/>
      <c r="CM33" s="410"/>
      <c r="CN33" s="203"/>
      <c r="CO33" s="411" t="s">
        <v>197</v>
      </c>
      <c r="CP33" s="411"/>
      <c r="CQ33" s="410" t="s">
        <v>202</v>
      </c>
      <c r="CR33" s="410"/>
      <c r="CS33" s="410"/>
      <c r="CT33" s="410"/>
      <c r="CU33" s="410"/>
      <c r="CV33" s="410"/>
      <c r="CW33" s="410"/>
      <c r="CX33" s="410"/>
      <c r="CY33" s="410"/>
      <c r="CZ33" s="410"/>
      <c r="DA33" s="410"/>
      <c r="DB33" s="410"/>
      <c r="DC33" s="410"/>
      <c r="DD33" s="410"/>
      <c r="DE33" s="410"/>
      <c r="DF33" s="203"/>
      <c r="DG33" s="409" t="s">
        <v>203</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柴田町国民健康保険事業特別会計</v>
      </c>
      <c r="X34" s="408"/>
      <c r="Y34" s="408"/>
      <c r="Z34" s="408"/>
      <c r="AA34" s="408"/>
      <c r="AB34" s="408"/>
      <c r="AC34" s="408"/>
      <c r="AD34" s="408"/>
      <c r="AE34" s="408"/>
      <c r="AF34" s="408"/>
      <c r="AG34" s="408"/>
      <c r="AH34" s="408"/>
      <c r="AI34" s="408"/>
      <c r="AJ34" s="408"/>
      <c r="AK34" s="408"/>
      <c r="AL34" s="178"/>
      <c r="AM34" s="407">
        <f>IF(AO34="","",MAX(C34:D43,U34:V43)+1)</f>
        <v>5</v>
      </c>
      <c r="AN34" s="407"/>
      <c r="AO34" s="408" t="str">
        <f>IF('各会計、関係団体の財政状況及び健全化判断比率'!B31="","",'各会計、関係団体の財政状況及び健全化判断比率'!B31)</f>
        <v>柴田町水道事業会計</v>
      </c>
      <c r="AP34" s="408"/>
      <c r="AQ34" s="408"/>
      <c r="AR34" s="408"/>
      <c r="AS34" s="408"/>
      <c r="AT34" s="408"/>
      <c r="AU34" s="408"/>
      <c r="AV34" s="408"/>
      <c r="AW34" s="408"/>
      <c r="AX34" s="408"/>
      <c r="AY34" s="408"/>
      <c r="AZ34" s="408"/>
      <c r="BA34" s="408"/>
      <c r="BB34" s="408"/>
      <c r="BC34" s="408"/>
      <c r="BD34" s="178"/>
      <c r="BE34" s="407" t="str">
        <f>IF(BG34="","",MAX(C34:D43,U34:V43,AM34:AN43)+1)</f>
        <v/>
      </c>
      <c r="BF34" s="407"/>
      <c r="BG34" s="408"/>
      <c r="BH34" s="408"/>
      <c r="BI34" s="408"/>
      <c r="BJ34" s="408"/>
      <c r="BK34" s="408"/>
      <c r="BL34" s="408"/>
      <c r="BM34" s="408"/>
      <c r="BN34" s="408"/>
      <c r="BO34" s="408"/>
      <c r="BP34" s="408"/>
      <c r="BQ34" s="408"/>
      <c r="BR34" s="408"/>
      <c r="BS34" s="408"/>
      <c r="BT34" s="408"/>
      <c r="BU34" s="408"/>
      <c r="BV34" s="178"/>
      <c r="BW34" s="407">
        <f>IF(BY34="","",MAX(C34:D43,U34:V43,AM34:AN43,BE34:BF43)+1)</f>
        <v>7</v>
      </c>
      <c r="BX34" s="407"/>
      <c r="BY34" s="408" t="str">
        <f>IF('各会計、関係団体の財政状況及び健全化判断比率'!B68="","",'各会計、関係団体の財政状況及び健全化判断比率'!B68)</f>
        <v>宮城県市町村職員退職手当組合</v>
      </c>
      <c r="BZ34" s="408"/>
      <c r="CA34" s="408"/>
      <c r="CB34" s="408"/>
      <c r="CC34" s="408"/>
      <c r="CD34" s="408"/>
      <c r="CE34" s="408"/>
      <c r="CF34" s="408"/>
      <c r="CG34" s="408"/>
      <c r="CH34" s="408"/>
      <c r="CI34" s="408"/>
      <c r="CJ34" s="408"/>
      <c r="CK34" s="408"/>
      <c r="CL34" s="408"/>
      <c r="CM34" s="408"/>
      <c r="CN34" s="178"/>
      <c r="CO34" s="407" t="str">
        <f>IF(CQ34="","",MAX(C34:D43,U34:V43,AM34:AN43,BE34:BF43,BW34:BX43)+1)</f>
        <v/>
      </c>
      <c r="CP34" s="407"/>
      <c r="CQ34" s="408" t="str">
        <f>IF('各会計、関係団体の財政状況及び健全化判断比率'!BS7="","",'各会計、関係団体の財政状況及び健全化判断比率'!BS7)</f>
        <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柴田町介護保険特別会計</v>
      </c>
      <c r="X35" s="408"/>
      <c r="Y35" s="408"/>
      <c r="Z35" s="408"/>
      <c r="AA35" s="408"/>
      <c r="AB35" s="408"/>
      <c r="AC35" s="408"/>
      <c r="AD35" s="408"/>
      <c r="AE35" s="408"/>
      <c r="AF35" s="408"/>
      <c r="AG35" s="408"/>
      <c r="AH35" s="408"/>
      <c r="AI35" s="408"/>
      <c r="AJ35" s="408"/>
      <c r="AK35" s="408"/>
      <c r="AL35" s="178"/>
      <c r="AM35" s="407">
        <f t="shared" ref="AM35:AM43" si="0">IF(AO35="","",AM34+1)</f>
        <v>6</v>
      </c>
      <c r="AN35" s="407"/>
      <c r="AO35" s="408" t="str">
        <f>IF('各会計、関係団体の財政状況及び健全化判断比率'!B32="","",'各会計、関係団体の財政状況及び健全化判断比率'!B32)</f>
        <v>柴田町下水道事業会計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8</v>
      </c>
      <c r="BX35" s="407"/>
      <c r="BY35" s="408" t="str">
        <f>IF('各会計、関係団体の財政状況及び健全化判断比率'!B69="","",'各会計、関係団体の財政状況及び健全化判断比率'!B69)</f>
        <v>宮城県市町村非常勤消防団員補償報償組合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柴田町後期高齢者医療特別会計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9</v>
      </c>
      <c r="BX36" s="407"/>
      <c r="BY36" s="408" t="str">
        <f>IF('各会計、関係団体の財政状況及び健全化判断比率'!B70="","",'各会計、関係団体の財政状況及び健全化判断比率'!B70)</f>
        <v>仙南地域広域行政事務組合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10</v>
      </c>
      <c r="BX37" s="407"/>
      <c r="BY37" s="408" t="str">
        <f>IF('各会計、関係団体の財政状況及び健全化判断比率'!B71="","",'各会計、関係団体の財政状況及び健全化判断比率'!B71)</f>
        <v>宮城県市町村自治振興センター</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11</v>
      </c>
      <c r="BX38" s="407"/>
      <c r="BY38" s="408" t="str">
        <f>IF('各会計、関係団体の財政状況及び健全化判断比率'!B72="","",'各会計、関係団体の財政状況及び健全化判断比率'!B72)</f>
        <v>みやぎ県南中核病院企業団</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12</v>
      </c>
      <c r="BX39" s="407"/>
      <c r="BY39" s="408" t="str">
        <f>IF('各会計、関係団体の財政状況及び健全化判断比率'!B73="","",'各会計、関係団体の財政状況及び健全化判断比率'!B73)</f>
        <v>宮城県後期高齢者医療広域連合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13</v>
      </c>
      <c r="BX40" s="407"/>
      <c r="BY40" s="408" t="str">
        <f>IF('各会計、関係団体の財政状況及び健全化判断比率'!B74="","",'各会計、関係団体の財政状況及び健全化判断比率'!B74)</f>
        <v>宮城県後期高齢者医療事業会計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404" t="s">
        <v>205</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206</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207</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208</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209</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210</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211</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0" t="s">
        <v>586</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16" t="s">
        <v>558</v>
      </c>
      <c r="D34" s="1216"/>
      <c r="E34" s="1217"/>
      <c r="F34" s="32">
        <v>15.24</v>
      </c>
      <c r="G34" s="33">
        <v>14.95</v>
      </c>
      <c r="H34" s="33">
        <v>16.02</v>
      </c>
      <c r="I34" s="33">
        <v>18.11</v>
      </c>
      <c r="J34" s="34">
        <v>18.690000000000001</v>
      </c>
      <c r="K34" s="22"/>
      <c r="L34" s="22"/>
      <c r="M34" s="22"/>
      <c r="N34" s="22"/>
      <c r="O34" s="22"/>
      <c r="P34" s="22"/>
    </row>
    <row r="35" spans="1:16" ht="39" customHeight="1" x14ac:dyDescent="0.15">
      <c r="A35" s="22"/>
      <c r="B35" s="35"/>
      <c r="C35" s="1210" t="s">
        <v>559</v>
      </c>
      <c r="D35" s="1211"/>
      <c r="E35" s="1212"/>
      <c r="F35" s="36">
        <v>1.56</v>
      </c>
      <c r="G35" s="37">
        <v>1.06</v>
      </c>
      <c r="H35" s="37">
        <v>0.89</v>
      </c>
      <c r="I35" s="37">
        <v>5.9</v>
      </c>
      <c r="J35" s="38">
        <v>5.68</v>
      </c>
      <c r="K35" s="22"/>
      <c r="L35" s="22"/>
      <c r="M35" s="22"/>
      <c r="N35" s="22"/>
      <c r="O35" s="22"/>
      <c r="P35" s="22"/>
    </row>
    <row r="36" spans="1:16" ht="39" customHeight="1" x14ac:dyDescent="0.15">
      <c r="A36" s="22"/>
      <c r="B36" s="35"/>
      <c r="C36" s="1210" t="s">
        <v>560</v>
      </c>
      <c r="D36" s="1211"/>
      <c r="E36" s="1212"/>
      <c r="F36" s="36" t="s">
        <v>509</v>
      </c>
      <c r="G36" s="37" t="s">
        <v>509</v>
      </c>
      <c r="H36" s="37" t="s">
        <v>509</v>
      </c>
      <c r="I36" s="37">
        <v>0.61</v>
      </c>
      <c r="J36" s="38">
        <v>3.25</v>
      </c>
      <c r="K36" s="22"/>
      <c r="L36" s="22"/>
      <c r="M36" s="22"/>
      <c r="N36" s="22"/>
      <c r="O36" s="22"/>
      <c r="P36" s="22"/>
    </row>
    <row r="37" spans="1:16" ht="39" customHeight="1" x14ac:dyDescent="0.15">
      <c r="A37" s="22"/>
      <c r="B37" s="35"/>
      <c r="C37" s="1210" t="s">
        <v>561</v>
      </c>
      <c r="D37" s="1211"/>
      <c r="E37" s="1212"/>
      <c r="F37" s="36">
        <v>0.85</v>
      </c>
      <c r="G37" s="37">
        <v>1.1299999999999999</v>
      </c>
      <c r="H37" s="37">
        <v>1.83</v>
      </c>
      <c r="I37" s="37">
        <v>2.75</v>
      </c>
      <c r="J37" s="38">
        <v>2.58</v>
      </c>
      <c r="K37" s="22"/>
      <c r="L37" s="22"/>
      <c r="M37" s="22"/>
      <c r="N37" s="22"/>
      <c r="O37" s="22"/>
      <c r="P37" s="22"/>
    </row>
    <row r="38" spans="1:16" ht="39" customHeight="1" x14ac:dyDescent="0.15">
      <c r="A38" s="22"/>
      <c r="B38" s="35"/>
      <c r="C38" s="1210" t="s">
        <v>562</v>
      </c>
      <c r="D38" s="1211"/>
      <c r="E38" s="1212"/>
      <c r="F38" s="36">
        <v>1.07</v>
      </c>
      <c r="G38" s="37">
        <v>0.15</v>
      </c>
      <c r="H38" s="37">
        <v>0.16</v>
      </c>
      <c r="I38" s="37">
        <v>0.48</v>
      </c>
      <c r="J38" s="38">
        <v>0.61</v>
      </c>
      <c r="K38" s="22"/>
      <c r="L38" s="22"/>
      <c r="M38" s="22"/>
      <c r="N38" s="22"/>
      <c r="O38" s="22"/>
      <c r="P38" s="22"/>
    </row>
    <row r="39" spans="1:16" ht="39" customHeight="1" x14ac:dyDescent="0.15">
      <c r="A39" s="22"/>
      <c r="B39" s="35"/>
      <c r="C39" s="1210" t="s">
        <v>563</v>
      </c>
      <c r="D39" s="1211"/>
      <c r="E39" s="1212"/>
      <c r="F39" s="36">
        <v>0.03</v>
      </c>
      <c r="G39" s="37">
        <v>0.04</v>
      </c>
      <c r="H39" s="37">
        <v>0.02</v>
      </c>
      <c r="I39" s="37">
        <v>0.01</v>
      </c>
      <c r="J39" s="38">
        <v>0.01</v>
      </c>
      <c r="K39" s="22"/>
      <c r="L39" s="22"/>
      <c r="M39" s="22"/>
      <c r="N39" s="22"/>
      <c r="O39" s="22"/>
      <c r="P39" s="22"/>
    </row>
    <row r="40" spans="1:16" ht="39" customHeight="1" x14ac:dyDescent="0.15">
      <c r="A40" s="22"/>
      <c r="B40" s="35"/>
      <c r="C40" s="1210"/>
      <c r="D40" s="1211"/>
      <c r="E40" s="1212"/>
      <c r="F40" s="36"/>
      <c r="G40" s="37"/>
      <c r="H40" s="37"/>
      <c r="I40" s="37"/>
      <c r="J40" s="38"/>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564</v>
      </c>
      <c r="D42" s="1211"/>
      <c r="E42" s="1212"/>
      <c r="F42" s="36" t="s">
        <v>509</v>
      </c>
      <c r="G42" s="37" t="s">
        <v>509</v>
      </c>
      <c r="H42" s="37" t="s">
        <v>509</v>
      </c>
      <c r="I42" s="37" t="s">
        <v>509</v>
      </c>
      <c r="J42" s="38" t="s">
        <v>509</v>
      </c>
      <c r="K42" s="22"/>
      <c r="L42" s="22"/>
      <c r="M42" s="22"/>
      <c r="N42" s="22"/>
      <c r="O42" s="22"/>
      <c r="P42" s="22"/>
    </row>
    <row r="43" spans="1:16" ht="39" customHeight="1" thickBot="1" x14ac:dyDescent="0.2">
      <c r="A43" s="22"/>
      <c r="B43" s="40"/>
      <c r="C43" s="1213" t="s">
        <v>565</v>
      </c>
      <c r="D43" s="1214"/>
      <c r="E43" s="1215"/>
      <c r="F43" s="41">
        <v>0.15</v>
      </c>
      <c r="G43" s="42">
        <v>0.19</v>
      </c>
      <c r="H43" s="42">
        <v>0.15</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NASjqGjARM87mv92hOD4kp2fqOo0nYFze962m72YiyXadcZ8xySn3T6vSca18Su27clGJpaKV11Eicu3SNrqQ==" saltValue="WisI6F0gcaPyTi/lK+u1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36" t="s">
        <v>11</v>
      </c>
      <c r="C45" s="1237"/>
      <c r="D45" s="58"/>
      <c r="E45" s="1242" t="s">
        <v>12</v>
      </c>
      <c r="F45" s="1242"/>
      <c r="G45" s="1242"/>
      <c r="H45" s="1242"/>
      <c r="I45" s="1242"/>
      <c r="J45" s="1243"/>
      <c r="K45" s="59">
        <v>1230</v>
      </c>
      <c r="L45" s="60">
        <v>1249</v>
      </c>
      <c r="M45" s="60">
        <v>1259</v>
      </c>
      <c r="N45" s="60">
        <v>1294</v>
      </c>
      <c r="O45" s="61">
        <v>1368</v>
      </c>
      <c r="P45" s="48"/>
      <c r="Q45" s="48"/>
      <c r="R45" s="48"/>
      <c r="S45" s="48"/>
      <c r="T45" s="48"/>
      <c r="U45" s="48"/>
    </row>
    <row r="46" spans="1:21" ht="30.75" customHeight="1" x14ac:dyDescent="0.15">
      <c r="A46" s="48"/>
      <c r="B46" s="1238"/>
      <c r="C46" s="1239"/>
      <c r="D46" s="62"/>
      <c r="E46" s="1220" t="s">
        <v>13</v>
      </c>
      <c r="F46" s="1220"/>
      <c r="G46" s="1220"/>
      <c r="H46" s="1220"/>
      <c r="I46" s="1220"/>
      <c r="J46" s="1221"/>
      <c r="K46" s="63" t="s">
        <v>509</v>
      </c>
      <c r="L46" s="64" t="s">
        <v>509</v>
      </c>
      <c r="M46" s="64" t="s">
        <v>509</v>
      </c>
      <c r="N46" s="64" t="s">
        <v>509</v>
      </c>
      <c r="O46" s="65" t="s">
        <v>509</v>
      </c>
      <c r="P46" s="48"/>
      <c r="Q46" s="48"/>
      <c r="R46" s="48"/>
      <c r="S46" s="48"/>
      <c r="T46" s="48"/>
      <c r="U46" s="48"/>
    </row>
    <row r="47" spans="1:21" ht="30.75" customHeight="1" x14ac:dyDescent="0.15">
      <c r="A47" s="48"/>
      <c r="B47" s="1238"/>
      <c r="C47" s="1239"/>
      <c r="D47" s="62"/>
      <c r="E47" s="1220" t="s">
        <v>14</v>
      </c>
      <c r="F47" s="1220"/>
      <c r="G47" s="1220"/>
      <c r="H47" s="1220"/>
      <c r="I47" s="1220"/>
      <c r="J47" s="1221"/>
      <c r="K47" s="63" t="s">
        <v>509</v>
      </c>
      <c r="L47" s="64" t="s">
        <v>509</v>
      </c>
      <c r="M47" s="64" t="s">
        <v>509</v>
      </c>
      <c r="N47" s="64" t="s">
        <v>509</v>
      </c>
      <c r="O47" s="65" t="s">
        <v>509</v>
      </c>
      <c r="P47" s="48"/>
      <c r="Q47" s="48"/>
      <c r="R47" s="48"/>
      <c r="S47" s="48"/>
      <c r="T47" s="48"/>
      <c r="U47" s="48"/>
    </row>
    <row r="48" spans="1:21" ht="30.75" customHeight="1" x14ac:dyDescent="0.15">
      <c r="A48" s="48"/>
      <c r="B48" s="1238"/>
      <c r="C48" s="1239"/>
      <c r="D48" s="62"/>
      <c r="E48" s="1220" t="s">
        <v>15</v>
      </c>
      <c r="F48" s="1220"/>
      <c r="G48" s="1220"/>
      <c r="H48" s="1220"/>
      <c r="I48" s="1220"/>
      <c r="J48" s="1221"/>
      <c r="K48" s="63">
        <v>318</v>
      </c>
      <c r="L48" s="64">
        <v>368</v>
      </c>
      <c r="M48" s="64">
        <v>419</v>
      </c>
      <c r="N48" s="64">
        <v>263</v>
      </c>
      <c r="O48" s="65">
        <v>148</v>
      </c>
      <c r="P48" s="48"/>
      <c r="Q48" s="48"/>
      <c r="R48" s="48"/>
      <c r="S48" s="48"/>
      <c r="T48" s="48"/>
      <c r="U48" s="48"/>
    </row>
    <row r="49" spans="1:21" ht="30.75" customHeight="1" x14ac:dyDescent="0.15">
      <c r="A49" s="48"/>
      <c r="B49" s="1238"/>
      <c r="C49" s="1239"/>
      <c r="D49" s="62"/>
      <c r="E49" s="1220" t="s">
        <v>16</v>
      </c>
      <c r="F49" s="1220"/>
      <c r="G49" s="1220"/>
      <c r="H49" s="1220"/>
      <c r="I49" s="1220"/>
      <c r="J49" s="1221"/>
      <c r="K49" s="63">
        <v>193</v>
      </c>
      <c r="L49" s="64">
        <v>194</v>
      </c>
      <c r="M49" s="64">
        <v>208</v>
      </c>
      <c r="N49" s="64">
        <v>243</v>
      </c>
      <c r="O49" s="65">
        <v>255</v>
      </c>
      <c r="P49" s="48"/>
      <c r="Q49" s="48"/>
      <c r="R49" s="48"/>
      <c r="S49" s="48"/>
      <c r="T49" s="48"/>
      <c r="U49" s="48"/>
    </row>
    <row r="50" spans="1:21" ht="30.75" customHeight="1" x14ac:dyDescent="0.15">
      <c r="A50" s="48"/>
      <c r="B50" s="1238"/>
      <c r="C50" s="1239"/>
      <c r="D50" s="62"/>
      <c r="E50" s="1220" t="s">
        <v>17</v>
      </c>
      <c r="F50" s="1220"/>
      <c r="G50" s="1220"/>
      <c r="H50" s="1220"/>
      <c r="I50" s="1220"/>
      <c r="J50" s="1221"/>
      <c r="K50" s="63">
        <v>7</v>
      </c>
      <c r="L50" s="64">
        <v>6</v>
      </c>
      <c r="M50" s="64">
        <v>8</v>
      </c>
      <c r="N50" s="64">
        <v>8</v>
      </c>
      <c r="O50" s="65">
        <v>7</v>
      </c>
      <c r="P50" s="48"/>
      <c r="Q50" s="48"/>
      <c r="R50" s="48"/>
      <c r="S50" s="48"/>
      <c r="T50" s="48"/>
      <c r="U50" s="48"/>
    </row>
    <row r="51" spans="1:21" ht="30.75" customHeight="1" x14ac:dyDescent="0.15">
      <c r="A51" s="48"/>
      <c r="B51" s="1240"/>
      <c r="C51" s="1241"/>
      <c r="D51" s="66"/>
      <c r="E51" s="1220" t="s">
        <v>18</v>
      </c>
      <c r="F51" s="1220"/>
      <c r="G51" s="1220"/>
      <c r="H51" s="1220"/>
      <c r="I51" s="1220"/>
      <c r="J51" s="1221"/>
      <c r="K51" s="63" t="s">
        <v>509</v>
      </c>
      <c r="L51" s="64" t="s">
        <v>509</v>
      </c>
      <c r="M51" s="64" t="s">
        <v>509</v>
      </c>
      <c r="N51" s="64" t="s">
        <v>509</v>
      </c>
      <c r="O51" s="65" t="s">
        <v>509</v>
      </c>
      <c r="P51" s="48"/>
      <c r="Q51" s="48"/>
      <c r="R51" s="48"/>
      <c r="S51" s="48"/>
      <c r="T51" s="48"/>
      <c r="U51" s="48"/>
    </row>
    <row r="52" spans="1:21" ht="30.75" customHeight="1" x14ac:dyDescent="0.15">
      <c r="A52" s="48"/>
      <c r="B52" s="1218" t="s">
        <v>19</v>
      </c>
      <c r="C52" s="1219"/>
      <c r="D52" s="66"/>
      <c r="E52" s="1220" t="s">
        <v>20</v>
      </c>
      <c r="F52" s="1220"/>
      <c r="G52" s="1220"/>
      <c r="H52" s="1220"/>
      <c r="I52" s="1220"/>
      <c r="J52" s="1221"/>
      <c r="K52" s="63">
        <v>1573</v>
      </c>
      <c r="L52" s="64">
        <v>1598</v>
      </c>
      <c r="M52" s="64">
        <v>1606</v>
      </c>
      <c r="N52" s="64">
        <v>1549</v>
      </c>
      <c r="O52" s="65">
        <v>1451</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175</v>
      </c>
      <c r="L53" s="69">
        <v>219</v>
      </c>
      <c r="M53" s="69">
        <v>288</v>
      </c>
      <c r="N53" s="69">
        <v>259</v>
      </c>
      <c r="O53" s="70">
        <v>327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26" t="s">
        <v>25</v>
      </c>
      <c r="C57" s="1227"/>
      <c r="D57" s="1230" t="s">
        <v>26</v>
      </c>
      <c r="E57" s="1231"/>
      <c r="F57" s="1231"/>
      <c r="G57" s="1231"/>
      <c r="H57" s="1231"/>
      <c r="I57" s="1231"/>
      <c r="J57" s="1232"/>
      <c r="K57" s="83" t="s">
        <v>585</v>
      </c>
      <c r="L57" s="84" t="s">
        <v>585</v>
      </c>
      <c r="M57" s="84" t="s">
        <v>585</v>
      </c>
      <c r="N57" s="84" t="s">
        <v>585</v>
      </c>
      <c r="O57" s="85" t="s">
        <v>585</v>
      </c>
    </row>
    <row r="58" spans="1:21" ht="31.5" customHeight="1" thickBot="1" x14ac:dyDescent="0.2">
      <c r="B58" s="1228"/>
      <c r="C58" s="1229"/>
      <c r="D58" s="1233" t="s">
        <v>27</v>
      </c>
      <c r="E58" s="1234"/>
      <c r="F58" s="1234"/>
      <c r="G58" s="1234"/>
      <c r="H58" s="1234"/>
      <c r="I58" s="1234"/>
      <c r="J58" s="1235"/>
      <c r="K58" s="86" t="s">
        <v>585</v>
      </c>
      <c r="L58" s="87" t="s">
        <v>585</v>
      </c>
      <c r="M58" s="87" t="s">
        <v>585</v>
      </c>
      <c r="N58" s="87" t="s">
        <v>585</v>
      </c>
      <c r="O58" s="88" t="s">
        <v>585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aUVwB9YcOoL9hGC5vCXyeRPLinGkv3EvXVt4AfPcdeTMGxnhSwrPzMyEQNonhYxbhxbngSkG7+8lYp6vgFeA==" saltValue="s/d8RZp85s31tj8kVBTpn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56" t="s">
        <v>30</v>
      </c>
      <c r="C41" s="1257"/>
      <c r="D41" s="102"/>
      <c r="E41" s="1258" t="s">
        <v>31</v>
      </c>
      <c r="F41" s="1258"/>
      <c r="G41" s="1258"/>
      <c r="H41" s="1259"/>
      <c r="I41" s="351">
        <v>14440</v>
      </c>
      <c r="J41" s="352">
        <v>14601</v>
      </c>
      <c r="K41" s="352">
        <v>15373</v>
      </c>
      <c r="L41" s="352">
        <v>16659</v>
      </c>
      <c r="M41" s="353">
        <v>17392</v>
      </c>
    </row>
    <row r="42" spans="2:13" ht="27.75" customHeight="1" x14ac:dyDescent="0.15">
      <c r="B42" s="1246"/>
      <c r="C42" s="1247"/>
      <c r="D42" s="103"/>
      <c r="E42" s="1250" t="s">
        <v>32</v>
      </c>
      <c r="F42" s="1250"/>
      <c r="G42" s="1250"/>
      <c r="H42" s="1251"/>
      <c r="I42" s="354">
        <v>24</v>
      </c>
      <c r="J42" s="355">
        <v>44</v>
      </c>
      <c r="K42" s="355">
        <v>48</v>
      </c>
      <c r="L42" s="355">
        <v>41</v>
      </c>
      <c r="M42" s="356">
        <v>3189</v>
      </c>
    </row>
    <row r="43" spans="2:13" ht="27.75" customHeight="1" x14ac:dyDescent="0.15">
      <c r="B43" s="1246"/>
      <c r="C43" s="1247"/>
      <c r="D43" s="103"/>
      <c r="E43" s="1250" t="s">
        <v>33</v>
      </c>
      <c r="F43" s="1250"/>
      <c r="G43" s="1250"/>
      <c r="H43" s="1251"/>
      <c r="I43" s="354">
        <v>3562</v>
      </c>
      <c r="J43" s="355">
        <v>3569</v>
      </c>
      <c r="K43" s="355">
        <v>3745</v>
      </c>
      <c r="L43" s="355">
        <v>3578</v>
      </c>
      <c r="M43" s="356">
        <v>2852</v>
      </c>
    </row>
    <row r="44" spans="2:13" ht="27.75" customHeight="1" x14ac:dyDescent="0.15">
      <c r="B44" s="1246"/>
      <c r="C44" s="1247"/>
      <c r="D44" s="103"/>
      <c r="E44" s="1250" t="s">
        <v>34</v>
      </c>
      <c r="F44" s="1250"/>
      <c r="G44" s="1250"/>
      <c r="H44" s="1251"/>
      <c r="I44" s="354">
        <v>3110</v>
      </c>
      <c r="J44" s="355">
        <v>3309</v>
      </c>
      <c r="K44" s="355">
        <v>3382</v>
      </c>
      <c r="L44" s="355">
        <v>3165</v>
      </c>
      <c r="M44" s="356">
        <v>2939</v>
      </c>
    </row>
    <row r="45" spans="2:13" ht="27.75" customHeight="1" x14ac:dyDescent="0.15">
      <c r="B45" s="1246"/>
      <c r="C45" s="1247"/>
      <c r="D45" s="103"/>
      <c r="E45" s="1250" t="s">
        <v>35</v>
      </c>
      <c r="F45" s="1250"/>
      <c r="G45" s="1250"/>
      <c r="H45" s="1251"/>
      <c r="I45" s="354">
        <v>1893</v>
      </c>
      <c r="J45" s="355">
        <v>1811</v>
      </c>
      <c r="K45" s="355">
        <v>1771</v>
      </c>
      <c r="L45" s="355">
        <v>1725</v>
      </c>
      <c r="M45" s="356">
        <v>1702</v>
      </c>
    </row>
    <row r="46" spans="2:13" ht="27.75" customHeight="1" x14ac:dyDescent="0.15">
      <c r="B46" s="1246"/>
      <c r="C46" s="1247"/>
      <c r="D46" s="104"/>
      <c r="E46" s="1250" t="s">
        <v>36</v>
      </c>
      <c r="F46" s="1250"/>
      <c r="G46" s="1250"/>
      <c r="H46" s="1251"/>
      <c r="I46" s="354">
        <v>15</v>
      </c>
      <c r="J46" s="355">
        <v>6</v>
      </c>
      <c r="K46" s="355">
        <v>5</v>
      </c>
      <c r="L46" s="355">
        <v>6</v>
      </c>
      <c r="M46" s="356">
        <v>6</v>
      </c>
    </row>
    <row r="47" spans="2:13" ht="27.75" customHeight="1" x14ac:dyDescent="0.15">
      <c r="B47" s="1246"/>
      <c r="C47" s="1247"/>
      <c r="D47" s="105"/>
      <c r="E47" s="1260" t="s">
        <v>37</v>
      </c>
      <c r="F47" s="1261"/>
      <c r="G47" s="1261"/>
      <c r="H47" s="1262"/>
      <c r="I47" s="354" t="s">
        <v>509</v>
      </c>
      <c r="J47" s="355" t="s">
        <v>509</v>
      </c>
      <c r="K47" s="355" t="s">
        <v>509</v>
      </c>
      <c r="L47" s="355" t="s">
        <v>509</v>
      </c>
      <c r="M47" s="356" t="s">
        <v>509</v>
      </c>
    </row>
    <row r="48" spans="2:13" ht="27.75" customHeight="1" x14ac:dyDescent="0.15">
      <c r="B48" s="1246"/>
      <c r="C48" s="1247"/>
      <c r="D48" s="103"/>
      <c r="E48" s="1250" t="s">
        <v>38</v>
      </c>
      <c r="F48" s="1250"/>
      <c r="G48" s="1250"/>
      <c r="H48" s="1251"/>
      <c r="I48" s="354" t="s">
        <v>509</v>
      </c>
      <c r="J48" s="355" t="s">
        <v>509</v>
      </c>
      <c r="K48" s="355" t="s">
        <v>509</v>
      </c>
      <c r="L48" s="355" t="s">
        <v>509</v>
      </c>
      <c r="M48" s="356" t="s">
        <v>509</v>
      </c>
    </row>
    <row r="49" spans="2:13" ht="27.75" customHeight="1" x14ac:dyDescent="0.15">
      <c r="B49" s="1248"/>
      <c r="C49" s="1249"/>
      <c r="D49" s="103"/>
      <c r="E49" s="1250" t="s">
        <v>39</v>
      </c>
      <c r="F49" s="1250"/>
      <c r="G49" s="1250"/>
      <c r="H49" s="1251"/>
      <c r="I49" s="354">
        <v>204</v>
      </c>
      <c r="J49" s="355">
        <v>246</v>
      </c>
      <c r="K49" s="355">
        <v>295</v>
      </c>
      <c r="L49" s="355">
        <v>300</v>
      </c>
      <c r="M49" s="356" t="s">
        <v>509</v>
      </c>
    </row>
    <row r="50" spans="2:13" ht="27.75" customHeight="1" x14ac:dyDescent="0.15">
      <c r="B50" s="1244" t="s">
        <v>40</v>
      </c>
      <c r="C50" s="1245"/>
      <c r="D50" s="106"/>
      <c r="E50" s="1250" t="s">
        <v>41</v>
      </c>
      <c r="F50" s="1250"/>
      <c r="G50" s="1250"/>
      <c r="H50" s="1251"/>
      <c r="I50" s="354">
        <v>3344</v>
      </c>
      <c r="J50" s="355">
        <v>3629</v>
      </c>
      <c r="K50" s="355">
        <v>3822</v>
      </c>
      <c r="L50" s="355">
        <v>4113</v>
      </c>
      <c r="M50" s="356">
        <v>5146</v>
      </c>
    </row>
    <row r="51" spans="2:13" ht="27.75" customHeight="1" x14ac:dyDescent="0.15">
      <c r="B51" s="1246"/>
      <c r="C51" s="1247"/>
      <c r="D51" s="103"/>
      <c r="E51" s="1250" t="s">
        <v>42</v>
      </c>
      <c r="F51" s="1250"/>
      <c r="G51" s="1250"/>
      <c r="H51" s="1251"/>
      <c r="I51" s="354">
        <v>4350</v>
      </c>
      <c r="J51" s="355">
        <v>5056</v>
      </c>
      <c r="K51" s="355">
        <v>5306</v>
      </c>
      <c r="L51" s="355">
        <v>5017</v>
      </c>
      <c r="M51" s="356">
        <v>4217</v>
      </c>
    </row>
    <row r="52" spans="2:13" ht="27.75" customHeight="1" x14ac:dyDescent="0.15">
      <c r="B52" s="1248"/>
      <c r="C52" s="1249"/>
      <c r="D52" s="103"/>
      <c r="E52" s="1250" t="s">
        <v>43</v>
      </c>
      <c r="F52" s="1250"/>
      <c r="G52" s="1250"/>
      <c r="H52" s="1251"/>
      <c r="I52" s="354">
        <v>12826</v>
      </c>
      <c r="J52" s="355">
        <v>12872</v>
      </c>
      <c r="K52" s="355">
        <v>13403</v>
      </c>
      <c r="L52" s="355">
        <v>14061</v>
      </c>
      <c r="M52" s="356">
        <v>14139</v>
      </c>
    </row>
    <row r="53" spans="2:13" ht="27.75" customHeight="1" thickBot="1" x14ac:dyDescent="0.2">
      <c r="B53" s="1252" t="s">
        <v>44</v>
      </c>
      <c r="C53" s="1253"/>
      <c r="D53" s="107"/>
      <c r="E53" s="1254" t="s">
        <v>45</v>
      </c>
      <c r="F53" s="1254"/>
      <c r="G53" s="1254"/>
      <c r="H53" s="1255"/>
      <c r="I53" s="357">
        <v>2727</v>
      </c>
      <c r="J53" s="358">
        <v>2031</v>
      </c>
      <c r="K53" s="358">
        <v>2088</v>
      </c>
      <c r="L53" s="358">
        <v>2281</v>
      </c>
      <c r="M53" s="359">
        <v>4577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FAZ8LXh8/4wdaxMbdI45A0+9MOr9K7CjY6qPpfEKce39sELigTOm4O0BhHydt6iEe1Nkcx9jl4KkGMdHVsyPNA==" saltValue="/7vbYCc1Sv4UsD7++QHD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553</v>
      </c>
      <c r="G54" s="116" t="s">
        <v>554</v>
      </c>
      <c r="H54" s="117" t="s">
        <v>555</v>
      </c>
    </row>
    <row r="55" spans="2:8" ht="52.5" customHeight="1" x14ac:dyDescent="0.15">
      <c r="B55" s="118"/>
      <c r="C55" s="1271" t="s">
        <v>48</v>
      </c>
      <c r="D55" s="1271"/>
      <c r="E55" s="1272"/>
      <c r="F55" s="119">
        <v>1230</v>
      </c>
      <c r="G55" s="119">
        <v>1266</v>
      </c>
      <c r="H55" s="120">
        <v>1650</v>
      </c>
    </row>
    <row r="56" spans="2:8" ht="52.5" customHeight="1" x14ac:dyDescent="0.15">
      <c r="B56" s="121"/>
      <c r="C56" s="1273" t="s">
        <v>49</v>
      </c>
      <c r="D56" s="1273"/>
      <c r="E56" s="1274"/>
      <c r="F56" s="122">
        <v>200</v>
      </c>
      <c r="G56" s="122">
        <v>200</v>
      </c>
      <c r="H56" s="123">
        <v>357</v>
      </c>
    </row>
    <row r="57" spans="2:8" ht="53.25" customHeight="1" x14ac:dyDescent="0.15">
      <c r="B57" s="121"/>
      <c r="C57" s="1275" t="s">
        <v>50</v>
      </c>
      <c r="D57" s="1275"/>
      <c r="E57" s="1276"/>
      <c r="F57" s="124">
        <v>1710</v>
      </c>
      <c r="G57" s="124">
        <v>1993</v>
      </c>
      <c r="H57" s="125">
        <v>2408</v>
      </c>
    </row>
    <row r="58" spans="2:8" ht="45.75" customHeight="1" x14ac:dyDescent="0.15">
      <c r="B58" s="126"/>
      <c r="C58" s="1263" t="s">
        <v>580</v>
      </c>
      <c r="D58" s="1264"/>
      <c r="E58" s="1265"/>
      <c r="F58" s="127">
        <v>693</v>
      </c>
      <c r="G58" s="127">
        <v>944</v>
      </c>
      <c r="H58" s="128">
        <v>1099</v>
      </c>
    </row>
    <row r="59" spans="2:8" ht="45.75" customHeight="1" x14ac:dyDescent="0.15">
      <c r="B59" s="126"/>
      <c r="C59" s="1263" t="s">
        <v>581</v>
      </c>
      <c r="D59" s="1264"/>
      <c r="E59" s="1265"/>
      <c r="F59" s="127">
        <v>552</v>
      </c>
      <c r="G59" s="127">
        <v>555</v>
      </c>
      <c r="H59" s="128">
        <v>648</v>
      </c>
    </row>
    <row r="60" spans="2:8" ht="45.75" customHeight="1" x14ac:dyDescent="0.15">
      <c r="B60" s="126"/>
      <c r="C60" s="1263" t="s">
        <v>582</v>
      </c>
      <c r="D60" s="1264"/>
      <c r="E60" s="1265"/>
      <c r="F60" s="127">
        <v>212</v>
      </c>
      <c r="G60" s="127">
        <v>223</v>
      </c>
      <c r="H60" s="128">
        <v>319</v>
      </c>
    </row>
    <row r="61" spans="2:8" ht="45.75" customHeight="1" x14ac:dyDescent="0.15">
      <c r="B61" s="126"/>
      <c r="C61" s="1263" t="s">
        <v>583</v>
      </c>
      <c r="D61" s="1264"/>
      <c r="E61" s="1265"/>
      <c r="F61" s="127">
        <v>228</v>
      </c>
      <c r="G61" s="127">
        <v>243</v>
      </c>
      <c r="H61" s="128">
        <v>300</v>
      </c>
    </row>
    <row r="62" spans="2:8" ht="45.75" customHeight="1" thickBot="1" x14ac:dyDescent="0.2">
      <c r="B62" s="129"/>
      <c r="C62" s="1266" t="s">
        <v>584</v>
      </c>
      <c r="D62" s="1267"/>
      <c r="E62" s="1268"/>
      <c r="F62" s="130">
        <v>6</v>
      </c>
      <c r="G62" s="130">
        <v>6</v>
      </c>
      <c r="H62" s="131">
        <v>16</v>
      </c>
    </row>
    <row r="63" spans="2:8" ht="52.5" customHeight="1" thickBot="1" x14ac:dyDescent="0.2">
      <c r="B63" s="132"/>
      <c r="C63" s="1269" t="s">
        <v>51</v>
      </c>
      <c r="D63" s="1269"/>
      <c r="E63" s="1270"/>
      <c r="F63" s="133">
        <v>3140</v>
      </c>
      <c r="G63" s="133">
        <v>3459</v>
      </c>
      <c r="H63" s="134">
        <v>4415</v>
      </c>
    </row>
    <row r="64" spans="2:8" x14ac:dyDescent="0.15"/>
  </sheetData>
  <sheetProtection algorithmName="SHA-512" hashValue="6kT/QN9HJMTiGttOY088Hc2bkPynmiWkpc1pkLkR2nHK5Qhh0OUIWd02/JVdSlW48DJUKRQQaOwqfxdlEVTjpg==" saltValue="CLExKjsIhu37TRQxdWY9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587</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588</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300" t="s">
        <v>589</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376"/>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376"/>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376"/>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376"/>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590</v>
      </c>
    </row>
    <row r="50" spans="1:109" x14ac:dyDescent="0.15">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551</v>
      </c>
      <c r="BQ50" s="1282"/>
      <c r="BR50" s="1282"/>
      <c r="BS50" s="1282"/>
      <c r="BT50" s="1282"/>
      <c r="BU50" s="1282"/>
      <c r="BV50" s="1282"/>
      <c r="BW50" s="1282"/>
      <c r="BX50" s="1282" t="s">
        <v>552</v>
      </c>
      <c r="BY50" s="1282"/>
      <c r="BZ50" s="1282"/>
      <c r="CA50" s="1282"/>
      <c r="CB50" s="1282"/>
      <c r="CC50" s="1282"/>
      <c r="CD50" s="1282"/>
      <c r="CE50" s="1282"/>
      <c r="CF50" s="1282" t="s">
        <v>553</v>
      </c>
      <c r="CG50" s="1282"/>
      <c r="CH50" s="1282"/>
      <c r="CI50" s="1282"/>
      <c r="CJ50" s="1282"/>
      <c r="CK50" s="1282"/>
      <c r="CL50" s="1282"/>
      <c r="CM50" s="1282"/>
      <c r="CN50" s="1282" t="s">
        <v>554</v>
      </c>
      <c r="CO50" s="1282"/>
      <c r="CP50" s="1282"/>
      <c r="CQ50" s="1282"/>
      <c r="CR50" s="1282"/>
      <c r="CS50" s="1282"/>
      <c r="CT50" s="1282"/>
      <c r="CU50" s="1282"/>
      <c r="CV50" s="1282" t="s">
        <v>555</v>
      </c>
      <c r="CW50" s="1282"/>
      <c r="CX50" s="1282"/>
      <c r="CY50" s="1282"/>
      <c r="CZ50" s="1282"/>
      <c r="DA50" s="1282"/>
      <c r="DB50" s="1282"/>
      <c r="DC50" s="1282"/>
    </row>
    <row r="51" spans="1:109" ht="13.5" customHeight="1" x14ac:dyDescent="0.15">
      <c r="B51" s="376"/>
      <c r="G51" s="1285"/>
      <c r="H51" s="1285"/>
      <c r="I51" s="1299"/>
      <c r="J51" s="1299"/>
      <c r="K51" s="1284"/>
      <c r="L51" s="1284"/>
      <c r="M51" s="1284"/>
      <c r="N51" s="1284"/>
      <c r="AM51" s="385"/>
      <c r="AN51" s="1280" t="s">
        <v>591</v>
      </c>
      <c r="AO51" s="1280"/>
      <c r="AP51" s="1280"/>
      <c r="AQ51" s="1280"/>
      <c r="AR51" s="1280"/>
      <c r="AS51" s="1280"/>
      <c r="AT51" s="1280"/>
      <c r="AU51" s="1280"/>
      <c r="AV51" s="1280"/>
      <c r="AW51" s="1280"/>
      <c r="AX51" s="1280"/>
      <c r="AY51" s="1280"/>
      <c r="AZ51" s="1280"/>
      <c r="BA51" s="1280"/>
      <c r="BB51" s="1280" t="s">
        <v>592</v>
      </c>
      <c r="BC51" s="1280"/>
      <c r="BD51" s="1280"/>
      <c r="BE51" s="1280"/>
      <c r="BF51" s="1280"/>
      <c r="BG51" s="1280"/>
      <c r="BH51" s="1280"/>
      <c r="BI51" s="1280"/>
      <c r="BJ51" s="1280"/>
      <c r="BK51" s="1280"/>
      <c r="BL51" s="1280"/>
      <c r="BM51" s="1280"/>
      <c r="BN51" s="1280"/>
      <c r="BO51" s="1280"/>
      <c r="BP51" s="1277">
        <v>41.2</v>
      </c>
      <c r="BQ51" s="1277"/>
      <c r="BR51" s="1277"/>
      <c r="BS51" s="1277"/>
      <c r="BT51" s="1277"/>
      <c r="BU51" s="1277"/>
      <c r="BV51" s="1277"/>
      <c r="BW51" s="1277"/>
      <c r="BX51" s="1277">
        <v>30.3</v>
      </c>
      <c r="BY51" s="1277"/>
      <c r="BZ51" s="1277"/>
      <c r="CA51" s="1277"/>
      <c r="CB51" s="1277"/>
      <c r="CC51" s="1277"/>
      <c r="CD51" s="1277"/>
      <c r="CE51" s="1277"/>
      <c r="CF51" s="1277">
        <v>31.3</v>
      </c>
      <c r="CG51" s="1277"/>
      <c r="CH51" s="1277"/>
      <c r="CI51" s="1277"/>
      <c r="CJ51" s="1277"/>
      <c r="CK51" s="1277"/>
      <c r="CL51" s="1277"/>
      <c r="CM51" s="1277"/>
      <c r="CN51" s="1277">
        <v>32.799999999999997</v>
      </c>
      <c r="CO51" s="1277"/>
      <c r="CP51" s="1277"/>
      <c r="CQ51" s="1277"/>
      <c r="CR51" s="1277"/>
      <c r="CS51" s="1277"/>
      <c r="CT51" s="1277"/>
      <c r="CU51" s="1277"/>
      <c r="CV51" s="1289"/>
      <c r="CW51" s="1277"/>
      <c r="CX51" s="1277"/>
      <c r="CY51" s="1277"/>
      <c r="CZ51" s="1277"/>
      <c r="DA51" s="1277"/>
      <c r="DB51" s="1277"/>
      <c r="DC51" s="1277"/>
    </row>
    <row r="52" spans="1:109" x14ac:dyDescent="0.15">
      <c r="B52" s="376"/>
      <c r="G52" s="1285"/>
      <c r="H52" s="1285"/>
      <c r="I52" s="1299"/>
      <c r="J52" s="1299"/>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593</v>
      </c>
      <c r="BC53" s="1280"/>
      <c r="BD53" s="1280"/>
      <c r="BE53" s="1280"/>
      <c r="BF53" s="1280"/>
      <c r="BG53" s="1280"/>
      <c r="BH53" s="1280"/>
      <c r="BI53" s="1280"/>
      <c r="BJ53" s="1280"/>
      <c r="BK53" s="1280"/>
      <c r="BL53" s="1280"/>
      <c r="BM53" s="1280"/>
      <c r="BN53" s="1280"/>
      <c r="BO53" s="1280"/>
      <c r="BP53" s="1277">
        <v>52.3</v>
      </c>
      <c r="BQ53" s="1277"/>
      <c r="BR53" s="1277"/>
      <c r="BS53" s="1277"/>
      <c r="BT53" s="1277"/>
      <c r="BU53" s="1277"/>
      <c r="BV53" s="1277"/>
      <c r="BW53" s="1277"/>
      <c r="BX53" s="1277">
        <v>55.7</v>
      </c>
      <c r="BY53" s="1277"/>
      <c r="BZ53" s="1277"/>
      <c r="CA53" s="1277"/>
      <c r="CB53" s="1277"/>
      <c r="CC53" s="1277"/>
      <c r="CD53" s="1277"/>
      <c r="CE53" s="1277"/>
      <c r="CF53" s="1277">
        <v>53.5</v>
      </c>
      <c r="CG53" s="1277"/>
      <c r="CH53" s="1277"/>
      <c r="CI53" s="1277"/>
      <c r="CJ53" s="1277"/>
      <c r="CK53" s="1277"/>
      <c r="CL53" s="1277"/>
      <c r="CM53" s="1277"/>
      <c r="CN53" s="1277">
        <v>54.5</v>
      </c>
      <c r="CO53" s="1277"/>
      <c r="CP53" s="1277"/>
      <c r="CQ53" s="1277"/>
      <c r="CR53" s="1277"/>
      <c r="CS53" s="1277"/>
      <c r="CT53" s="1277"/>
      <c r="CU53" s="1277"/>
      <c r="CV53" s="1289"/>
      <c r="CW53" s="1277"/>
      <c r="CX53" s="1277"/>
      <c r="CY53" s="1277"/>
      <c r="CZ53" s="1277"/>
      <c r="DA53" s="1277"/>
      <c r="DB53" s="1277"/>
      <c r="DC53" s="1277"/>
    </row>
    <row r="54" spans="1:109" x14ac:dyDescent="0.15">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3"/>
      <c r="H55" s="1283"/>
      <c r="I55" s="1283"/>
      <c r="J55" s="1283"/>
      <c r="K55" s="1284"/>
      <c r="L55" s="1284"/>
      <c r="M55" s="1284"/>
      <c r="N55" s="1284"/>
      <c r="AN55" s="1282" t="s">
        <v>594</v>
      </c>
      <c r="AO55" s="1282"/>
      <c r="AP55" s="1282"/>
      <c r="AQ55" s="1282"/>
      <c r="AR55" s="1282"/>
      <c r="AS55" s="1282"/>
      <c r="AT55" s="1282"/>
      <c r="AU55" s="1282"/>
      <c r="AV55" s="1282"/>
      <c r="AW55" s="1282"/>
      <c r="AX55" s="1282"/>
      <c r="AY55" s="1282"/>
      <c r="AZ55" s="1282"/>
      <c r="BA55" s="1282"/>
      <c r="BB55" s="1280" t="s">
        <v>592</v>
      </c>
      <c r="BC55" s="1280"/>
      <c r="BD55" s="1280"/>
      <c r="BE55" s="1280"/>
      <c r="BF55" s="1280"/>
      <c r="BG55" s="1280"/>
      <c r="BH55" s="1280"/>
      <c r="BI55" s="1280"/>
      <c r="BJ55" s="1280"/>
      <c r="BK55" s="1280"/>
      <c r="BL55" s="1280"/>
      <c r="BM55" s="1280"/>
      <c r="BN55" s="1280"/>
      <c r="BO55" s="1280"/>
      <c r="BP55" s="1277">
        <v>20.2</v>
      </c>
      <c r="BQ55" s="1277"/>
      <c r="BR55" s="1277"/>
      <c r="BS55" s="1277"/>
      <c r="BT55" s="1277"/>
      <c r="BU55" s="1277"/>
      <c r="BV55" s="1277"/>
      <c r="BW55" s="1277"/>
      <c r="BX55" s="1277">
        <v>18.2</v>
      </c>
      <c r="BY55" s="1277"/>
      <c r="BZ55" s="1277"/>
      <c r="CA55" s="1277"/>
      <c r="CB55" s="1277"/>
      <c r="CC55" s="1277"/>
      <c r="CD55" s="1277"/>
      <c r="CE55" s="1277"/>
      <c r="CF55" s="1277">
        <v>20.3</v>
      </c>
      <c r="CG55" s="1277"/>
      <c r="CH55" s="1277"/>
      <c r="CI55" s="1277"/>
      <c r="CJ55" s="1277"/>
      <c r="CK55" s="1277"/>
      <c r="CL55" s="1277"/>
      <c r="CM55" s="1277"/>
      <c r="CN55" s="1277">
        <v>15.5</v>
      </c>
      <c r="CO55" s="1277"/>
      <c r="CP55" s="1277"/>
      <c r="CQ55" s="1277"/>
      <c r="CR55" s="1277"/>
      <c r="CS55" s="1277"/>
      <c r="CT55" s="1277"/>
      <c r="CU55" s="1277"/>
      <c r="CV55" s="1289"/>
      <c r="CW55" s="1277"/>
      <c r="CX55" s="1277"/>
      <c r="CY55" s="1277"/>
      <c r="CZ55" s="1277"/>
      <c r="DA55" s="1277"/>
      <c r="DB55" s="1277"/>
      <c r="DC55" s="1277"/>
    </row>
    <row r="56" spans="1:109" x14ac:dyDescent="0.15">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593</v>
      </c>
      <c r="BC57" s="1280"/>
      <c r="BD57" s="1280"/>
      <c r="BE57" s="1280"/>
      <c r="BF57" s="1280"/>
      <c r="BG57" s="1280"/>
      <c r="BH57" s="1280"/>
      <c r="BI57" s="1280"/>
      <c r="BJ57" s="1280"/>
      <c r="BK57" s="1280"/>
      <c r="BL57" s="1280"/>
      <c r="BM57" s="1280"/>
      <c r="BN57" s="1280"/>
      <c r="BO57" s="1280"/>
      <c r="BP57" s="1277">
        <v>57.5</v>
      </c>
      <c r="BQ57" s="1277"/>
      <c r="BR57" s="1277"/>
      <c r="BS57" s="1277"/>
      <c r="BT57" s="1277"/>
      <c r="BU57" s="1277"/>
      <c r="BV57" s="1277"/>
      <c r="BW57" s="1277"/>
      <c r="BX57" s="1277">
        <v>59.3</v>
      </c>
      <c r="BY57" s="1277"/>
      <c r="BZ57" s="1277"/>
      <c r="CA57" s="1277"/>
      <c r="CB57" s="1277"/>
      <c r="CC57" s="1277"/>
      <c r="CD57" s="1277"/>
      <c r="CE57" s="1277"/>
      <c r="CF57" s="1277">
        <v>60.3</v>
      </c>
      <c r="CG57" s="1277"/>
      <c r="CH57" s="1277"/>
      <c r="CI57" s="1277"/>
      <c r="CJ57" s="1277"/>
      <c r="CK57" s="1277"/>
      <c r="CL57" s="1277"/>
      <c r="CM57" s="1277"/>
      <c r="CN57" s="1277">
        <v>61.5</v>
      </c>
      <c r="CO57" s="1277"/>
      <c r="CP57" s="1277"/>
      <c r="CQ57" s="1277"/>
      <c r="CR57" s="1277"/>
      <c r="CS57" s="1277"/>
      <c r="CT57" s="1277"/>
      <c r="CU57" s="1277"/>
      <c r="CV57" s="1289"/>
      <c r="CW57" s="1277"/>
      <c r="CX57" s="1277"/>
      <c r="CY57" s="1277"/>
      <c r="CZ57" s="1277"/>
      <c r="DA57" s="1277"/>
      <c r="DB57" s="1277"/>
      <c r="DC57" s="1277"/>
      <c r="DD57" s="389"/>
      <c r="DE57" s="388"/>
    </row>
    <row r="58" spans="1:109" s="384" customFormat="1" x14ac:dyDescent="0.15">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595</v>
      </c>
    </row>
    <row r="64" spans="1:109" x14ac:dyDescent="0.15">
      <c r="B64" s="376"/>
      <c r="G64" s="383"/>
      <c r="I64" s="396"/>
      <c r="J64" s="396"/>
      <c r="K64" s="396"/>
      <c r="L64" s="396"/>
      <c r="M64" s="396"/>
      <c r="N64" s="397"/>
      <c r="AM64" s="383"/>
      <c r="AN64" s="383" t="s">
        <v>588</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90" t="s">
        <v>596</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376"/>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376"/>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376"/>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376"/>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590</v>
      </c>
    </row>
    <row r="72" spans="2:107" x14ac:dyDescent="0.15">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551</v>
      </c>
      <c r="BQ72" s="1282"/>
      <c r="BR72" s="1282"/>
      <c r="BS72" s="1282"/>
      <c r="BT72" s="1282"/>
      <c r="BU72" s="1282"/>
      <c r="BV72" s="1282"/>
      <c r="BW72" s="1282"/>
      <c r="BX72" s="1282" t="s">
        <v>552</v>
      </c>
      <c r="BY72" s="1282"/>
      <c r="BZ72" s="1282"/>
      <c r="CA72" s="1282"/>
      <c r="CB72" s="1282"/>
      <c r="CC72" s="1282"/>
      <c r="CD72" s="1282"/>
      <c r="CE72" s="1282"/>
      <c r="CF72" s="1282" t="s">
        <v>553</v>
      </c>
      <c r="CG72" s="1282"/>
      <c r="CH72" s="1282"/>
      <c r="CI72" s="1282"/>
      <c r="CJ72" s="1282"/>
      <c r="CK72" s="1282"/>
      <c r="CL72" s="1282"/>
      <c r="CM72" s="1282"/>
      <c r="CN72" s="1282" t="s">
        <v>554</v>
      </c>
      <c r="CO72" s="1282"/>
      <c r="CP72" s="1282"/>
      <c r="CQ72" s="1282"/>
      <c r="CR72" s="1282"/>
      <c r="CS72" s="1282"/>
      <c r="CT72" s="1282"/>
      <c r="CU72" s="1282"/>
      <c r="CV72" s="1282" t="s">
        <v>555</v>
      </c>
      <c r="CW72" s="1282"/>
      <c r="CX72" s="1282"/>
      <c r="CY72" s="1282"/>
      <c r="CZ72" s="1282"/>
      <c r="DA72" s="1282"/>
      <c r="DB72" s="1282"/>
      <c r="DC72" s="1282"/>
    </row>
    <row r="73" spans="2:107" x14ac:dyDescent="0.15">
      <c r="B73" s="376"/>
      <c r="G73" s="1285"/>
      <c r="H73" s="1285"/>
      <c r="I73" s="1285"/>
      <c r="J73" s="1285"/>
      <c r="K73" s="1281"/>
      <c r="L73" s="1281"/>
      <c r="M73" s="1281"/>
      <c r="N73" s="1281"/>
      <c r="AM73" s="385"/>
      <c r="AN73" s="1280" t="s">
        <v>591</v>
      </c>
      <c r="AO73" s="1280"/>
      <c r="AP73" s="1280"/>
      <c r="AQ73" s="1280"/>
      <c r="AR73" s="1280"/>
      <c r="AS73" s="1280"/>
      <c r="AT73" s="1280"/>
      <c r="AU73" s="1280"/>
      <c r="AV73" s="1280"/>
      <c r="AW73" s="1280"/>
      <c r="AX73" s="1280"/>
      <c r="AY73" s="1280"/>
      <c r="AZ73" s="1280"/>
      <c r="BA73" s="1280"/>
      <c r="BB73" s="1280" t="s">
        <v>592</v>
      </c>
      <c r="BC73" s="1280"/>
      <c r="BD73" s="1280"/>
      <c r="BE73" s="1280"/>
      <c r="BF73" s="1280"/>
      <c r="BG73" s="1280"/>
      <c r="BH73" s="1280"/>
      <c r="BI73" s="1280"/>
      <c r="BJ73" s="1280"/>
      <c r="BK73" s="1280"/>
      <c r="BL73" s="1280"/>
      <c r="BM73" s="1280"/>
      <c r="BN73" s="1280"/>
      <c r="BO73" s="1280"/>
      <c r="BP73" s="1277">
        <v>41.2</v>
      </c>
      <c r="BQ73" s="1277"/>
      <c r="BR73" s="1277"/>
      <c r="BS73" s="1277"/>
      <c r="BT73" s="1277"/>
      <c r="BU73" s="1277"/>
      <c r="BV73" s="1277"/>
      <c r="BW73" s="1277"/>
      <c r="BX73" s="1277">
        <v>30.3</v>
      </c>
      <c r="BY73" s="1277"/>
      <c r="BZ73" s="1277"/>
      <c r="CA73" s="1277"/>
      <c r="CB73" s="1277"/>
      <c r="CC73" s="1277"/>
      <c r="CD73" s="1277"/>
      <c r="CE73" s="1277"/>
      <c r="CF73" s="1277">
        <v>31.3</v>
      </c>
      <c r="CG73" s="1277"/>
      <c r="CH73" s="1277"/>
      <c r="CI73" s="1277"/>
      <c r="CJ73" s="1277"/>
      <c r="CK73" s="1277"/>
      <c r="CL73" s="1277"/>
      <c r="CM73" s="1277"/>
      <c r="CN73" s="1277">
        <v>32.799999999999997</v>
      </c>
      <c r="CO73" s="1277"/>
      <c r="CP73" s="1277"/>
      <c r="CQ73" s="1277"/>
      <c r="CR73" s="1277"/>
      <c r="CS73" s="1277"/>
      <c r="CT73" s="1277"/>
      <c r="CU73" s="1277"/>
      <c r="CV73" s="1277">
        <v>61.9</v>
      </c>
      <c r="CW73" s="1277"/>
      <c r="CX73" s="1277"/>
      <c r="CY73" s="1277"/>
      <c r="CZ73" s="1277"/>
      <c r="DA73" s="1277"/>
      <c r="DB73" s="1277"/>
      <c r="DC73" s="1277"/>
    </row>
    <row r="74" spans="2:107" x14ac:dyDescent="0.15">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597</v>
      </c>
      <c r="BC75" s="1280"/>
      <c r="BD75" s="1280"/>
      <c r="BE75" s="1280"/>
      <c r="BF75" s="1280"/>
      <c r="BG75" s="1280"/>
      <c r="BH75" s="1280"/>
      <c r="BI75" s="1280"/>
      <c r="BJ75" s="1280"/>
      <c r="BK75" s="1280"/>
      <c r="BL75" s="1280"/>
      <c r="BM75" s="1280"/>
      <c r="BN75" s="1280"/>
      <c r="BO75" s="1280"/>
      <c r="BP75" s="1277">
        <v>3.1</v>
      </c>
      <c r="BQ75" s="1277"/>
      <c r="BR75" s="1277"/>
      <c r="BS75" s="1277"/>
      <c r="BT75" s="1277"/>
      <c r="BU75" s="1277"/>
      <c r="BV75" s="1277"/>
      <c r="BW75" s="1277"/>
      <c r="BX75" s="1277">
        <v>2.9</v>
      </c>
      <c r="BY75" s="1277"/>
      <c r="BZ75" s="1277"/>
      <c r="CA75" s="1277"/>
      <c r="CB75" s="1277"/>
      <c r="CC75" s="1277"/>
      <c r="CD75" s="1277"/>
      <c r="CE75" s="1277"/>
      <c r="CF75" s="1277">
        <v>3.4</v>
      </c>
      <c r="CG75" s="1277"/>
      <c r="CH75" s="1277"/>
      <c r="CI75" s="1277"/>
      <c r="CJ75" s="1277"/>
      <c r="CK75" s="1277"/>
      <c r="CL75" s="1277"/>
      <c r="CM75" s="1277"/>
      <c r="CN75" s="1277">
        <v>3.7</v>
      </c>
      <c r="CO75" s="1277"/>
      <c r="CP75" s="1277"/>
      <c r="CQ75" s="1277"/>
      <c r="CR75" s="1277"/>
      <c r="CS75" s="1277"/>
      <c r="CT75" s="1277"/>
      <c r="CU75" s="1277"/>
      <c r="CV75" s="1277">
        <v>4.0999999999999996</v>
      </c>
      <c r="CW75" s="1277"/>
      <c r="CX75" s="1277"/>
      <c r="CY75" s="1277"/>
      <c r="CZ75" s="1277"/>
      <c r="DA75" s="1277"/>
      <c r="DB75" s="1277"/>
      <c r="DC75" s="1277"/>
    </row>
    <row r="76" spans="2:107" x14ac:dyDescent="0.15">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3"/>
      <c r="H77" s="1283"/>
      <c r="I77" s="1283"/>
      <c r="J77" s="1283"/>
      <c r="K77" s="1281"/>
      <c r="L77" s="1281"/>
      <c r="M77" s="1281"/>
      <c r="N77" s="1281"/>
      <c r="AN77" s="1282" t="s">
        <v>594</v>
      </c>
      <c r="AO77" s="1282"/>
      <c r="AP77" s="1282"/>
      <c r="AQ77" s="1282"/>
      <c r="AR77" s="1282"/>
      <c r="AS77" s="1282"/>
      <c r="AT77" s="1282"/>
      <c r="AU77" s="1282"/>
      <c r="AV77" s="1282"/>
      <c r="AW77" s="1282"/>
      <c r="AX77" s="1282"/>
      <c r="AY77" s="1282"/>
      <c r="AZ77" s="1282"/>
      <c r="BA77" s="1282"/>
      <c r="BB77" s="1280" t="s">
        <v>592</v>
      </c>
      <c r="BC77" s="1280"/>
      <c r="BD77" s="1280"/>
      <c r="BE77" s="1280"/>
      <c r="BF77" s="1280"/>
      <c r="BG77" s="1280"/>
      <c r="BH77" s="1280"/>
      <c r="BI77" s="1280"/>
      <c r="BJ77" s="1280"/>
      <c r="BK77" s="1280"/>
      <c r="BL77" s="1280"/>
      <c r="BM77" s="1280"/>
      <c r="BN77" s="1280"/>
      <c r="BO77" s="1280"/>
      <c r="BP77" s="1277">
        <v>20.2</v>
      </c>
      <c r="BQ77" s="1277"/>
      <c r="BR77" s="1277"/>
      <c r="BS77" s="1277"/>
      <c r="BT77" s="1277"/>
      <c r="BU77" s="1277"/>
      <c r="BV77" s="1277"/>
      <c r="BW77" s="1277"/>
      <c r="BX77" s="1277">
        <v>18.2</v>
      </c>
      <c r="BY77" s="1277"/>
      <c r="BZ77" s="1277"/>
      <c r="CA77" s="1277"/>
      <c r="CB77" s="1277"/>
      <c r="CC77" s="1277"/>
      <c r="CD77" s="1277"/>
      <c r="CE77" s="1277"/>
      <c r="CF77" s="1277">
        <v>20.3</v>
      </c>
      <c r="CG77" s="1277"/>
      <c r="CH77" s="1277"/>
      <c r="CI77" s="1277"/>
      <c r="CJ77" s="1277"/>
      <c r="CK77" s="1277"/>
      <c r="CL77" s="1277"/>
      <c r="CM77" s="1277"/>
      <c r="CN77" s="1277">
        <v>15.5</v>
      </c>
      <c r="CO77" s="1277"/>
      <c r="CP77" s="1277"/>
      <c r="CQ77" s="1277"/>
      <c r="CR77" s="1277"/>
      <c r="CS77" s="1277"/>
      <c r="CT77" s="1277"/>
      <c r="CU77" s="1277"/>
      <c r="CV77" s="1277">
        <v>4.5999999999999996</v>
      </c>
      <c r="CW77" s="1277"/>
      <c r="CX77" s="1277"/>
      <c r="CY77" s="1277"/>
      <c r="CZ77" s="1277"/>
      <c r="DA77" s="1277"/>
      <c r="DB77" s="1277"/>
      <c r="DC77" s="1277"/>
    </row>
    <row r="78" spans="2:107" x14ac:dyDescent="0.15">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597</v>
      </c>
      <c r="BC79" s="1280"/>
      <c r="BD79" s="1280"/>
      <c r="BE79" s="1280"/>
      <c r="BF79" s="1280"/>
      <c r="BG79" s="1280"/>
      <c r="BH79" s="1280"/>
      <c r="BI79" s="1280"/>
      <c r="BJ79" s="1280"/>
      <c r="BK79" s="1280"/>
      <c r="BL79" s="1280"/>
      <c r="BM79" s="1280"/>
      <c r="BN79" s="1280"/>
      <c r="BO79" s="1280"/>
      <c r="BP79" s="1277">
        <v>6.8</v>
      </c>
      <c r="BQ79" s="1277"/>
      <c r="BR79" s="1277"/>
      <c r="BS79" s="1277"/>
      <c r="BT79" s="1277"/>
      <c r="BU79" s="1277"/>
      <c r="BV79" s="1277"/>
      <c r="BW79" s="1277"/>
      <c r="BX79" s="1277">
        <v>6.8</v>
      </c>
      <c r="BY79" s="1277"/>
      <c r="BZ79" s="1277"/>
      <c r="CA79" s="1277"/>
      <c r="CB79" s="1277"/>
      <c r="CC79" s="1277"/>
      <c r="CD79" s="1277"/>
      <c r="CE79" s="1277"/>
      <c r="CF79" s="1277">
        <v>6.6</v>
      </c>
      <c r="CG79" s="1277"/>
      <c r="CH79" s="1277"/>
      <c r="CI79" s="1277"/>
      <c r="CJ79" s="1277"/>
      <c r="CK79" s="1277"/>
      <c r="CL79" s="1277"/>
      <c r="CM79" s="1277"/>
      <c r="CN79" s="1277">
        <v>6.4</v>
      </c>
      <c r="CO79" s="1277"/>
      <c r="CP79" s="1277"/>
      <c r="CQ79" s="1277"/>
      <c r="CR79" s="1277"/>
      <c r="CS79" s="1277"/>
      <c r="CT79" s="1277"/>
      <c r="CU79" s="1277"/>
      <c r="CV79" s="1277">
        <v>6.3</v>
      </c>
      <c r="CW79" s="1277"/>
      <c r="CX79" s="1277"/>
      <c r="CY79" s="1277"/>
      <c r="CZ79" s="1277"/>
      <c r="DA79" s="1277"/>
      <c r="DB79" s="1277"/>
      <c r="DC79" s="1277"/>
    </row>
    <row r="80" spans="2:107" x14ac:dyDescent="0.15">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HcbaSJssGyanIsCV/KF8VKv+Vy2RfSfbQJtWxp4cKw818WTp3QpQegvM1t4a7D/snG2Vp13QbieeAUMNnwP5wA==" saltValue="yox4MNCkkpJpx0UveDUpD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498</v>
      </c>
    </row>
  </sheetData>
  <sheetProtection algorithmName="SHA-512" hashValue="opmNNE6VTSHjY83/RJmI6QRoqthpN84/651uzO41OvmD65GTdPttPVzTFdtqXgb4cSd0aurHJADGbAx1drXPsA==" saltValue="h4n8Zdg8U21VCfkDRzYd4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498</v>
      </c>
    </row>
  </sheetData>
  <sheetProtection algorithmName="SHA-512" hashValue="i9USYh48/et3Hg2ZtTvY/CDEIk/gStcxmO7Ys46/t16wJQwlZri/u70LYl8I3fSuiJJf838cyneEiKOKb6rN2w==" saltValue="rfcBByFee/UyDDVQMIqBv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548</v>
      </c>
      <c r="G2" s="148"/>
      <c r="H2" s="149"/>
    </row>
    <row r="3" spans="1:8" x14ac:dyDescent="0.15">
      <c r="A3" s="145" t="s">
        <v>541</v>
      </c>
      <c r="B3" s="150"/>
      <c r="C3" s="151"/>
      <c r="D3" s="152">
        <v>40020</v>
      </c>
      <c r="E3" s="153"/>
      <c r="F3" s="154">
        <v>52191</v>
      </c>
      <c r="G3" s="155"/>
      <c r="H3" s="156"/>
    </row>
    <row r="4" spans="1:8" x14ac:dyDescent="0.15">
      <c r="A4" s="157"/>
      <c r="B4" s="158"/>
      <c r="C4" s="159"/>
      <c r="D4" s="160">
        <v>12039</v>
      </c>
      <c r="E4" s="161"/>
      <c r="F4" s="162">
        <v>24843</v>
      </c>
      <c r="G4" s="163"/>
      <c r="H4" s="164"/>
    </row>
    <row r="5" spans="1:8" x14ac:dyDescent="0.15">
      <c r="A5" s="145" t="s">
        <v>543</v>
      </c>
      <c r="B5" s="150"/>
      <c r="C5" s="151"/>
      <c r="D5" s="152">
        <v>46899</v>
      </c>
      <c r="E5" s="153"/>
      <c r="F5" s="154">
        <v>47387</v>
      </c>
      <c r="G5" s="155"/>
      <c r="H5" s="156"/>
    </row>
    <row r="6" spans="1:8" x14ac:dyDescent="0.15">
      <c r="A6" s="157"/>
      <c r="B6" s="158"/>
      <c r="C6" s="159"/>
      <c r="D6" s="160">
        <v>15455</v>
      </c>
      <c r="E6" s="161"/>
      <c r="F6" s="162">
        <v>24928</v>
      </c>
      <c r="G6" s="163"/>
      <c r="H6" s="164"/>
    </row>
    <row r="7" spans="1:8" x14ac:dyDescent="0.15">
      <c r="A7" s="145" t="s">
        <v>544</v>
      </c>
      <c r="B7" s="150"/>
      <c r="C7" s="151"/>
      <c r="D7" s="152">
        <v>58835</v>
      </c>
      <c r="E7" s="153"/>
      <c r="F7" s="154">
        <v>51264</v>
      </c>
      <c r="G7" s="155"/>
      <c r="H7" s="156"/>
    </row>
    <row r="8" spans="1:8" x14ac:dyDescent="0.15">
      <c r="A8" s="157"/>
      <c r="B8" s="158"/>
      <c r="C8" s="159"/>
      <c r="D8" s="160">
        <v>15824</v>
      </c>
      <c r="E8" s="161"/>
      <c r="F8" s="162">
        <v>26040</v>
      </c>
      <c r="G8" s="163"/>
      <c r="H8" s="164"/>
    </row>
    <row r="9" spans="1:8" x14ac:dyDescent="0.15">
      <c r="A9" s="145" t="s">
        <v>545</v>
      </c>
      <c r="B9" s="150"/>
      <c r="C9" s="151"/>
      <c r="D9" s="152">
        <v>76629</v>
      </c>
      <c r="E9" s="153"/>
      <c r="F9" s="154">
        <v>52068</v>
      </c>
      <c r="G9" s="155"/>
      <c r="H9" s="156"/>
    </row>
    <row r="10" spans="1:8" x14ac:dyDescent="0.15">
      <c r="A10" s="157"/>
      <c r="B10" s="158"/>
      <c r="C10" s="159"/>
      <c r="D10" s="160">
        <v>30206</v>
      </c>
      <c r="E10" s="161"/>
      <c r="F10" s="162">
        <v>26936</v>
      </c>
      <c r="G10" s="163"/>
      <c r="H10" s="164"/>
    </row>
    <row r="11" spans="1:8" x14ac:dyDescent="0.15">
      <c r="A11" s="145" t="s">
        <v>546</v>
      </c>
      <c r="B11" s="150"/>
      <c r="C11" s="151"/>
      <c r="D11" s="152">
        <v>57164</v>
      </c>
      <c r="E11" s="153"/>
      <c r="F11" s="154">
        <v>47161</v>
      </c>
      <c r="G11" s="155"/>
      <c r="H11" s="156"/>
    </row>
    <row r="12" spans="1:8" x14ac:dyDescent="0.15">
      <c r="A12" s="157"/>
      <c r="B12" s="158"/>
      <c r="C12" s="165"/>
      <c r="D12" s="160">
        <v>40469</v>
      </c>
      <c r="E12" s="161"/>
      <c r="F12" s="162">
        <v>24595</v>
      </c>
      <c r="G12" s="163"/>
      <c r="H12" s="164"/>
    </row>
    <row r="13" spans="1:8" x14ac:dyDescent="0.15">
      <c r="A13" s="145"/>
      <c r="B13" s="150"/>
      <c r="C13" s="166"/>
      <c r="D13" s="167">
        <v>55909</v>
      </c>
      <c r="E13" s="168"/>
      <c r="F13" s="169">
        <v>50014</v>
      </c>
      <c r="G13" s="170"/>
      <c r="H13" s="156"/>
    </row>
    <row r="14" spans="1:8" x14ac:dyDescent="0.15">
      <c r="A14" s="157"/>
      <c r="B14" s="158"/>
      <c r="C14" s="159"/>
      <c r="D14" s="160">
        <v>22799</v>
      </c>
      <c r="E14" s="161"/>
      <c r="F14" s="162">
        <v>25468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1.57</v>
      </c>
      <c r="C19" s="171">
        <f>ROUND(VALUE(SUBSTITUTE(実質収支比率等に係る経年分析!G$48,"▲","-")),2)</f>
        <v>1.06</v>
      </c>
      <c r="D19" s="171">
        <f>ROUND(VALUE(SUBSTITUTE(実質収支比率等に係る経年分析!H$48,"▲","-")),2)</f>
        <v>0.89</v>
      </c>
      <c r="E19" s="171">
        <f>ROUND(VALUE(SUBSTITUTE(実質収支比率等に係る経年分析!I$48,"▲","-")),2)</f>
        <v>5.91</v>
      </c>
      <c r="F19" s="171">
        <f>ROUND(VALUE(SUBSTITUTE(実質収支比率等に係る経年分析!J$48,"▲","-")),2)</f>
        <v>5.68</v>
      </c>
    </row>
    <row r="20" spans="1:11" x14ac:dyDescent="0.15">
      <c r="A20" s="171" t="s">
        <v>55</v>
      </c>
      <c r="B20" s="171">
        <f>ROUND(VALUE(SUBSTITUTE(実質収支比率等に係る経年分析!F$47,"▲","-")),2)</f>
        <v>18.98</v>
      </c>
      <c r="C20" s="171">
        <f>ROUND(VALUE(SUBSTITUTE(実質収支比率等に係る経年分析!G$47,"▲","-")),2)</f>
        <v>18.989999999999998</v>
      </c>
      <c r="D20" s="171">
        <f>ROUND(VALUE(SUBSTITUTE(実質収支比率等に係る経年分析!H$47,"▲","-")),2)</f>
        <v>15.65</v>
      </c>
      <c r="E20" s="171">
        <f>ROUND(VALUE(SUBSTITUTE(実質収支比率等に係る経年分析!I$47,"▲","-")),2)</f>
        <v>15.59</v>
      </c>
      <c r="F20" s="171">
        <f>ROUND(VALUE(SUBSTITUTE(実質収支比率等に係る経年分析!J$47,"▲","-")),2)</f>
        <v>19.260000000000002</v>
      </c>
    </row>
    <row r="21" spans="1:11" x14ac:dyDescent="0.15">
      <c r="A21" s="171" t="s">
        <v>56</v>
      </c>
      <c r="B21" s="171">
        <f>IF(ISNUMBER(VALUE(SUBSTITUTE(実質収支比率等に係る経年分析!F$49,"▲","-"))),ROUND(VALUE(SUBSTITUTE(実質収支比率等に係る経年分析!F$49,"▲","-")),2),NA())</f>
        <v>0.38</v>
      </c>
      <c r="C21" s="171">
        <f>IF(ISNUMBER(VALUE(SUBSTITUTE(実質収支比率等に係る経年分析!G$49,"▲","-"))),ROUND(VALUE(SUBSTITUTE(実質収支比率等に係る経年分析!G$49,"▲","-")),2),NA())</f>
        <v>-0.31</v>
      </c>
      <c r="D21" s="171">
        <f>IF(ISNUMBER(VALUE(SUBSTITUTE(実質収支比率等に係る経年分析!H$49,"▲","-"))),ROUND(VALUE(SUBSTITUTE(実質収支比率等に係る経年分析!H$49,"▲","-")),2),NA())</f>
        <v>-3.62</v>
      </c>
      <c r="E21" s="171">
        <f>IF(ISNUMBER(VALUE(SUBSTITUTE(実質収支比率等に係る経年分析!I$49,"▲","-"))),ROUND(VALUE(SUBSTITUTE(実質収支比率等に係る経年分析!I$49,"▲","-")),2),NA())</f>
        <v>5.48</v>
      </c>
      <c r="F21" s="171">
        <f>IF(ISNUMBER(VALUE(SUBSTITUTE(実質収支比率等に係る経年分析!J$49,"▲","-"))),ROUND(VALUE(SUBSTITUTE(実質収支比率等に係る経年分析!J$49,"▲","-")),2),NA())</f>
        <v>4.57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0.15</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柴田町後期高齢者医療特別会計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柴田町国民健康保険事業特別会計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1.07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0.61</v>
      </c>
    </row>
    <row r="33" spans="1:16" x14ac:dyDescent="0.15">
      <c r="A33" s="172" t="str">
        <f>IF(連結実質赤字比率に係る赤字・黒字の構成分析!C$37="",NA(),連結実質赤字比率に係る赤字・黒字の構成分析!C$37)</f>
        <v>柴田町介護保険特別会計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0.85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1.1299999999999999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1.83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2.75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2.58</v>
      </c>
    </row>
    <row r="34" spans="1:16" x14ac:dyDescent="0.15">
      <c r="A34" s="172" t="str">
        <f>IF(連結実質赤字比率に係る赤字・黒字の構成分析!C$36="",NA(),連結実質赤字比率に係る赤字・黒字の構成分析!C$36)</f>
        <v>柴田町下水道事業会計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3.25</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1.56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0.89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5.68</v>
      </c>
    </row>
    <row r="36" spans="1:16" x14ac:dyDescent="0.15">
      <c r="A36" s="172" t="str">
        <f>IF(連結実質赤字比率に係る赤字・黒字の構成分析!C$34="",NA(),連結実質赤字比率に係る赤字・黒字の構成分析!C$34)</f>
        <v>柴田町水道事業会計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15.24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14.95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16.02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18.11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18.690000000000001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1573</v>
      </c>
      <c r="E42" s="173"/>
      <c r="F42" s="173"/>
      <c r="G42" s="173">
        <f>'実質公債費比率（分子）の構造'!L$52</f>
        <v>1598</v>
      </c>
      <c r="H42" s="173"/>
      <c r="I42" s="173"/>
      <c r="J42" s="173">
        <f>'実質公債費比率（分子）の構造'!M$52</f>
        <v>1606</v>
      </c>
      <c r="K42" s="173"/>
      <c r="L42" s="173"/>
      <c r="M42" s="173">
        <f>'実質公債費比率（分子）の構造'!N$52</f>
        <v>1549</v>
      </c>
      <c r="N42" s="173"/>
      <c r="O42" s="173"/>
      <c r="P42" s="173">
        <f>'実質公債費比率（分子）の構造'!O$52</f>
        <v>1451</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7</v>
      </c>
      <c r="C44" s="173"/>
      <c r="D44" s="173"/>
      <c r="E44" s="173">
        <f>'実質公債費比率（分子）の構造'!L$50</f>
        <v>6</v>
      </c>
      <c r="F44" s="173"/>
      <c r="G44" s="173"/>
      <c r="H44" s="173">
        <f>'実質公債費比率（分子）の構造'!M$50</f>
        <v>8</v>
      </c>
      <c r="I44" s="173"/>
      <c r="J44" s="173"/>
      <c r="K44" s="173">
        <f>'実質公債費比率（分子）の構造'!N$50</f>
        <v>8</v>
      </c>
      <c r="L44" s="173"/>
      <c r="M44" s="173"/>
      <c r="N44" s="173">
        <f>'実質公債費比率（分子）の構造'!O$50</f>
        <v>7</v>
      </c>
      <c r="O44" s="173"/>
      <c r="P44" s="173"/>
    </row>
    <row r="45" spans="1:16" x14ac:dyDescent="0.15">
      <c r="A45" s="173" t="s">
        <v>66</v>
      </c>
      <c r="B45" s="173">
        <f>'実質公債費比率（分子）の構造'!K$49</f>
        <v>193</v>
      </c>
      <c r="C45" s="173"/>
      <c r="D45" s="173"/>
      <c r="E45" s="173">
        <f>'実質公債費比率（分子）の構造'!L$49</f>
        <v>194</v>
      </c>
      <c r="F45" s="173"/>
      <c r="G45" s="173"/>
      <c r="H45" s="173">
        <f>'実質公債費比率（分子）の構造'!M$49</f>
        <v>208</v>
      </c>
      <c r="I45" s="173"/>
      <c r="J45" s="173"/>
      <c r="K45" s="173">
        <f>'実質公債費比率（分子）の構造'!N$49</f>
        <v>243</v>
      </c>
      <c r="L45" s="173"/>
      <c r="M45" s="173"/>
      <c r="N45" s="173">
        <f>'実質公債費比率（分子）の構造'!O$49</f>
        <v>255</v>
      </c>
      <c r="O45" s="173"/>
      <c r="P45" s="173"/>
    </row>
    <row r="46" spans="1:16" x14ac:dyDescent="0.15">
      <c r="A46" s="173" t="s">
        <v>67</v>
      </c>
      <c r="B46" s="173">
        <f>'実質公債費比率（分子）の構造'!K$48</f>
        <v>318</v>
      </c>
      <c r="C46" s="173"/>
      <c r="D46" s="173"/>
      <c r="E46" s="173">
        <f>'実質公債費比率（分子）の構造'!L$48</f>
        <v>368</v>
      </c>
      <c r="F46" s="173"/>
      <c r="G46" s="173"/>
      <c r="H46" s="173">
        <f>'実質公債費比率（分子）の構造'!M$48</f>
        <v>419</v>
      </c>
      <c r="I46" s="173"/>
      <c r="J46" s="173"/>
      <c r="K46" s="173">
        <f>'実質公債費比率（分子）の構造'!N$48</f>
        <v>263</v>
      </c>
      <c r="L46" s="173"/>
      <c r="M46" s="173"/>
      <c r="N46" s="173">
        <f>'実質公債費比率（分子）の構造'!O$48</f>
        <v>148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1230</v>
      </c>
      <c r="C49" s="173"/>
      <c r="D49" s="173"/>
      <c r="E49" s="173">
        <f>'実質公債費比率（分子）の構造'!L$45</f>
        <v>1249</v>
      </c>
      <c r="F49" s="173"/>
      <c r="G49" s="173"/>
      <c r="H49" s="173">
        <f>'実質公債費比率（分子）の構造'!M$45</f>
        <v>1259</v>
      </c>
      <c r="I49" s="173"/>
      <c r="J49" s="173"/>
      <c r="K49" s="173">
        <f>'実質公債費比率（分子）の構造'!N$45</f>
        <v>1294</v>
      </c>
      <c r="L49" s="173"/>
      <c r="M49" s="173"/>
      <c r="N49" s="173">
        <f>'実質公債費比率（分子）の構造'!O$45</f>
        <v>1368</v>
      </c>
      <c r="O49" s="173"/>
      <c r="P49" s="173"/>
    </row>
    <row r="50" spans="1:16" x14ac:dyDescent="0.15">
      <c r="A50" s="173" t="s">
        <v>71</v>
      </c>
      <c r="B50" s="173" t="e">
        <f>NA()</f>
        <v>#N/A</v>
      </c>
      <c r="C50" s="173">
        <f>IF(ISNUMBER('実質公債費比率（分子）の構造'!K$53),'実質公債費比率（分子）の構造'!K$53,NA())</f>
        <v>175</v>
      </c>
      <c r="D50" s="173" t="e">
        <f>NA()</f>
        <v>#N/A</v>
      </c>
      <c r="E50" s="173" t="e">
        <f>NA()</f>
        <v>#N/A</v>
      </c>
      <c r="F50" s="173">
        <f>IF(ISNUMBER('実質公債費比率（分子）の構造'!L$53),'実質公債費比率（分子）の構造'!L$53,NA())</f>
        <v>219</v>
      </c>
      <c r="G50" s="173" t="e">
        <f>NA()</f>
        <v>#N/A</v>
      </c>
      <c r="H50" s="173" t="e">
        <f>NA()</f>
        <v>#N/A</v>
      </c>
      <c r="I50" s="173">
        <f>IF(ISNUMBER('実質公債費比率（分子）の構造'!M$53),'実質公債費比率（分子）の構造'!M$53,NA())</f>
        <v>288</v>
      </c>
      <c r="J50" s="173" t="e">
        <f>NA()</f>
        <v>#N/A</v>
      </c>
      <c r="K50" s="173" t="e">
        <f>NA()</f>
        <v>#N/A</v>
      </c>
      <c r="L50" s="173">
        <f>IF(ISNUMBER('実質公債費比率（分子）の構造'!N$53),'実質公債費比率（分子）の構造'!N$53,NA())</f>
        <v>259</v>
      </c>
      <c r="M50" s="173" t="e">
        <f>NA()</f>
        <v>#N/A</v>
      </c>
      <c r="N50" s="173" t="e">
        <f>NA()</f>
        <v>#N/A</v>
      </c>
      <c r="O50" s="173">
        <f>IF(ISNUMBER('実質公債費比率（分子）の構造'!O$53),'実質公債費比率（分子）の構造'!O$53,NA())</f>
        <v>327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12826</v>
      </c>
      <c r="E56" s="172"/>
      <c r="F56" s="172"/>
      <c r="G56" s="172">
        <f>'将来負担比率（分子）の構造'!J$52</f>
        <v>12872</v>
      </c>
      <c r="H56" s="172"/>
      <c r="I56" s="172"/>
      <c r="J56" s="172">
        <f>'将来負担比率（分子）の構造'!K$52</f>
        <v>13403</v>
      </c>
      <c r="K56" s="172"/>
      <c r="L56" s="172"/>
      <c r="M56" s="172">
        <f>'将来負担比率（分子）の構造'!L$52</f>
        <v>14061</v>
      </c>
      <c r="N56" s="172"/>
      <c r="O56" s="172"/>
      <c r="P56" s="172">
        <f>'将来負担比率（分子）の構造'!M$52</f>
        <v>14139</v>
      </c>
    </row>
    <row r="57" spans="1:16" x14ac:dyDescent="0.15">
      <c r="A57" s="172" t="s">
        <v>42</v>
      </c>
      <c r="B57" s="172"/>
      <c r="C57" s="172"/>
      <c r="D57" s="172">
        <f>'将来負担比率（分子）の構造'!I$51</f>
        <v>4350</v>
      </c>
      <c r="E57" s="172"/>
      <c r="F57" s="172"/>
      <c r="G57" s="172">
        <f>'将来負担比率（分子）の構造'!J$51</f>
        <v>5056</v>
      </c>
      <c r="H57" s="172"/>
      <c r="I57" s="172"/>
      <c r="J57" s="172">
        <f>'将来負担比率（分子）の構造'!K$51</f>
        <v>5306</v>
      </c>
      <c r="K57" s="172"/>
      <c r="L57" s="172"/>
      <c r="M57" s="172">
        <f>'将来負担比率（分子）の構造'!L$51</f>
        <v>5017</v>
      </c>
      <c r="N57" s="172"/>
      <c r="O57" s="172"/>
      <c r="P57" s="172">
        <f>'将来負担比率（分子）の構造'!M$51</f>
        <v>4217</v>
      </c>
    </row>
    <row r="58" spans="1:16" x14ac:dyDescent="0.15">
      <c r="A58" s="172" t="s">
        <v>41</v>
      </c>
      <c r="B58" s="172"/>
      <c r="C58" s="172"/>
      <c r="D58" s="172">
        <f>'将来負担比率（分子）の構造'!I$50</f>
        <v>3344</v>
      </c>
      <c r="E58" s="172"/>
      <c r="F58" s="172"/>
      <c r="G58" s="172">
        <f>'将来負担比率（分子）の構造'!J$50</f>
        <v>3629</v>
      </c>
      <c r="H58" s="172"/>
      <c r="I58" s="172"/>
      <c r="J58" s="172">
        <f>'将来負担比率（分子）の構造'!K$50</f>
        <v>3822</v>
      </c>
      <c r="K58" s="172"/>
      <c r="L58" s="172"/>
      <c r="M58" s="172">
        <f>'将来負担比率（分子）の構造'!L$50</f>
        <v>4113</v>
      </c>
      <c r="N58" s="172"/>
      <c r="O58" s="172"/>
      <c r="P58" s="172">
        <f>'将来負担比率（分子）の構造'!M$50</f>
        <v>5146</v>
      </c>
    </row>
    <row r="59" spans="1:16" x14ac:dyDescent="0.15">
      <c r="A59" s="172" t="s">
        <v>39</v>
      </c>
      <c r="B59" s="172">
        <f>'将来負担比率（分子）の構造'!I$49</f>
        <v>204</v>
      </c>
      <c r="C59" s="172"/>
      <c r="D59" s="172"/>
      <c r="E59" s="172">
        <f>'将来負担比率（分子）の構造'!J$49</f>
        <v>246</v>
      </c>
      <c r="F59" s="172"/>
      <c r="G59" s="172"/>
      <c r="H59" s="172">
        <f>'将来負担比率（分子）の構造'!K$49</f>
        <v>295</v>
      </c>
      <c r="I59" s="172"/>
      <c r="J59" s="172"/>
      <c r="K59" s="172">
        <f>'将来負担比率（分子）の構造'!L$49</f>
        <v>300</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15</v>
      </c>
      <c r="C61" s="172"/>
      <c r="D61" s="172"/>
      <c r="E61" s="172">
        <f>'将来負担比率（分子）の構造'!J$46</f>
        <v>6</v>
      </c>
      <c r="F61" s="172"/>
      <c r="G61" s="172"/>
      <c r="H61" s="172">
        <f>'将来負担比率（分子）の構造'!K$46</f>
        <v>5</v>
      </c>
      <c r="I61" s="172"/>
      <c r="J61" s="172"/>
      <c r="K61" s="172">
        <f>'将来負担比率（分子）の構造'!L$46</f>
        <v>6</v>
      </c>
      <c r="L61" s="172"/>
      <c r="M61" s="172"/>
      <c r="N61" s="172">
        <f>'将来負担比率（分子）の構造'!M$46</f>
        <v>6</v>
      </c>
      <c r="O61" s="172"/>
      <c r="P61" s="172"/>
    </row>
    <row r="62" spans="1:16" x14ac:dyDescent="0.15">
      <c r="A62" s="172" t="s">
        <v>35</v>
      </c>
      <c r="B62" s="172">
        <f>'将来負担比率（分子）の構造'!I$45</f>
        <v>1893</v>
      </c>
      <c r="C62" s="172"/>
      <c r="D62" s="172"/>
      <c r="E62" s="172">
        <f>'将来負担比率（分子）の構造'!J$45</f>
        <v>1811</v>
      </c>
      <c r="F62" s="172"/>
      <c r="G62" s="172"/>
      <c r="H62" s="172">
        <f>'将来負担比率（分子）の構造'!K$45</f>
        <v>1771</v>
      </c>
      <c r="I62" s="172"/>
      <c r="J62" s="172"/>
      <c r="K62" s="172">
        <f>'将来負担比率（分子）の構造'!L$45</f>
        <v>1725</v>
      </c>
      <c r="L62" s="172"/>
      <c r="M62" s="172"/>
      <c r="N62" s="172">
        <f>'将来負担比率（分子）の構造'!M$45</f>
        <v>1702</v>
      </c>
      <c r="O62" s="172"/>
      <c r="P62" s="172"/>
    </row>
    <row r="63" spans="1:16" x14ac:dyDescent="0.15">
      <c r="A63" s="172" t="s">
        <v>34</v>
      </c>
      <c r="B63" s="172">
        <f>'将来負担比率（分子）の構造'!I$44</f>
        <v>3110</v>
      </c>
      <c r="C63" s="172"/>
      <c r="D63" s="172"/>
      <c r="E63" s="172">
        <f>'将来負担比率（分子）の構造'!J$44</f>
        <v>3309</v>
      </c>
      <c r="F63" s="172"/>
      <c r="G63" s="172"/>
      <c r="H63" s="172">
        <f>'将来負担比率（分子）の構造'!K$44</f>
        <v>3382</v>
      </c>
      <c r="I63" s="172"/>
      <c r="J63" s="172"/>
      <c r="K63" s="172">
        <f>'将来負担比率（分子）の構造'!L$44</f>
        <v>3165</v>
      </c>
      <c r="L63" s="172"/>
      <c r="M63" s="172"/>
      <c r="N63" s="172">
        <f>'将来負担比率（分子）の構造'!M$44</f>
        <v>2939</v>
      </c>
      <c r="O63" s="172"/>
      <c r="P63" s="172"/>
    </row>
    <row r="64" spans="1:16" x14ac:dyDescent="0.15">
      <c r="A64" s="172" t="s">
        <v>33</v>
      </c>
      <c r="B64" s="172">
        <f>'将来負担比率（分子）の構造'!I$43</f>
        <v>3562</v>
      </c>
      <c r="C64" s="172"/>
      <c r="D64" s="172"/>
      <c r="E64" s="172">
        <f>'将来負担比率（分子）の構造'!J$43</f>
        <v>3569</v>
      </c>
      <c r="F64" s="172"/>
      <c r="G64" s="172"/>
      <c r="H64" s="172">
        <f>'将来負担比率（分子）の構造'!K$43</f>
        <v>3745</v>
      </c>
      <c r="I64" s="172"/>
      <c r="J64" s="172"/>
      <c r="K64" s="172">
        <f>'将来負担比率（分子）の構造'!L$43</f>
        <v>3578</v>
      </c>
      <c r="L64" s="172"/>
      <c r="M64" s="172"/>
      <c r="N64" s="172">
        <f>'将来負担比率（分子）の構造'!M$43</f>
        <v>2852</v>
      </c>
      <c r="O64" s="172"/>
      <c r="P64" s="172"/>
    </row>
    <row r="65" spans="1:16" x14ac:dyDescent="0.15">
      <c r="A65" s="172" t="s">
        <v>32</v>
      </c>
      <c r="B65" s="172">
        <f>'将来負担比率（分子）の構造'!I$42</f>
        <v>24</v>
      </c>
      <c r="C65" s="172"/>
      <c r="D65" s="172"/>
      <c r="E65" s="172">
        <f>'将来負担比率（分子）の構造'!J$42</f>
        <v>44</v>
      </c>
      <c r="F65" s="172"/>
      <c r="G65" s="172"/>
      <c r="H65" s="172">
        <f>'将来負担比率（分子）の構造'!K$42</f>
        <v>48</v>
      </c>
      <c r="I65" s="172"/>
      <c r="J65" s="172"/>
      <c r="K65" s="172">
        <f>'将来負担比率（分子）の構造'!L$42</f>
        <v>41</v>
      </c>
      <c r="L65" s="172"/>
      <c r="M65" s="172"/>
      <c r="N65" s="172">
        <f>'将来負担比率（分子）の構造'!M$42</f>
        <v>3189</v>
      </c>
      <c r="O65" s="172"/>
      <c r="P65" s="172"/>
    </row>
    <row r="66" spans="1:16" x14ac:dyDescent="0.15">
      <c r="A66" s="172" t="s">
        <v>31</v>
      </c>
      <c r="B66" s="172">
        <f>'将来負担比率（分子）の構造'!I$41</f>
        <v>14440</v>
      </c>
      <c r="C66" s="172"/>
      <c r="D66" s="172"/>
      <c r="E66" s="172">
        <f>'将来負担比率（分子）の構造'!J$41</f>
        <v>14601</v>
      </c>
      <c r="F66" s="172"/>
      <c r="G66" s="172"/>
      <c r="H66" s="172">
        <f>'将来負担比率（分子）の構造'!K$41</f>
        <v>15373</v>
      </c>
      <c r="I66" s="172"/>
      <c r="J66" s="172"/>
      <c r="K66" s="172">
        <f>'将来負担比率（分子）の構造'!L$41</f>
        <v>16659</v>
      </c>
      <c r="L66" s="172"/>
      <c r="M66" s="172"/>
      <c r="N66" s="172">
        <f>'将来負担比率（分子）の構造'!M$41</f>
        <v>17392</v>
      </c>
      <c r="O66" s="172"/>
      <c r="P66" s="172"/>
    </row>
    <row r="67" spans="1:16" x14ac:dyDescent="0.15">
      <c r="A67" s="172" t="s">
        <v>75</v>
      </c>
      <c r="B67" s="172" t="e">
        <f>NA()</f>
        <v>#N/A</v>
      </c>
      <c r="C67" s="172">
        <f>IF(ISNUMBER('将来負担比率（分子）の構造'!I$53), IF('将来負担比率（分子）の構造'!I$53 &lt; 0, 0, '将来負担比率（分子）の構造'!I$53), NA())</f>
        <v>2727</v>
      </c>
      <c r="D67" s="172" t="e">
        <f>NA()</f>
        <v>#N/A</v>
      </c>
      <c r="E67" s="172" t="e">
        <f>NA()</f>
        <v>#N/A</v>
      </c>
      <c r="F67" s="172">
        <f>IF(ISNUMBER('将来負担比率（分子）の構造'!J$53), IF('将来負担比率（分子）の構造'!J$53 &lt; 0, 0, '将来負担比率（分子）の構造'!J$53), NA())</f>
        <v>2031</v>
      </c>
      <c r="G67" s="172" t="e">
        <f>NA()</f>
        <v>#N/A</v>
      </c>
      <c r="H67" s="172" t="e">
        <f>NA()</f>
        <v>#N/A</v>
      </c>
      <c r="I67" s="172">
        <f>IF(ISNUMBER('将来負担比率（分子）の構造'!K$53), IF('将来負担比率（分子）の構造'!K$53 &lt; 0, 0, '将来負担比率（分子）の構造'!K$53), NA())</f>
        <v>2088</v>
      </c>
      <c r="J67" s="172" t="e">
        <f>NA()</f>
        <v>#N/A</v>
      </c>
      <c r="K67" s="172" t="e">
        <f>NA()</f>
        <v>#N/A</v>
      </c>
      <c r="L67" s="172">
        <f>IF(ISNUMBER('将来負担比率（分子）の構造'!L$53), IF('将来負担比率（分子）の構造'!L$53 &lt; 0, 0, '将来負担比率（分子）の構造'!L$53), NA())</f>
        <v>2281</v>
      </c>
      <c r="M67" s="172" t="e">
        <f>NA()</f>
        <v>#N/A</v>
      </c>
      <c r="N67" s="172" t="e">
        <f>NA()</f>
        <v>#N/A</v>
      </c>
      <c r="O67" s="172">
        <f>IF(ISNUMBER('将来負担比率（分子）の構造'!M$53), IF('将来負担比率（分子）の構造'!M$53 &lt; 0, 0, '将来負担比率（分子）の構造'!M$53), NA())</f>
        <v>4577</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1230</v>
      </c>
      <c r="C72" s="176">
        <f>基金残高に係る経年分析!G55</f>
        <v>1266</v>
      </c>
      <c r="D72" s="176">
        <f>基金残高に係る経年分析!H55</f>
        <v>1650</v>
      </c>
    </row>
    <row r="73" spans="1:16" x14ac:dyDescent="0.15">
      <c r="A73" s="175" t="s">
        <v>78</v>
      </c>
      <c r="B73" s="176">
        <f>基金残高に係る経年分析!F56</f>
        <v>200</v>
      </c>
      <c r="C73" s="176">
        <f>基金残高に係る経年分析!G56</f>
        <v>200</v>
      </c>
      <c r="D73" s="176">
        <f>基金残高に係る経年分析!H56</f>
        <v>357</v>
      </c>
    </row>
    <row r="74" spans="1:16" x14ac:dyDescent="0.15">
      <c r="A74" s="175" t="s">
        <v>79</v>
      </c>
      <c r="B74" s="176">
        <f>基金残高に係る経年分析!F57</f>
        <v>1710</v>
      </c>
      <c r="C74" s="176">
        <f>基金残高に係る経年分析!G57</f>
        <v>1993</v>
      </c>
      <c r="D74" s="176">
        <f>基金残高に係る経年分析!H57</f>
        <v>2408</v>
      </c>
    </row>
  </sheetData>
  <sheetProtection algorithmName="SHA-512" hashValue="37OfMmrxw+J/8ipHBnyr793EttZ/AmdKBBCoc+jtjX/spswloTxQVLINQUMFOmbS4DBjyC2VKAXlL7Qhpxz/BA==" saltValue="h0LTiTMc1KtaO33pA++39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212</v>
      </c>
      <c r="DI1" s="643"/>
      <c r="DJ1" s="643"/>
      <c r="DK1" s="643"/>
      <c r="DL1" s="643"/>
      <c r="DM1" s="643"/>
      <c r="DN1" s="644"/>
      <c r="DO1" s="212"/>
      <c r="DP1" s="642" t="s">
        <v>213</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215</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216</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217</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218</v>
      </c>
      <c r="S4" s="646"/>
      <c r="T4" s="646"/>
      <c r="U4" s="646"/>
      <c r="V4" s="646"/>
      <c r="W4" s="646"/>
      <c r="X4" s="646"/>
      <c r="Y4" s="647"/>
      <c r="Z4" s="645" t="s">
        <v>219</v>
      </c>
      <c r="AA4" s="646"/>
      <c r="AB4" s="646"/>
      <c r="AC4" s="647"/>
      <c r="AD4" s="645" t="s">
        <v>220</v>
      </c>
      <c r="AE4" s="646"/>
      <c r="AF4" s="646"/>
      <c r="AG4" s="646"/>
      <c r="AH4" s="646"/>
      <c r="AI4" s="646"/>
      <c r="AJ4" s="646"/>
      <c r="AK4" s="647"/>
      <c r="AL4" s="645" t="s">
        <v>219</v>
      </c>
      <c r="AM4" s="646"/>
      <c r="AN4" s="646"/>
      <c r="AO4" s="647"/>
      <c r="AP4" s="651" t="s">
        <v>221</v>
      </c>
      <c r="AQ4" s="651"/>
      <c r="AR4" s="651"/>
      <c r="AS4" s="651"/>
      <c r="AT4" s="651"/>
      <c r="AU4" s="651"/>
      <c r="AV4" s="651"/>
      <c r="AW4" s="651"/>
      <c r="AX4" s="651"/>
      <c r="AY4" s="651"/>
      <c r="AZ4" s="651"/>
      <c r="BA4" s="651"/>
      <c r="BB4" s="651"/>
      <c r="BC4" s="651"/>
      <c r="BD4" s="651"/>
      <c r="BE4" s="651"/>
      <c r="BF4" s="651"/>
      <c r="BG4" s="651" t="s">
        <v>222</v>
      </c>
      <c r="BH4" s="651"/>
      <c r="BI4" s="651"/>
      <c r="BJ4" s="651"/>
      <c r="BK4" s="651"/>
      <c r="BL4" s="651"/>
      <c r="BM4" s="651"/>
      <c r="BN4" s="651"/>
      <c r="BO4" s="651" t="s">
        <v>219</v>
      </c>
      <c r="BP4" s="651"/>
      <c r="BQ4" s="651"/>
      <c r="BR4" s="651"/>
      <c r="BS4" s="651" t="s">
        <v>223</v>
      </c>
      <c r="BT4" s="651"/>
      <c r="BU4" s="651"/>
      <c r="BV4" s="651"/>
      <c r="BW4" s="651"/>
      <c r="BX4" s="651"/>
      <c r="BY4" s="651"/>
      <c r="BZ4" s="651"/>
      <c r="CA4" s="651"/>
      <c r="CB4" s="651"/>
      <c r="CD4" s="648" t="s">
        <v>224</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x14ac:dyDescent="0.15">
      <c r="B5" s="652" t="s">
        <v>225</v>
      </c>
      <c r="C5" s="653"/>
      <c r="D5" s="653"/>
      <c r="E5" s="653"/>
      <c r="F5" s="653"/>
      <c r="G5" s="653"/>
      <c r="H5" s="653"/>
      <c r="I5" s="653"/>
      <c r="J5" s="653"/>
      <c r="K5" s="653"/>
      <c r="L5" s="653"/>
      <c r="M5" s="653"/>
      <c r="N5" s="653"/>
      <c r="O5" s="653"/>
      <c r="P5" s="653"/>
      <c r="Q5" s="654"/>
      <c r="R5" s="655">
        <v>4347658</v>
      </c>
      <c r="S5" s="656"/>
      <c r="T5" s="656"/>
      <c r="U5" s="656"/>
      <c r="V5" s="656"/>
      <c r="W5" s="656"/>
      <c r="X5" s="656"/>
      <c r="Y5" s="657"/>
      <c r="Z5" s="658">
        <v>23.4</v>
      </c>
      <c r="AA5" s="658"/>
      <c r="AB5" s="658"/>
      <c r="AC5" s="658"/>
      <c r="AD5" s="659">
        <v>4002145</v>
      </c>
      <c r="AE5" s="659"/>
      <c r="AF5" s="659"/>
      <c r="AG5" s="659"/>
      <c r="AH5" s="659"/>
      <c r="AI5" s="659"/>
      <c r="AJ5" s="659"/>
      <c r="AK5" s="659"/>
      <c r="AL5" s="660">
        <v>48.7</v>
      </c>
      <c r="AM5" s="661"/>
      <c r="AN5" s="661"/>
      <c r="AO5" s="662"/>
      <c r="AP5" s="652" t="s">
        <v>226</v>
      </c>
      <c r="AQ5" s="653"/>
      <c r="AR5" s="653"/>
      <c r="AS5" s="653"/>
      <c r="AT5" s="653"/>
      <c r="AU5" s="653"/>
      <c r="AV5" s="653"/>
      <c r="AW5" s="653"/>
      <c r="AX5" s="653"/>
      <c r="AY5" s="653"/>
      <c r="AZ5" s="653"/>
      <c r="BA5" s="653"/>
      <c r="BB5" s="653"/>
      <c r="BC5" s="653"/>
      <c r="BD5" s="653"/>
      <c r="BE5" s="653"/>
      <c r="BF5" s="654"/>
      <c r="BG5" s="666">
        <v>4002145</v>
      </c>
      <c r="BH5" s="667"/>
      <c r="BI5" s="667"/>
      <c r="BJ5" s="667"/>
      <c r="BK5" s="667"/>
      <c r="BL5" s="667"/>
      <c r="BM5" s="667"/>
      <c r="BN5" s="668"/>
      <c r="BO5" s="669">
        <v>92.1</v>
      </c>
      <c r="BP5" s="669"/>
      <c r="BQ5" s="669"/>
      <c r="BR5" s="669"/>
      <c r="BS5" s="670" t="s">
        <v>128</v>
      </c>
      <c r="BT5" s="670"/>
      <c r="BU5" s="670"/>
      <c r="BV5" s="670"/>
      <c r="BW5" s="670"/>
      <c r="BX5" s="670"/>
      <c r="BY5" s="670"/>
      <c r="BZ5" s="670"/>
      <c r="CA5" s="670"/>
      <c r="CB5" s="674"/>
      <c r="CD5" s="648" t="s">
        <v>221</v>
      </c>
      <c r="CE5" s="649"/>
      <c r="CF5" s="649"/>
      <c r="CG5" s="649"/>
      <c r="CH5" s="649"/>
      <c r="CI5" s="649"/>
      <c r="CJ5" s="649"/>
      <c r="CK5" s="649"/>
      <c r="CL5" s="649"/>
      <c r="CM5" s="649"/>
      <c r="CN5" s="649"/>
      <c r="CO5" s="649"/>
      <c r="CP5" s="649"/>
      <c r="CQ5" s="650"/>
      <c r="CR5" s="648" t="s">
        <v>227</v>
      </c>
      <c r="CS5" s="649"/>
      <c r="CT5" s="649"/>
      <c r="CU5" s="649"/>
      <c r="CV5" s="649"/>
      <c r="CW5" s="649"/>
      <c r="CX5" s="649"/>
      <c r="CY5" s="650"/>
      <c r="CZ5" s="648" t="s">
        <v>219</v>
      </c>
      <c r="DA5" s="649"/>
      <c r="DB5" s="649"/>
      <c r="DC5" s="650"/>
      <c r="DD5" s="648" t="s">
        <v>228</v>
      </c>
      <c r="DE5" s="649"/>
      <c r="DF5" s="649"/>
      <c r="DG5" s="649"/>
      <c r="DH5" s="649"/>
      <c r="DI5" s="649"/>
      <c r="DJ5" s="649"/>
      <c r="DK5" s="649"/>
      <c r="DL5" s="649"/>
      <c r="DM5" s="649"/>
      <c r="DN5" s="649"/>
      <c r="DO5" s="649"/>
      <c r="DP5" s="650"/>
      <c r="DQ5" s="648" t="s">
        <v>229</v>
      </c>
      <c r="DR5" s="649"/>
      <c r="DS5" s="649"/>
      <c r="DT5" s="649"/>
      <c r="DU5" s="649"/>
      <c r="DV5" s="649"/>
      <c r="DW5" s="649"/>
      <c r="DX5" s="649"/>
      <c r="DY5" s="649"/>
      <c r="DZ5" s="649"/>
      <c r="EA5" s="649"/>
      <c r="EB5" s="649"/>
      <c r="EC5" s="650"/>
    </row>
    <row r="6" spans="2:143" ht="11.25" customHeight="1" x14ac:dyDescent="0.15">
      <c r="B6" s="663" t="s">
        <v>230</v>
      </c>
      <c r="C6" s="664"/>
      <c r="D6" s="664"/>
      <c r="E6" s="664"/>
      <c r="F6" s="664"/>
      <c r="G6" s="664"/>
      <c r="H6" s="664"/>
      <c r="I6" s="664"/>
      <c r="J6" s="664"/>
      <c r="K6" s="664"/>
      <c r="L6" s="664"/>
      <c r="M6" s="664"/>
      <c r="N6" s="664"/>
      <c r="O6" s="664"/>
      <c r="P6" s="664"/>
      <c r="Q6" s="665"/>
      <c r="R6" s="666">
        <v>130269</v>
      </c>
      <c r="S6" s="667"/>
      <c r="T6" s="667"/>
      <c r="U6" s="667"/>
      <c r="V6" s="667"/>
      <c r="W6" s="667"/>
      <c r="X6" s="667"/>
      <c r="Y6" s="668"/>
      <c r="Z6" s="669">
        <v>0.7</v>
      </c>
      <c r="AA6" s="669"/>
      <c r="AB6" s="669"/>
      <c r="AC6" s="669"/>
      <c r="AD6" s="670">
        <v>130269</v>
      </c>
      <c r="AE6" s="670"/>
      <c r="AF6" s="670"/>
      <c r="AG6" s="670"/>
      <c r="AH6" s="670"/>
      <c r="AI6" s="670"/>
      <c r="AJ6" s="670"/>
      <c r="AK6" s="670"/>
      <c r="AL6" s="671">
        <v>1.6</v>
      </c>
      <c r="AM6" s="672"/>
      <c r="AN6" s="672"/>
      <c r="AO6" s="673"/>
      <c r="AP6" s="663" t="s">
        <v>231</v>
      </c>
      <c r="AQ6" s="664"/>
      <c r="AR6" s="664"/>
      <c r="AS6" s="664"/>
      <c r="AT6" s="664"/>
      <c r="AU6" s="664"/>
      <c r="AV6" s="664"/>
      <c r="AW6" s="664"/>
      <c r="AX6" s="664"/>
      <c r="AY6" s="664"/>
      <c r="AZ6" s="664"/>
      <c r="BA6" s="664"/>
      <c r="BB6" s="664"/>
      <c r="BC6" s="664"/>
      <c r="BD6" s="664"/>
      <c r="BE6" s="664"/>
      <c r="BF6" s="665"/>
      <c r="BG6" s="666">
        <v>4002145</v>
      </c>
      <c r="BH6" s="667"/>
      <c r="BI6" s="667"/>
      <c r="BJ6" s="667"/>
      <c r="BK6" s="667"/>
      <c r="BL6" s="667"/>
      <c r="BM6" s="667"/>
      <c r="BN6" s="668"/>
      <c r="BO6" s="669">
        <v>92.1</v>
      </c>
      <c r="BP6" s="669"/>
      <c r="BQ6" s="669"/>
      <c r="BR6" s="669"/>
      <c r="BS6" s="670" t="s">
        <v>128</v>
      </c>
      <c r="BT6" s="670"/>
      <c r="BU6" s="670"/>
      <c r="BV6" s="670"/>
      <c r="BW6" s="670"/>
      <c r="BX6" s="670"/>
      <c r="BY6" s="670"/>
      <c r="BZ6" s="670"/>
      <c r="CA6" s="670"/>
      <c r="CB6" s="674"/>
      <c r="CD6" s="677" t="s">
        <v>232</v>
      </c>
      <c r="CE6" s="678"/>
      <c r="CF6" s="678"/>
      <c r="CG6" s="678"/>
      <c r="CH6" s="678"/>
      <c r="CI6" s="678"/>
      <c r="CJ6" s="678"/>
      <c r="CK6" s="678"/>
      <c r="CL6" s="678"/>
      <c r="CM6" s="678"/>
      <c r="CN6" s="678"/>
      <c r="CO6" s="678"/>
      <c r="CP6" s="678"/>
      <c r="CQ6" s="679"/>
      <c r="CR6" s="666">
        <v>152395</v>
      </c>
      <c r="CS6" s="667"/>
      <c r="CT6" s="667"/>
      <c r="CU6" s="667"/>
      <c r="CV6" s="667"/>
      <c r="CW6" s="667"/>
      <c r="CX6" s="667"/>
      <c r="CY6" s="668"/>
      <c r="CZ6" s="660">
        <v>0.8</v>
      </c>
      <c r="DA6" s="661"/>
      <c r="DB6" s="661"/>
      <c r="DC6" s="680"/>
      <c r="DD6" s="675" t="s">
        <v>128</v>
      </c>
      <c r="DE6" s="667"/>
      <c r="DF6" s="667"/>
      <c r="DG6" s="667"/>
      <c r="DH6" s="667"/>
      <c r="DI6" s="667"/>
      <c r="DJ6" s="667"/>
      <c r="DK6" s="667"/>
      <c r="DL6" s="667"/>
      <c r="DM6" s="667"/>
      <c r="DN6" s="667"/>
      <c r="DO6" s="667"/>
      <c r="DP6" s="668"/>
      <c r="DQ6" s="675">
        <v>152395</v>
      </c>
      <c r="DR6" s="667"/>
      <c r="DS6" s="667"/>
      <c r="DT6" s="667"/>
      <c r="DU6" s="667"/>
      <c r="DV6" s="667"/>
      <c r="DW6" s="667"/>
      <c r="DX6" s="667"/>
      <c r="DY6" s="667"/>
      <c r="DZ6" s="667"/>
      <c r="EA6" s="667"/>
      <c r="EB6" s="667"/>
      <c r="EC6" s="676"/>
    </row>
    <row r="7" spans="2:143" ht="11.25" customHeight="1" x14ac:dyDescent="0.15">
      <c r="B7" s="663" t="s">
        <v>233</v>
      </c>
      <c r="C7" s="664"/>
      <c r="D7" s="664"/>
      <c r="E7" s="664"/>
      <c r="F7" s="664"/>
      <c r="G7" s="664"/>
      <c r="H7" s="664"/>
      <c r="I7" s="664"/>
      <c r="J7" s="664"/>
      <c r="K7" s="664"/>
      <c r="L7" s="664"/>
      <c r="M7" s="664"/>
      <c r="N7" s="664"/>
      <c r="O7" s="664"/>
      <c r="P7" s="664"/>
      <c r="Q7" s="665"/>
      <c r="R7" s="666">
        <v>1695</v>
      </c>
      <c r="S7" s="667"/>
      <c r="T7" s="667"/>
      <c r="U7" s="667"/>
      <c r="V7" s="667"/>
      <c r="W7" s="667"/>
      <c r="X7" s="667"/>
      <c r="Y7" s="668"/>
      <c r="Z7" s="669">
        <v>0</v>
      </c>
      <c r="AA7" s="669"/>
      <c r="AB7" s="669"/>
      <c r="AC7" s="669"/>
      <c r="AD7" s="670">
        <v>1695</v>
      </c>
      <c r="AE7" s="670"/>
      <c r="AF7" s="670"/>
      <c r="AG7" s="670"/>
      <c r="AH7" s="670"/>
      <c r="AI7" s="670"/>
      <c r="AJ7" s="670"/>
      <c r="AK7" s="670"/>
      <c r="AL7" s="671">
        <v>0</v>
      </c>
      <c r="AM7" s="672"/>
      <c r="AN7" s="672"/>
      <c r="AO7" s="673"/>
      <c r="AP7" s="663" t="s">
        <v>234</v>
      </c>
      <c r="AQ7" s="664"/>
      <c r="AR7" s="664"/>
      <c r="AS7" s="664"/>
      <c r="AT7" s="664"/>
      <c r="AU7" s="664"/>
      <c r="AV7" s="664"/>
      <c r="AW7" s="664"/>
      <c r="AX7" s="664"/>
      <c r="AY7" s="664"/>
      <c r="AZ7" s="664"/>
      <c r="BA7" s="664"/>
      <c r="BB7" s="664"/>
      <c r="BC7" s="664"/>
      <c r="BD7" s="664"/>
      <c r="BE7" s="664"/>
      <c r="BF7" s="665"/>
      <c r="BG7" s="666">
        <v>1754739</v>
      </c>
      <c r="BH7" s="667"/>
      <c r="BI7" s="667"/>
      <c r="BJ7" s="667"/>
      <c r="BK7" s="667"/>
      <c r="BL7" s="667"/>
      <c r="BM7" s="667"/>
      <c r="BN7" s="668"/>
      <c r="BO7" s="669">
        <v>40.4</v>
      </c>
      <c r="BP7" s="669"/>
      <c r="BQ7" s="669"/>
      <c r="BR7" s="669"/>
      <c r="BS7" s="670" t="s">
        <v>128</v>
      </c>
      <c r="BT7" s="670"/>
      <c r="BU7" s="670"/>
      <c r="BV7" s="670"/>
      <c r="BW7" s="670"/>
      <c r="BX7" s="670"/>
      <c r="BY7" s="670"/>
      <c r="BZ7" s="670"/>
      <c r="CA7" s="670"/>
      <c r="CB7" s="674"/>
      <c r="CD7" s="681" t="s">
        <v>235</v>
      </c>
      <c r="CE7" s="682"/>
      <c r="CF7" s="682"/>
      <c r="CG7" s="682"/>
      <c r="CH7" s="682"/>
      <c r="CI7" s="682"/>
      <c r="CJ7" s="682"/>
      <c r="CK7" s="682"/>
      <c r="CL7" s="682"/>
      <c r="CM7" s="682"/>
      <c r="CN7" s="682"/>
      <c r="CO7" s="682"/>
      <c r="CP7" s="682"/>
      <c r="CQ7" s="683"/>
      <c r="CR7" s="666">
        <v>4527201</v>
      </c>
      <c r="CS7" s="667"/>
      <c r="CT7" s="667"/>
      <c r="CU7" s="667"/>
      <c r="CV7" s="667"/>
      <c r="CW7" s="667"/>
      <c r="CX7" s="667"/>
      <c r="CY7" s="668"/>
      <c r="CZ7" s="669">
        <v>25.1</v>
      </c>
      <c r="DA7" s="669"/>
      <c r="DB7" s="669"/>
      <c r="DC7" s="669"/>
      <c r="DD7" s="675">
        <v>843242</v>
      </c>
      <c r="DE7" s="667"/>
      <c r="DF7" s="667"/>
      <c r="DG7" s="667"/>
      <c r="DH7" s="667"/>
      <c r="DI7" s="667"/>
      <c r="DJ7" s="667"/>
      <c r="DK7" s="667"/>
      <c r="DL7" s="667"/>
      <c r="DM7" s="667"/>
      <c r="DN7" s="667"/>
      <c r="DO7" s="667"/>
      <c r="DP7" s="668"/>
      <c r="DQ7" s="675">
        <v>1814033</v>
      </c>
      <c r="DR7" s="667"/>
      <c r="DS7" s="667"/>
      <c r="DT7" s="667"/>
      <c r="DU7" s="667"/>
      <c r="DV7" s="667"/>
      <c r="DW7" s="667"/>
      <c r="DX7" s="667"/>
      <c r="DY7" s="667"/>
      <c r="DZ7" s="667"/>
      <c r="EA7" s="667"/>
      <c r="EB7" s="667"/>
      <c r="EC7" s="676"/>
    </row>
    <row r="8" spans="2:143" ht="11.25" customHeight="1" x14ac:dyDescent="0.15">
      <c r="B8" s="663" t="s">
        <v>236</v>
      </c>
      <c r="C8" s="664"/>
      <c r="D8" s="664"/>
      <c r="E8" s="664"/>
      <c r="F8" s="664"/>
      <c r="G8" s="664"/>
      <c r="H8" s="664"/>
      <c r="I8" s="664"/>
      <c r="J8" s="664"/>
      <c r="K8" s="664"/>
      <c r="L8" s="664"/>
      <c r="M8" s="664"/>
      <c r="N8" s="664"/>
      <c r="O8" s="664"/>
      <c r="P8" s="664"/>
      <c r="Q8" s="665"/>
      <c r="R8" s="666">
        <v>15286</v>
      </c>
      <c r="S8" s="667"/>
      <c r="T8" s="667"/>
      <c r="U8" s="667"/>
      <c r="V8" s="667"/>
      <c r="W8" s="667"/>
      <c r="X8" s="667"/>
      <c r="Y8" s="668"/>
      <c r="Z8" s="669">
        <v>0.1</v>
      </c>
      <c r="AA8" s="669"/>
      <c r="AB8" s="669"/>
      <c r="AC8" s="669"/>
      <c r="AD8" s="670">
        <v>15286</v>
      </c>
      <c r="AE8" s="670"/>
      <c r="AF8" s="670"/>
      <c r="AG8" s="670"/>
      <c r="AH8" s="670"/>
      <c r="AI8" s="670"/>
      <c r="AJ8" s="670"/>
      <c r="AK8" s="670"/>
      <c r="AL8" s="671">
        <v>0.2</v>
      </c>
      <c r="AM8" s="672"/>
      <c r="AN8" s="672"/>
      <c r="AO8" s="673"/>
      <c r="AP8" s="663" t="s">
        <v>237</v>
      </c>
      <c r="AQ8" s="664"/>
      <c r="AR8" s="664"/>
      <c r="AS8" s="664"/>
      <c r="AT8" s="664"/>
      <c r="AU8" s="664"/>
      <c r="AV8" s="664"/>
      <c r="AW8" s="664"/>
      <c r="AX8" s="664"/>
      <c r="AY8" s="664"/>
      <c r="AZ8" s="664"/>
      <c r="BA8" s="664"/>
      <c r="BB8" s="664"/>
      <c r="BC8" s="664"/>
      <c r="BD8" s="664"/>
      <c r="BE8" s="664"/>
      <c r="BF8" s="665"/>
      <c r="BG8" s="666">
        <v>65160</v>
      </c>
      <c r="BH8" s="667"/>
      <c r="BI8" s="667"/>
      <c r="BJ8" s="667"/>
      <c r="BK8" s="667"/>
      <c r="BL8" s="667"/>
      <c r="BM8" s="667"/>
      <c r="BN8" s="668"/>
      <c r="BO8" s="669">
        <v>1.5</v>
      </c>
      <c r="BP8" s="669"/>
      <c r="BQ8" s="669"/>
      <c r="BR8" s="669"/>
      <c r="BS8" s="670" t="s">
        <v>128</v>
      </c>
      <c r="BT8" s="670"/>
      <c r="BU8" s="670"/>
      <c r="BV8" s="670"/>
      <c r="BW8" s="670"/>
      <c r="BX8" s="670"/>
      <c r="BY8" s="670"/>
      <c r="BZ8" s="670"/>
      <c r="CA8" s="670"/>
      <c r="CB8" s="674"/>
      <c r="CD8" s="681" t="s">
        <v>238</v>
      </c>
      <c r="CE8" s="682"/>
      <c r="CF8" s="682"/>
      <c r="CG8" s="682"/>
      <c r="CH8" s="682"/>
      <c r="CI8" s="682"/>
      <c r="CJ8" s="682"/>
      <c r="CK8" s="682"/>
      <c r="CL8" s="682"/>
      <c r="CM8" s="682"/>
      <c r="CN8" s="682"/>
      <c r="CO8" s="682"/>
      <c r="CP8" s="682"/>
      <c r="CQ8" s="683"/>
      <c r="CR8" s="666">
        <v>5001605</v>
      </c>
      <c r="CS8" s="667"/>
      <c r="CT8" s="667"/>
      <c r="CU8" s="667"/>
      <c r="CV8" s="667"/>
      <c r="CW8" s="667"/>
      <c r="CX8" s="667"/>
      <c r="CY8" s="668"/>
      <c r="CZ8" s="669">
        <v>27.7</v>
      </c>
      <c r="DA8" s="669"/>
      <c r="DB8" s="669"/>
      <c r="DC8" s="669"/>
      <c r="DD8" s="675">
        <v>42180</v>
      </c>
      <c r="DE8" s="667"/>
      <c r="DF8" s="667"/>
      <c r="DG8" s="667"/>
      <c r="DH8" s="667"/>
      <c r="DI8" s="667"/>
      <c r="DJ8" s="667"/>
      <c r="DK8" s="667"/>
      <c r="DL8" s="667"/>
      <c r="DM8" s="667"/>
      <c r="DN8" s="667"/>
      <c r="DO8" s="667"/>
      <c r="DP8" s="668"/>
      <c r="DQ8" s="675">
        <v>2271287</v>
      </c>
      <c r="DR8" s="667"/>
      <c r="DS8" s="667"/>
      <c r="DT8" s="667"/>
      <c r="DU8" s="667"/>
      <c r="DV8" s="667"/>
      <c r="DW8" s="667"/>
      <c r="DX8" s="667"/>
      <c r="DY8" s="667"/>
      <c r="DZ8" s="667"/>
      <c r="EA8" s="667"/>
      <c r="EB8" s="667"/>
      <c r="EC8" s="676"/>
    </row>
    <row r="9" spans="2:143" ht="11.25" customHeight="1" x14ac:dyDescent="0.15">
      <c r="B9" s="663" t="s">
        <v>239</v>
      </c>
      <c r="C9" s="664"/>
      <c r="D9" s="664"/>
      <c r="E9" s="664"/>
      <c r="F9" s="664"/>
      <c r="G9" s="664"/>
      <c r="H9" s="664"/>
      <c r="I9" s="664"/>
      <c r="J9" s="664"/>
      <c r="K9" s="664"/>
      <c r="L9" s="664"/>
      <c r="M9" s="664"/>
      <c r="N9" s="664"/>
      <c r="O9" s="664"/>
      <c r="P9" s="664"/>
      <c r="Q9" s="665"/>
      <c r="R9" s="666">
        <v>17484</v>
      </c>
      <c r="S9" s="667"/>
      <c r="T9" s="667"/>
      <c r="U9" s="667"/>
      <c r="V9" s="667"/>
      <c r="W9" s="667"/>
      <c r="X9" s="667"/>
      <c r="Y9" s="668"/>
      <c r="Z9" s="669">
        <v>0.1</v>
      </c>
      <c r="AA9" s="669"/>
      <c r="AB9" s="669"/>
      <c r="AC9" s="669"/>
      <c r="AD9" s="670">
        <v>17484</v>
      </c>
      <c r="AE9" s="670"/>
      <c r="AF9" s="670"/>
      <c r="AG9" s="670"/>
      <c r="AH9" s="670"/>
      <c r="AI9" s="670"/>
      <c r="AJ9" s="670"/>
      <c r="AK9" s="670"/>
      <c r="AL9" s="671">
        <v>0.2</v>
      </c>
      <c r="AM9" s="672"/>
      <c r="AN9" s="672"/>
      <c r="AO9" s="673"/>
      <c r="AP9" s="663" t="s">
        <v>240</v>
      </c>
      <c r="AQ9" s="664"/>
      <c r="AR9" s="664"/>
      <c r="AS9" s="664"/>
      <c r="AT9" s="664"/>
      <c r="AU9" s="664"/>
      <c r="AV9" s="664"/>
      <c r="AW9" s="664"/>
      <c r="AX9" s="664"/>
      <c r="AY9" s="664"/>
      <c r="AZ9" s="664"/>
      <c r="BA9" s="664"/>
      <c r="BB9" s="664"/>
      <c r="BC9" s="664"/>
      <c r="BD9" s="664"/>
      <c r="BE9" s="664"/>
      <c r="BF9" s="665"/>
      <c r="BG9" s="666">
        <v>1514273</v>
      </c>
      <c r="BH9" s="667"/>
      <c r="BI9" s="667"/>
      <c r="BJ9" s="667"/>
      <c r="BK9" s="667"/>
      <c r="BL9" s="667"/>
      <c r="BM9" s="667"/>
      <c r="BN9" s="668"/>
      <c r="BO9" s="669">
        <v>34.799999999999997</v>
      </c>
      <c r="BP9" s="669"/>
      <c r="BQ9" s="669"/>
      <c r="BR9" s="669"/>
      <c r="BS9" s="670" t="s">
        <v>128</v>
      </c>
      <c r="BT9" s="670"/>
      <c r="BU9" s="670"/>
      <c r="BV9" s="670"/>
      <c r="BW9" s="670"/>
      <c r="BX9" s="670"/>
      <c r="BY9" s="670"/>
      <c r="BZ9" s="670"/>
      <c r="CA9" s="670"/>
      <c r="CB9" s="674"/>
      <c r="CD9" s="681" t="s">
        <v>241</v>
      </c>
      <c r="CE9" s="682"/>
      <c r="CF9" s="682"/>
      <c r="CG9" s="682"/>
      <c r="CH9" s="682"/>
      <c r="CI9" s="682"/>
      <c r="CJ9" s="682"/>
      <c r="CK9" s="682"/>
      <c r="CL9" s="682"/>
      <c r="CM9" s="682"/>
      <c r="CN9" s="682"/>
      <c r="CO9" s="682"/>
      <c r="CP9" s="682"/>
      <c r="CQ9" s="683"/>
      <c r="CR9" s="666">
        <v>1685049</v>
      </c>
      <c r="CS9" s="667"/>
      <c r="CT9" s="667"/>
      <c r="CU9" s="667"/>
      <c r="CV9" s="667"/>
      <c r="CW9" s="667"/>
      <c r="CX9" s="667"/>
      <c r="CY9" s="668"/>
      <c r="CZ9" s="669">
        <v>9.3000000000000007</v>
      </c>
      <c r="DA9" s="669"/>
      <c r="DB9" s="669"/>
      <c r="DC9" s="669"/>
      <c r="DD9" s="675">
        <v>7526</v>
      </c>
      <c r="DE9" s="667"/>
      <c r="DF9" s="667"/>
      <c r="DG9" s="667"/>
      <c r="DH9" s="667"/>
      <c r="DI9" s="667"/>
      <c r="DJ9" s="667"/>
      <c r="DK9" s="667"/>
      <c r="DL9" s="667"/>
      <c r="DM9" s="667"/>
      <c r="DN9" s="667"/>
      <c r="DO9" s="667"/>
      <c r="DP9" s="668"/>
      <c r="DQ9" s="675">
        <v>1235879</v>
      </c>
      <c r="DR9" s="667"/>
      <c r="DS9" s="667"/>
      <c r="DT9" s="667"/>
      <c r="DU9" s="667"/>
      <c r="DV9" s="667"/>
      <c r="DW9" s="667"/>
      <c r="DX9" s="667"/>
      <c r="DY9" s="667"/>
      <c r="DZ9" s="667"/>
      <c r="EA9" s="667"/>
      <c r="EB9" s="667"/>
      <c r="EC9" s="676"/>
    </row>
    <row r="10" spans="2:143" ht="11.25" customHeight="1" x14ac:dyDescent="0.15">
      <c r="B10" s="663" t="s">
        <v>242</v>
      </c>
      <c r="C10" s="664"/>
      <c r="D10" s="664"/>
      <c r="E10" s="664"/>
      <c r="F10" s="664"/>
      <c r="G10" s="664"/>
      <c r="H10" s="664"/>
      <c r="I10" s="664"/>
      <c r="J10" s="664"/>
      <c r="K10" s="664"/>
      <c r="L10" s="664"/>
      <c r="M10" s="664"/>
      <c r="N10" s="664"/>
      <c r="O10" s="664"/>
      <c r="P10" s="664"/>
      <c r="Q10" s="665"/>
      <c r="R10" s="666" t="s">
        <v>128</v>
      </c>
      <c r="S10" s="667"/>
      <c r="T10" s="667"/>
      <c r="U10" s="667"/>
      <c r="V10" s="667"/>
      <c r="W10" s="667"/>
      <c r="X10" s="667"/>
      <c r="Y10" s="668"/>
      <c r="Z10" s="669" t="s">
        <v>128</v>
      </c>
      <c r="AA10" s="669"/>
      <c r="AB10" s="669"/>
      <c r="AC10" s="669"/>
      <c r="AD10" s="670" t="s">
        <v>128</v>
      </c>
      <c r="AE10" s="670"/>
      <c r="AF10" s="670"/>
      <c r="AG10" s="670"/>
      <c r="AH10" s="670"/>
      <c r="AI10" s="670"/>
      <c r="AJ10" s="670"/>
      <c r="AK10" s="670"/>
      <c r="AL10" s="671" t="s">
        <v>128</v>
      </c>
      <c r="AM10" s="672"/>
      <c r="AN10" s="672"/>
      <c r="AO10" s="673"/>
      <c r="AP10" s="663" t="s">
        <v>243</v>
      </c>
      <c r="AQ10" s="664"/>
      <c r="AR10" s="664"/>
      <c r="AS10" s="664"/>
      <c r="AT10" s="664"/>
      <c r="AU10" s="664"/>
      <c r="AV10" s="664"/>
      <c r="AW10" s="664"/>
      <c r="AX10" s="664"/>
      <c r="AY10" s="664"/>
      <c r="AZ10" s="664"/>
      <c r="BA10" s="664"/>
      <c r="BB10" s="664"/>
      <c r="BC10" s="664"/>
      <c r="BD10" s="664"/>
      <c r="BE10" s="664"/>
      <c r="BF10" s="665"/>
      <c r="BG10" s="666">
        <v>91512</v>
      </c>
      <c r="BH10" s="667"/>
      <c r="BI10" s="667"/>
      <c r="BJ10" s="667"/>
      <c r="BK10" s="667"/>
      <c r="BL10" s="667"/>
      <c r="BM10" s="667"/>
      <c r="BN10" s="668"/>
      <c r="BO10" s="669">
        <v>2.1</v>
      </c>
      <c r="BP10" s="669"/>
      <c r="BQ10" s="669"/>
      <c r="BR10" s="669"/>
      <c r="BS10" s="670" t="s">
        <v>128</v>
      </c>
      <c r="BT10" s="670"/>
      <c r="BU10" s="670"/>
      <c r="BV10" s="670"/>
      <c r="BW10" s="670"/>
      <c r="BX10" s="670"/>
      <c r="BY10" s="670"/>
      <c r="BZ10" s="670"/>
      <c r="CA10" s="670"/>
      <c r="CB10" s="674"/>
      <c r="CD10" s="681" t="s">
        <v>244</v>
      </c>
      <c r="CE10" s="682"/>
      <c r="CF10" s="682"/>
      <c r="CG10" s="682"/>
      <c r="CH10" s="682"/>
      <c r="CI10" s="682"/>
      <c r="CJ10" s="682"/>
      <c r="CK10" s="682"/>
      <c r="CL10" s="682"/>
      <c r="CM10" s="682"/>
      <c r="CN10" s="682"/>
      <c r="CO10" s="682"/>
      <c r="CP10" s="682"/>
      <c r="CQ10" s="683"/>
      <c r="CR10" s="666">
        <v>17963</v>
      </c>
      <c r="CS10" s="667"/>
      <c r="CT10" s="667"/>
      <c r="CU10" s="667"/>
      <c r="CV10" s="667"/>
      <c r="CW10" s="667"/>
      <c r="CX10" s="667"/>
      <c r="CY10" s="668"/>
      <c r="CZ10" s="669">
        <v>0.1</v>
      </c>
      <c r="DA10" s="669"/>
      <c r="DB10" s="669"/>
      <c r="DC10" s="669"/>
      <c r="DD10" s="675" t="s">
        <v>128</v>
      </c>
      <c r="DE10" s="667"/>
      <c r="DF10" s="667"/>
      <c r="DG10" s="667"/>
      <c r="DH10" s="667"/>
      <c r="DI10" s="667"/>
      <c r="DJ10" s="667"/>
      <c r="DK10" s="667"/>
      <c r="DL10" s="667"/>
      <c r="DM10" s="667"/>
      <c r="DN10" s="667"/>
      <c r="DO10" s="667"/>
      <c r="DP10" s="668"/>
      <c r="DQ10" s="675">
        <v>8963</v>
      </c>
      <c r="DR10" s="667"/>
      <c r="DS10" s="667"/>
      <c r="DT10" s="667"/>
      <c r="DU10" s="667"/>
      <c r="DV10" s="667"/>
      <c r="DW10" s="667"/>
      <c r="DX10" s="667"/>
      <c r="DY10" s="667"/>
      <c r="DZ10" s="667"/>
      <c r="EA10" s="667"/>
      <c r="EB10" s="667"/>
      <c r="EC10" s="676"/>
    </row>
    <row r="11" spans="2:143" ht="11.25" customHeight="1" x14ac:dyDescent="0.15">
      <c r="B11" s="663" t="s">
        <v>245</v>
      </c>
      <c r="C11" s="664"/>
      <c r="D11" s="664"/>
      <c r="E11" s="664"/>
      <c r="F11" s="664"/>
      <c r="G11" s="664"/>
      <c r="H11" s="664"/>
      <c r="I11" s="664"/>
      <c r="J11" s="664"/>
      <c r="K11" s="664"/>
      <c r="L11" s="664"/>
      <c r="M11" s="664"/>
      <c r="N11" s="664"/>
      <c r="O11" s="664"/>
      <c r="P11" s="664"/>
      <c r="Q11" s="665"/>
      <c r="R11" s="666">
        <v>900726</v>
      </c>
      <c r="S11" s="667"/>
      <c r="T11" s="667"/>
      <c r="U11" s="667"/>
      <c r="V11" s="667"/>
      <c r="W11" s="667"/>
      <c r="X11" s="667"/>
      <c r="Y11" s="668"/>
      <c r="Z11" s="671">
        <v>4.8</v>
      </c>
      <c r="AA11" s="672"/>
      <c r="AB11" s="672"/>
      <c r="AC11" s="684"/>
      <c r="AD11" s="675">
        <v>900726</v>
      </c>
      <c r="AE11" s="667"/>
      <c r="AF11" s="667"/>
      <c r="AG11" s="667"/>
      <c r="AH11" s="667"/>
      <c r="AI11" s="667"/>
      <c r="AJ11" s="667"/>
      <c r="AK11" s="668"/>
      <c r="AL11" s="671">
        <v>11</v>
      </c>
      <c r="AM11" s="672"/>
      <c r="AN11" s="672"/>
      <c r="AO11" s="673"/>
      <c r="AP11" s="663" t="s">
        <v>246</v>
      </c>
      <c r="AQ11" s="664"/>
      <c r="AR11" s="664"/>
      <c r="AS11" s="664"/>
      <c r="AT11" s="664"/>
      <c r="AU11" s="664"/>
      <c r="AV11" s="664"/>
      <c r="AW11" s="664"/>
      <c r="AX11" s="664"/>
      <c r="AY11" s="664"/>
      <c r="AZ11" s="664"/>
      <c r="BA11" s="664"/>
      <c r="BB11" s="664"/>
      <c r="BC11" s="664"/>
      <c r="BD11" s="664"/>
      <c r="BE11" s="664"/>
      <c r="BF11" s="665"/>
      <c r="BG11" s="666">
        <v>83794</v>
      </c>
      <c r="BH11" s="667"/>
      <c r="BI11" s="667"/>
      <c r="BJ11" s="667"/>
      <c r="BK11" s="667"/>
      <c r="BL11" s="667"/>
      <c r="BM11" s="667"/>
      <c r="BN11" s="668"/>
      <c r="BO11" s="669">
        <v>1.9</v>
      </c>
      <c r="BP11" s="669"/>
      <c r="BQ11" s="669"/>
      <c r="BR11" s="669"/>
      <c r="BS11" s="670" t="s">
        <v>128</v>
      </c>
      <c r="BT11" s="670"/>
      <c r="BU11" s="670"/>
      <c r="BV11" s="670"/>
      <c r="BW11" s="670"/>
      <c r="BX11" s="670"/>
      <c r="BY11" s="670"/>
      <c r="BZ11" s="670"/>
      <c r="CA11" s="670"/>
      <c r="CB11" s="674"/>
      <c r="CD11" s="681" t="s">
        <v>247</v>
      </c>
      <c r="CE11" s="682"/>
      <c r="CF11" s="682"/>
      <c r="CG11" s="682"/>
      <c r="CH11" s="682"/>
      <c r="CI11" s="682"/>
      <c r="CJ11" s="682"/>
      <c r="CK11" s="682"/>
      <c r="CL11" s="682"/>
      <c r="CM11" s="682"/>
      <c r="CN11" s="682"/>
      <c r="CO11" s="682"/>
      <c r="CP11" s="682"/>
      <c r="CQ11" s="683"/>
      <c r="CR11" s="666">
        <v>403980</v>
      </c>
      <c r="CS11" s="667"/>
      <c r="CT11" s="667"/>
      <c r="CU11" s="667"/>
      <c r="CV11" s="667"/>
      <c r="CW11" s="667"/>
      <c r="CX11" s="667"/>
      <c r="CY11" s="668"/>
      <c r="CZ11" s="669">
        <v>2.2000000000000002</v>
      </c>
      <c r="DA11" s="669"/>
      <c r="DB11" s="669"/>
      <c r="DC11" s="669"/>
      <c r="DD11" s="675">
        <v>123772</v>
      </c>
      <c r="DE11" s="667"/>
      <c r="DF11" s="667"/>
      <c r="DG11" s="667"/>
      <c r="DH11" s="667"/>
      <c r="DI11" s="667"/>
      <c r="DJ11" s="667"/>
      <c r="DK11" s="667"/>
      <c r="DL11" s="667"/>
      <c r="DM11" s="667"/>
      <c r="DN11" s="667"/>
      <c r="DO11" s="667"/>
      <c r="DP11" s="668"/>
      <c r="DQ11" s="675">
        <v>230310</v>
      </c>
      <c r="DR11" s="667"/>
      <c r="DS11" s="667"/>
      <c r="DT11" s="667"/>
      <c r="DU11" s="667"/>
      <c r="DV11" s="667"/>
      <c r="DW11" s="667"/>
      <c r="DX11" s="667"/>
      <c r="DY11" s="667"/>
      <c r="DZ11" s="667"/>
      <c r="EA11" s="667"/>
      <c r="EB11" s="667"/>
      <c r="EC11" s="676"/>
    </row>
    <row r="12" spans="2:143" ht="11.25" customHeight="1" x14ac:dyDescent="0.15">
      <c r="B12" s="663" t="s">
        <v>248</v>
      </c>
      <c r="C12" s="664"/>
      <c r="D12" s="664"/>
      <c r="E12" s="664"/>
      <c r="F12" s="664"/>
      <c r="G12" s="664"/>
      <c r="H12" s="664"/>
      <c r="I12" s="664"/>
      <c r="J12" s="664"/>
      <c r="K12" s="664"/>
      <c r="L12" s="664"/>
      <c r="M12" s="664"/>
      <c r="N12" s="664"/>
      <c r="O12" s="664"/>
      <c r="P12" s="664"/>
      <c r="Q12" s="665"/>
      <c r="R12" s="666">
        <v>18282</v>
      </c>
      <c r="S12" s="667"/>
      <c r="T12" s="667"/>
      <c r="U12" s="667"/>
      <c r="V12" s="667"/>
      <c r="W12" s="667"/>
      <c r="X12" s="667"/>
      <c r="Y12" s="668"/>
      <c r="Z12" s="669">
        <v>0.1</v>
      </c>
      <c r="AA12" s="669"/>
      <c r="AB12" s="669"/>
      <c r="AC12" s="669"/>
      <c r="AD12" s="670">
        <v>18282</v>
      </c>
      <c r="AE12" s="670"/>
      <c r="AF12" s="670"/>
      <c r="AG12" s="670"/>
      <c r="AH12" s="670"/>
      <c r="AI12" s="670"/>
      <c r="AJ12" s="670"/>
      <c r="AK12" s="670"/>
      <c r="AL12" s="671">
        <v>0.2</v>
      </c>
      <c r="AM12" s="672"/>
      <c r="AN12" s="672"/>
      <c r="AO12" s="673"/>
      <c r="AP12" s="663" t="s">
        <v>249</v>
      </c>
      <c r="AQ12" s="664"/>
      <c r="AR12" s="664"/>
      <c r="AS12" s="664"/>
      <c r="AT12" s="664"/>
      <c r="AU12" s="664"/>
      <c r="AV12" s="664"/>
      <c r="AW12" s="664"/>
      <c r="AX12" s="664"/>
      <c r="AY12" s="664"/>
      <c r="AZ12" s="664"/>
      <c r="BA12" s="664"/>
      <c r="BB12" s="664"/>
      <c r="BC12" s="664"/>
      <c r="BD12" s="664"/>
      <c r="BE12" s="664"/>
      <c r="BF12" s="665"/>
      <c r="BG12" s="666">
        <v>1882612</v>
      </c>
      <c r="BH12" s="667"/>
      <c r="BI12" s="667"/>
      <c r="BJ12" s="667"/>
      <c r="BK12" s="667"/>
      <c r="BL12" s="667"/>
      <c r="BM12" s="667"/>
      <c r="BN12" s="668"/>
      <c r="BO12" s="669">
        <v>43.3</v>
      </c>
      <c r="BP12" s="669"/>
      <c r="BQ12" s="669"/>
      <c r="BR12" s="669"/>
      <c r="BS12" s="670" t="s">
        <v>128</v>
      </c>
      <c r="BT12" s="670"/>
      <c r="BU12" s="670"/>
      <c r="BV12" s="670"/>
      <c r="BW12" s="670"/>
      <c r="BX12" s="670"/>
      <c r="BY12" s="670"/>
      <c r="BZ12" s="670"/>
      <c r="CA12" s="670"/>
      <c r="CB12" s="674"/>
      <c r="CD12" s="681" t="s">
        <v>250</v>
      </c>
      <c r="CE12" s="682"/>
      <c r="CF12" s="682"/>
      <c r="CG12" s="682"/>
      <c r="CH12" s="682"/>
      <c r="CI12" s="682"/>
      <c r="CJ12" s="682"/>
      <c r="CK12" s="682"/>
      <c r="CL12" s="682"/>
      <c r="CM12" s="682"/>
      <c r="CN12" s="682"/>
      <c r="CO12" s="682"/>
      <c r="CP12" s="682"/>
      <c r="CQ12" s="683"/>
      <c r="CR12" s="666">
        <v>655034</v>
      </c>
      <c r="CS12" s="667"/>
      <c r="CT12" s="667"/>
      <c r="CU12" s="667"/>
      <c r="CV12" s="667"/>
      <c r="CW12" s="667"/>
      <c r="CX12" s="667"/>
      <c r="CY12" s="668"/>
      <c r="CZ12" s="669">
        <v>3.6</v>
      </c>
      <c r="DA12" s="669"/>
      <c r="DB12" s="669"/>
      <c r="DC12" s="669"/>
      <c r="DD12" s="675">
        <v>9409</v>
      </c>
      <c r="DE12" s="667"/>
      <c r="DF12" s="667"/>
      <c r="DG12" s="667"/>
      <c r="DH12" s="667"/>
      <c r="DI12" s="667"/>
      <c r="DJ12" s="667"/>
      <c r="DK12" s="667"/>
      <c r="DL12" s="667"/>
      <c r="DM12" s="667"/>
      <c r="DN12" s="667"/>
      <c r="DO12" s="667"/>
      <c r="DP12" s="668"/>
      <c r="DQ12" s="675">
        <v>257503</v>
      </c>
      <c r="DR12" s="667"/>
      <c r="DS12" s="667"/>
      <c r="DT12" s="667"/>
      <c r="DU12" s="667"/>
      <c r="DV12" s="667"/>
      <c r="DW12" s="667"/>
      <c r="DX12" s="667"/>
      <c r="DY12" s="667"/>
      <c r="DZ12" s="667"/>
      <c r="EA12" s="667"/>
      <c r="EB12" s="667"/>
      <c r="EC12" s="676"/>
    </row>
    <row r="13" spans="2:143" ht="11.25" customHeight="1" x14ac:dyDescent="0.15">
      <c r="B13" s="663" t="s">
        <v>251</v>
      </c>
      <c r="C13" s="664"/>
      <c r="D13" s="664"/>
      <c r="E13" s="664"/>
      <c r="F13" s="664"/>
      <c r="G13" s="664"/>
      <c r="H13" s="664"/>
      <c r="I13" s="664"/>
      <c r="J13" s="664"/>
      <c r="K13" s="664"/>
      <c r="L13" s="664"/>
      <c r="M13" s="664"/>
      <c r="N13" s="664"/>
      <c r="O13" s="664"/>
      <c r="P13" s="664"/>
      <c r="Q13" s="665"/>
      <c r="R13" s="666" t="s">
        <v>128</v>
      </c>
      <c r="S13" s="667"/>
      <c r="T13" s="667"/>
      <c r="U13" s="667"/>
      <c r="V13" s="667"/>
      <c r="W13" s="667"/>
      <c r="X13" s="667"/>
      <c r="Y13" s="668"/>
      <c r="Z13" s="669" t="s">
        <v>128</v>
      </c>
      <c r="AA13" s="669"/>
      <c r="AB13" s="669"/>
      <c r="AC13" s="669"/>
      <c r="AD13" s="670" t="s">
        <v>128</v>
      </c>
      <c r="AE13" s="670"/>
      <c r="AF13" s="670"/>
      <c r="AG13" s="670"/>
      <c r="AH13" s="670"/>
      <c r="AI13" s="670"/>
      <c r="AJ13" s="670"/>
      <c r="AK13" s="670"/>
      <c r="AL13" s="671" t="s">
        <v>128</v>
      </c>
      <c r="AM13" s="672"/>
      <c r="AN13" s="672"/>
      <c r="AO13" s="673"/>
      <c r="AP13" s="663" t="s">
        <v>252</v>
      </c>
      <c r="AQ13" s="664"/>
      <c r="AR13" s="664"/>
      <c r="AS13" s="664"/>
      <c r="AT13" s="664"/>
      <c r="AU13" s="664"/>
      <c r="AV13" s="664"/>
      <c r="AW13" s="664"/>
      <c r="AX13" s="664"/>
      <c r="AY13" s="664"/>
      <c r="AZ13" s="664"/>
      <c r="BA13" s="664"/>
      <c r="BB13" s="664"/>
      <c r="BC13" s="664"/>
      <c r="BD13" s="664"/>
      <c r="BE13" s="664"/>
      <c r="BF13" s="665"/>
      <c r="BG13" s="666">
        <v>1874637</v>
      </c>
      <c r="BH13" s="667"/>
      <c r="BI13" s="667"/>
      <c r="BJ13" s="667"/>
      <c r="BK13" s="667"/>
      <c r="BL13" s="667"/>
      <c r="BM13" s="667"/>
      <c r="BN13" s="668"/>
      <c r="BO13" s="669">
        <v>43.1</v>
      </c>
      <c r="BP13" s="669"/>
      <c r="BQ13" s="669"/>
      <c r="BR13" s="669"/>
      <c r="BS13" s="670" t="s">
        <v>128</v>
      </c>
      <c r="BT13" s="670"/>
      <c r="BU13" s="670"/>
      <c r="BV13" s="670"/>
      <c r="BW13" s="670"/>
      <c r="BX13" s="670"/>
      <c r="BY13" s="670"/>
      <c r="BZ13" s="670"/>
      <c r="CA13" s="670"/>
      <c r="CB13" s="674"/>
      <c r="CD13" s="681" t="s">
        <v>253</v>
      </c>
      <c r="CE13" s="682"/>
      <c r="CF13" s="682"/>
      <c r="CG13" s="682"/>
      <c r="CH13" s="682"/>
      <c r="CI13" s="682"/>
      <c r="CJ13" s="682"/>
      <c r="CK13" s="682"/>
      <c r="CL13" s="682"/>
      <c r="CM13" s="682"/>
      <c r="CN13" s="682"/>
      <c r="CO13" s="682"/>
      <c r="CP13" s="682"/>
      <c r="CQ13" s="683"/>
      <c r="CR13" s="666">
        <v>1380352</v>
      </c>
      <c r="CS13" s="667"/>
      <c r="CT13" s="667"/>
      <c r="CU13" s="667"/>
      <c r="CV13" s="667"/>
      <c r="CW13" s="667"/>
      <c r="CX13" s="667"/>
      <c r="CY13" s="668"/>
      <c r="CZ13" s="669">
        <v>7.6</v>
      </c>
      <c r="DA13" s="669"/>
      <c r="DB13" s="669"/>
      <c r="DC13" s="669"/>
      <c r="DD13" s="675">
        <v>580048</v>
      </c>
      <c r="DE13" s="667"/>
      <c r="DF13" s="667"/>
      <c r="DG13" s="667"/>
      <c r="DH13" s="667"/>
      <c r="DI13" s="667"/>
      <c r="DJ13" s="667"/>
      <c r="DK13" s="667"/>
      <c r="DL13" s="667"/>
      <c r="DM13" s="667"/>
      <c r="DN13" s="667"/>
      <c r="DO13" s="667"/>
      <c r="DP13" s="668"/>
      <c r="DQ13" s="675">
        <v>733341</v>
      </c>
      <c r="DR13" s="667"/>
      <c r="DS13" s="667"/>
      <c r="DT13" s="667"/>
      <c r="DU13" s="667"/>
      <c r="DV13" s="667"/>
      <c r="DW13" s="667"/>
      <c r="DX13" s="667"/>
      <c r="DY13" s="667"/>
      <c r="DZ13" s="667"/>
      <c r="EA13" s="667"/>
      <c r="EB13" s="667"/>
      <c r="EC13" s="676"/>
    </row>
    <row r="14" spans="2:143" ht="11.25" customHeight="1" x14ac:dyDescent="0.15">
      <c r="B14" s="663" t="s">
        <v>254</v>
      </c>
      <c r="C14" s="664"/>
      <c r="D14" s="664"/>
      <c r="E14" s="664"/>
      <c r="F14" s="664"/>
      <c r="G14" s="664"/>
      <c r="H14" s="664"/>
      <c r="I14" s="664"/>
      <c r="J14" s="664"/>
      <c r="K14" s="664"/>
      <c r="L14" s="664"/>
      <c r="M14" s="664"/>
      <c r="N14" s="664"/>
      <c r="O14" s="664"/>
      <c r="P14" s="664"/>
      <c r="Q14" s="665"/>
      <c r="R14" s="666" t="s">
        <v>128</v>
      </c>
      <c r="S14" s="667"/>
      <c r="T14" s="667"/>
      <c r="U14" s="667"/>
      <c r="V14" s="667"/>
      <c r="W14" s="667"/>
      <c r="X14" s="667"/>
      <c r="Y14" s="668"/>
      <c r="Z14" s="669" t="s">
        <v>128</v>
      </c>
      <c r="AA14" s="669"/>
      <c r="AB14" s="669"/>
      <c r="AC14" s="669"/>
      <c r="AD14" s="670" t="s">
        <v>128</v>
      </c>
      <c r="AE14" s="670"/>
      <c r="AF14" s="670"/>
      <c r="AG14" s="670"/>
      <c r="AH14" s="670"/>
      <c r="AI14" s="670"/>
      <c r="AJ14" s="670"/>
      <c r="AK14" s="670"/>
      <c r="AL14" s="671" t="s">
        <v>128</v>
      </c>
      <c r="AM14" s="672"/>
      <c r="AN14" s="672"/>
      <c r="AO14" s="673"/>
      <c r="AP14" s="663" t="s">
        <v>255</v>
      </c>
      <c r="AQ14" s="664"/>
      <c r="AR14" s="664"/>
      <c r="AS14" s="664"/>
      <c r="AT14" s="664"/>
      <c r="AU14" s="664"/>
      <c r="AV14" s="664"/>
      <c r="AW14" s="664"/>
      <c r="AX14" s="664"/>
      <c r="AY14" s="664"/>
      <c r="AZ14" s="664"/>
      <c r="BA14" s="664"/>
      <c r="BB14" s="664"/>
      <c r="BC14" s="664"/>
      <c r="BD14" s="664"/>
      <c r="BE14" s="664"/>
      <c r="BF14" s="665"/>
      <c r="BG14" s="666">
        <v>113026</v>
      </c>
      <c r="BH14" s="667"/>
      <c r="BI14" s="667"/>
      <c r="BJ14" s="667"/>
      <c r="BK14" s="667"/>
      <c r="BL14" s="667"/>
      <c r="BM14" s="667"/>
      <c r="BN14" s="668"/>
      <c r="BO14" s="669">
        <v>2.6</v>
      </c>
      <c r="BP14" s="669"/>
      <c r="BQ14" s="669"/>
      <c r="BR14" s="669"/>
      <c r="BS14" s="670" t="s">
        <v>128</v>
      </c>
      <c r="BT14" s="670"/>
      <c r="BU14" s="670"/>
      <c r="BV14" s="670"/>
      <c r="BW14" s="670"/>
      <c r="BX14" s="670"/>
      <c r="BY14" s="670"/>
      <c r="BZ14" s="670"/>
      <c r="CA14" s="670"/>
      <c r="CB14" s="674"/>
      <c r="CD14" s="681" t="s">
        <v>256</v>
      </c>
      <c r="CE14" s="682"/>
      <c r="CF14" s="682"/>
      <c r="CG14" s="682"/>
      <c r="CH14" s="682"/>
      <c r="CI14" s="682"/>
      <c r="CJ14" s="682"/>
      <c r="CK14" s="682"/>
      <c r="CL14" s="682"/>
      <c r="CM14" s="682"/>
      <c r="CN14" s="682"/>
      <c r="CO14" s="682"/>
      <c r="CP14" s="682"/>
      <c r="CQ14" s="683"/>
      <c r="CR14" s="666">
        <v>586024</v>
      </c>
      <c r="CS14" s="667"/>
      <c r="CT14" s="667"/>
      <c r="CU14" s="667"/>
      <c r="CV14" s="667"/>
      <c r="CW14" s="667"/>
      <c r="CX14" s="667"/>
      <c r="CY14" s="668"/>
      <c r="CZ14" s="669">
        <v>3.2</v>
      </c>
      <c r="DA14" s="669"/>
      <c r="DB14" s="669"/>
      <c r="DC14" s="669"/>
      <c r="DD14" s="675">
        <v>129619</v>
      </c>
      <c r="DE14" s="667"/>
      <c r="DF14" s="667"/>
      <c r="DG14" s="667"/>
      <c r="DH14" s="667"/>
      <c r="DI14" s="667"/>
      <c r="DJ14" s="667"/>
      <c r="DK14" s="667"/>
      <c r="DL14" s="667"/>
      <c r="DM14" s="667"/>
      <c r="DN14" s="667"/>
      <c r="DO14" s="667"/>
      <c r="DP14" s="668"/>
      <c r="DQ14" s="675">
        <v>449750</v>
      </c>
      <c r="DR14" s="667"/>
      <c r="DS14" s="667"/>
      <c r="DT14" s="667"/>
      <c r="DU14" s="667"/>
      <c r="DV14" s="667"/>
      <c r="DW14" s="667"/>
      <c r="DX14" s="667"/>
      <c r="DY14" s="667"/>
      <c r="DZ14" s="667"/>
      <c r="EA14" s="667"/>
      <c r="EB14" s="667"/>
      <c r="EC14" s="676"/>
    </row>
    <row r="15" spans="2:143" ht="11.25" customHeight="1" x14ac:dyDescent="0.15">
      <c r="B15" s="663" t="s">
        <v>257</v>
      </c>
      <c r="C15" s="664"/>
      <c r="D15" s="664"/>
      <c r="E15" s="664"/>
      <c r="F15" s="664"/>
      <c r="G15" s="664"/>
      <c r="H15" s="664"/>
      <c r="I15" s="664"/>
      <c r="J15" s="664"/>
      <c r="K15" s="664"/>
      <c r="L15" s="664"/>
      <c r="M15" s="664"/>
      <c r="N15" s="664"/>
      <c r="O15" s="664"/>
      <c r="P15" s="664"/>
      <c r="Q15" s="665"/>
      <c r="R15" s="666" t="s">
        <v>128</v>
      </c>
      <c r="S15" s="667"/>
      <c r="T15" s="667"/>
      <c r="U15" s="667"/>
      <c r="V15" s="667"/>
      <c r="W15" s="667"/>
      <c r="X15" s="667"/>
      <c r="Y15" s="668"/>
      <c r="Z15" s="669" t="s">
        <v>128</v>
      </c>
      <c r="AA15" s="669"/>
      <c r="AB15" s="669"/>
      <c r="AC15" s="669"/>
      <c r="AD15" s="670" t="s">
        <v>128</v>
      </c>
      <c r="AE15" s="670"/>
      <c r="AF15" s="670"/>
      <c r="AG15" s="670"/>
      <c r="AH15" s="670"/>
      <c r="AI15" s="670"/>
      <c r="AJ15" s="670"/>
      <c r="AK15" s="670"/>
      <c r="AL15" s="671" t="s">
        <v>128</v>
      </c>
      <c r="AM15" s="672"/>
      <c r="AN15" s="672"/>
      <c r="AO15" s="673"/>
      <c r="AP15" s="663" t="s">
        <v>258</v>
      </c>
      <c r="AQ15" s="664"/>
      <c r="AR15" s="664"/>
      <c r="AS15" s="664"/>
      <c r="AT15" s="664"/>
      <c r="AU15" s="664"/>
      <c r="AV15" s="664"/>
      <c r="AW15" s="664"/>
      <c r="AX15" s="664"/>
      <c r="AY15" s="664"/>
      <c r="AZ15" s="664"/>
      <c r="BA15" s="664"/>
      <c r="BB15" s="664"/>
      <c r="BC15" s="664"/>
      <c r="BD15" s="664"/>
      <c r="BE15" s="664"/>
      <c r="BF15" s="665"/>
      <c r="BG15" s="666">
        <v>251768</v>
      </c>
      <c r="BH15" s="667"/>
      <c r="BI15" s="667"/>
      <c r="BJ15" s="667"/>
      <c r="BK15" s="667"/>
      <c r="BL15" s="667"/>
      <c r="BM15" s="667"/>
      <c r="BN15" s="668"/>
      <c r="BO15" s="669">
        <v>5.8</v>
      </c>
      <c r="BP15" s="669"/>
      <c r="BQ15" s="669"/>
      <c r="BR15" s="669"/>
      <c r="BS15" s="670" t="s">
        <v>128</v>
      </c>
      <c r="BT15" s="670"/>
      <c r="BU15" s="670"/>
      <c r="BV15" s="670"/>
      <c r="BW15" s="670"/>
      <c r="BX15" s="670"/>
      <c r="BY15" s="670"/>
      <c r="BZ15" s="670"/>
      <c r="CA15" s="670"/>
      <c r="CB15" s="674"/>
      <c r="CD15" s="681" t="s">
        <v>259</v>
      </c>
      <c r="CE15" s="682"/>
      <c r="CF15" s="682"/>
      <c r="CG15" s="682"/>
      <c r="CH15" s="682"/>
      <c r="CI15" s="682"/>
      <c r="CJ15" s="682"/>
      <c r="CK15" s="682"/>
      <c r="CL15" s="682"/>
      <c r="CM15" s="682"/>
      <c r="CN15" s="682"/>
      <c r="CO15" s="682"/>
      <c r="CP15" s="682"/>
      <c r="CQ15" s="683"/>
      <c r="CR15" s="666">
        <v>2174886</v>
      </c>
      <c r="CS15" s="667"/>
      <c r="CT15" s="667"/>
      <c r="CU15" s="667"/>
      <c r="CV15" s="667"/>
      <c r="CW15" s="667"/>
      <c r="CX15" s="667"/>
      <c r="CY15" s="668"/>
      <c r="CZ15" s="669">
        <v>12</v>
      </c>
      <c r="DA15" s="669"/>
      <c r="DB15" s="669"/>
      <c r="DC15" s="669"/>
      <c r="DD15" s="675">
        <v>394532</v>
      </c>
      <c r="DE15" s="667"/>
      <c r="DF15" s="667"/>
      <c r="DG15" s="667"/>
      <c r="DH15" s="667"/>
      <c r="DI15" s="667"/>
      <c r="DJ15" s="667"/>
      <c r="DK15" s="667"/>
      <c r="DL15" s="667"/>
      <c r="DM15" s="667"/>
      <c r="DN15" s="667"/>
      <c r="DO15" s="667"/>
      <c r="DP15" s="668"/>
      <c r="DQ15" s="675">
        <v>1295001</v>
      </c>
      <c r="DR15" s="667"/>
      <c r="DS15" s="667"/>
      <c r="DT15" s="667"/>
      <c r="DU15" s="667"/>
      <c r="DV15" s="667"/>
      <c r="DW15" s="667"/>
      <c r="DX15" s="667"/>
      <c r="DY15" s="667"/>
      <c r="DZ15" s="667"/>
      <c r="EA15" s="667"/>
      <c r="EB15" s="667"/>
      <c r="EC15" s="676"/>
    </row>
    <row r="16" spans="2:143" ht="11.25" customHeight="1" x14ac:dyDescent="0.15">
      <c r="B16" s="663" t="s">
        <v>260</v>
      </c>
      <c r="C16" s="664"/>
      <c r="D16" s="664"/>
      <c r="E16" s="664"/>
      <c r="F16" s="664"/>
      <c r="G16" s="664"/>
      <c r="H16" s="664"/>
      <c r="I16" s="664"/>
      <c r="J16" s="664"/>
      <c r="K16" s="664"/>
      <c r="L16" s="664"/>
      <c r="M16" s="664"/>
      <c r="N16" s="664"/>
      <c r="O16" s="664"/>
      <c r="P16" s="664"/>
      <c r="Q16" s="665"/>
      <c r="R16" s="666">
        <v>12323</v>
      </c>
      <c r="S16" s="667"/>
      <c r="T16" s="667"/>
      <c r="U16" s="667"/>
      <c r="V16" s="667"/>
      <c r="W16" s="667"/>
      <c r="X16" s="667"/>
      <c r="Y16" s="668"/>
      <c r="Z16" s="669">
        <v>0.1</v>
      </c>
      <c r="AA16" s="669"/>
      <c r="AB16" s="669"/>
      <c r="AC16" s="669"/>
      <c r="AD16" s="670">
        <v>12323</v>
      </c>
      <c r="AE16" s="670"/>
      <c r="AF16" s="670"/>
      <c r="AG16" s="670"/>
      <c r="AH16" s="670"/>
      <c r="AI16" s="670"/>
      <c r="AJ16" s="670"/>
      <c r="AK16" s="670"/>
      <c r="AL16" s="671">
        <v>0.2</v>
      </c>
      <c r="AM16" s="672"/>
      <c r="AN16" s="672"/>
      <c r="AO16" s="673"/>
      <c r="AP16" s="663" t="s">
        <v>261</v>
      </c>
      <c r="AQ16" s="664"/>
      <c r="AR16" s="664"/>
      <c r="AS16" s="664"/>
      <c r="AT16" s="664"/>
      <c r="AU16" s="664"/>
      <c r="AV16" s="664"/>
      <c r="AW16" s="664"/>
      <c r="AX16" s="664"/>
      <c r="AY16" s="664"/>
      <c r="AZ16" s="664"/>
      <c r="BA16" s="664"/>
      <c r="BB16" s="664"/>
      <c r="BC16" s="664"/>
      <c r="BD16" s="664"/>
      <c r="BE16" s="664"/>
      <c r="BF16" s="665"/>
      <c r="BG16" s="666" t="s">
        <v>128</v>
      </c>
      <c r="BH16" s="667"/>
      <c r="BI16" s="667"/>
      <c r="BJ16" s="667"/>
      <c r="BK16" s="667"/>
      <c r="BL16" s="667"/>
      <c r="BM16" s="667"/>
      <c r="BN16" s="668"/>
      <c r="BO16" s="669" t="s">
        <v>128</v>
      </c>
      <c r="BP16" s="669"/>
      <c r="BQ16" s="669"/>
      <c r="BR16" s="669"/>
      <c r="BS16" s="670" t="s">
        <v>128</v>
      </c>
      <c r="BT16" s="670"/>
      <c r="BU16" s="670"/>
      <c r="BV16" s="670"/>
      <c r="BW16" s="670"/>
      <c r="BX16" s="670"/>
      <c r="BY16" s="670"/>
      <c r="BZ16" s="670"/>
      <c r="CA16" s="670"/>
      <c r="CB16" s="674"/>
      <c r="CD16" s="681" t="s">
        <v>262</v>
      </c>
      <c r="CE16" s="682"/>
      <c r="CF16" s="682"/>
      <c r="CG16" s="682"/>
      <c r="CH16" s="682"/>
      <c r="CI16" s="682"/>
      <c r="CJ16" s="682"/>
      <c r="CK16" s="682"/>
      <c r="CL16" s="682"/>
      <c r="CM16" s="682"/>
      <c r="CN16" s="682"/>
      <c r="CO16" s="682"/>
      <c r="CP16" s="682"/>
      <c r="CQ16" s="683"/>
      <c r="CR16" s="666">
        <v>93544</v>
      </c>
      <c r="CS16" s="667"/>
      <c r="CT16" s="667"/>
      <c r="CU16" s="667"/>
      <c r="CV16" s="667"/>
      <c r="CW16" s="667"/>
      <c r="CX16" s="667"/>
      <c r="CY16" s="668"/>
      <c r="CZ16" s="669">
        <v>0.5</v>
      </c>
      <c r="DA16" s="669"/>
      <c r="DB16" s="669"/>
      <c r="DC16" s="669"/>
      <c r="DD16" s="675" t="s">
        <v>128</v>
      </c>
      <c r="DE16" s="667"/>
      <c r="DF16" s="667"/>
      <c r="DG16" s="667"/>
      <c r="DH16" s="667"/>
      <c r="DI16" s="667"/>
      <c r="DJ16" s="667"/>
      <c r="DK16" s="667"/>
      <c r="DL16" s="667"/>
      <c r="DM16" s="667"/>
      <c r="DN16" s="667"/>
      <c r="DO16" s="667"/>
      <c r="DP16" s="668"/>
      <c r="DQ16" s="675">
        <v>13415</v>
      </c>
      <c r="DR16" s="667"/>
      <c r="DS16" s="667"/>
      <c r="DT16" s="667"/>
      <c r="DU16" s="667"/>
      <c r="DV16" s="667"/>
      <c r="DW16" s="667"/>
      <c r="DX16" s="667"/>
      <c r="DY16" s="667"/>
      <c r="DZ16" s="667"/>
      <c r="EA16" s="667"/>
      <c r="EB16" s="667"/>
      <c r="EC16" s="676"/>
    </row>
    <row r="17" spans="2:133" ht="11.25" customHeight="1" x14ac:dyDescent="0.15">
      <c r="B17" s="663" t="s">
        <v>263</v>
      </c>
      <c r="C17" s="664"/>
      <c r="D17" s="664"/>
      <c r="E17" s="664"/>
      <c r="F17" s="664"/>
      <c r="G17" s="664"/>
      <c r="H17" s="664"/>
      <c r="I17" s="664"/>
      <c r="J17" s="664"/>
      <c r="K17" s="664"/>
      <c r="L17" s="664"/>
      <c r="M17" s="664"/>
      <c r="N17" s="664"/>
      <c r="O17" s="664"/>
      <c r="P17" s="664"/>
      <c r="Q17" s="665"/>
      <c r="R17" s="666">
        <v>45581</v>
      </c>
      <c r="S17" s="667"/>
      <c r="T17" s="667"/>
      <c r="U17" s="667"/>
      <c r="V17" s="667"/>
      <c r="W17" s="667"/>
      <c r="X17" s="667"/>
      <c r="Y17" s="668"/>
      <c r="Z17" s="669">
        <v>0.2</v>
      </c>
      <c r="AA17" s="669"/>
      <c r="AB17" s="669"/>
      <c r="AC17" s="669"/>
      <c r="AD17" s="670">
        <v>45581</v>
      </c>
      <c r="AE17" s="670"/>
      <c r="AF17" s="670"/>
      <c r="AG17" s="670"/>
      <c r="AH17" s="670"/>
      <c r="AI17" s="670"/>
      <c r="AJ17" s="670"/>
      <c r="AK17" s="670"/>
      <c r="AL17" s="671">
        <v>0.6</v>
      </c>
      <c r="AM17" s="672"/>
      <c r="AN17" s="672"/>
      <c r="AO17" s="673"/>
      <c r="AP17" s="663" t="s">
        <v>264</v>
      </c>
      <c r="AQ17" s="664"/>
      <c r="AR17" s="664"/>
      <c r="AS17" s="664"/>
      <c r="AT17" s="664"/>
      <c r="AU17" s="664"/>
      <c r="AV17" s="664"/>
      <c r="AW17" s="664"/>
      <c r="AX17" s="664"/>
      <c r="AY17" s="664"/>
      <c r="AZ17" s="664"/>
      <c r="BA17" s="664"/>
      <c r="BB17" s="664"/>
      <c r="BC17" s="664"/>
      <c r="BD17" s="664"/>
      <c r="BE17" s="664"/>
      <c r="BF17" s="665"/>
      <c r="BG17" s="666" t="s">
        <v>128</v>
      </c>
      <c r="BH17" s="667"/>
      <c r="BI17" s="667"/>
      <c r="BJ17" s="667"/>
      <c r="BK17" s="667"/>
      <c r="BL17" s="667"/>
      <c r="BM17" s="667"/>
      <c r="BN17" s="668"/>
      <c r="BO17" s="669" t="s">
        <v>128</v>
      </c>
      <c r="BP17" s="669"/>
      <c r="BQ17" s="669"/>
      <c r="BR17" s="669"/>
      <c r="BS17" s="670" t="s">
        <v>128</v>
      </c>
      <c r="BT17" s="670"/>
      <c r="BU17" s="670"/>
      <c r="BV17" s="670"/>
      <c r="BW17" s="670"/>
      <c r="BX17" s="670"/>
      <c r="BY17" s="670"/>
      <c r="BZ17" s="670"/>
      <c r="CA17" s="670"/>
      <c r="CB17" s="674"/>
      <c r="CD17" s="681" t="s">
        <v>265</v>
      </c>
      <c r="CE17" s="682"/>
      <c r="CF17" s="682"/>
      <c r="CG17" s="682"/>
      <c r="CH17" s="682"/>
      <c r="CI17" s="682"/>
      <c r="CJ17" s="682"/>
      <c r="CK17" s="682"/>
      <c r="CL17" s="682"/>
      <c r="CM17" s="682"/>
      <c r="CN17" s="682"/>
      <c r="CO17" s="682"/>
      <c r="CP17" s="682"/>
      <c r="CQ17" s="683"/>
      <c r="CR17" s="666">
        <v>1367676</v>
      </c>
      <c r="CS17" s="667"/>
      <c r="CT17" s="667"/>
      <c r="CU17" s="667"/>
      <c r="CV17" s="667"/>
      <c r="CW17" s="667"/>
      <c r="CX17" s="667"/>
      <c r="CY17" s="668"/>
      <c r="CZ17" s="669">
        <v>7.6</v>
      </c>
      <c r="DA17" s="669"/>
      <c r="DB17" s="669"/>
      <c r="DC17" s="669"/>
      <c r="DD17" s="675" t="s">
        <v>128</v>
      </c>
      <c r="DE17" s="667"/>
      <c r="DF17" s="667"/>
      <c r="DG17" s="667"/>
      <c r="DH17" s="667"/>
      <c r="DI17" s="667"/>
      <c r="DJ17" s="667"/>
      <c r="DK17" s="667"/>
      <c r="DL17" s="667"/>
      <c r="DM17" s="667"/>
      <c r="DN17" s="667"/>
      <c r="DO17" s="667"/>
      <c r="DP17" s="668"/>
      <c r="DQ17" s="675">
        <v>1248668</v>
      </c>
      <c r="DR17" s="667"/>
      <c r="DS17" s="667"/>
      <c r="DT17" s="667"/>
      <c r="DU17" s="667"/>
      <c r="DV17" s="667"/>
      <c r="DW17" s="667"/>
      <c r="DX17" s="667"/>
      <c r="DY17" s="667"/>
      <c r="DZ17" s="667"/>
      <c r="EA17" s="667"/>
      <c r="EB17" s="667"/>
      <c r="EC17" s="676"/>
    </row>
    <row r="18" spans="2:133" ht="11.25" customHeight="1" x14ac:dyDescent="0.15">
      <c r="B18" s="663" t="s">
        <v>266</v>
      </c>
      <c r="C18" s="664"/>
      <c r="D18" s="664"/>
      <c r="E18" s="664"/>
      <c r="F18" s="664"/>
      <c r="G18" s="664"/>
      <c r="H18" s="664"/>
      <c r="I18" s="664"/>
      <c r="J18" s="664"/>
      <c r="K18" s="664"/>
      <c r="L18" s="664"/>
      <c r="M18" s="664"/>
      <c r="N18" s="664"/>
      <c r="O18" s="664"/>
      <c r="P18" s="664"/>
      <c r="Q18" s="665"/>
      <c r="R18" s="666">
        <v>82212</v>
      </c>
      <c r="S18" s="667"/>
      <c r="T18" s="667"/>
      <c r="U18" s="667"/>
      <c r="V18" s="667"/>
      <c r="W18" s="667"/>
      <c r="X18" s="667"/>
      <c r="Y18" s="668"/>
      <c r="Z18" s="669">
        <v>0.4</v>
      </c>
      <c r="AA18" s="669"/>
      <c r="AB18" s="669"/>
      <c r="AC18" s="669"/>
      <c r="AD18" s="670">
        <v>77597</v>
      </c>
      <c r="AE18" s="670"/>
      <c r="AF18" s="670"/>
      <c r="AG18" s="670"/>
      <c r="AH18" s="670"/>
      <c r="AI18" s="670"/>
      <c r="AJ18" s="670"/>
      <c r="AK18" s="670"/>
      <c r="AL18" s="671">
        <v>0.89999997615814209</v>
      </c>
      <c r="AM18" s="672"/>
      <c r="AN18" s="672"/>
      <c r="AO18" s="673"/>
      <c r="AP18" s="663" t="s">
        <v>267</v>
      </c>
      <c r="AQ18" s="664"/>
      <c r="AR18" s="664"/>
      <c r="AS18" s="664"/>
      <c r="AT18" s="664"/>
      <c r="AU18" s="664"/>
      <c r="AV18" s="664"/>
      <c r="AW18" s="664"/>
      <c r="AX18" s="664"/>
      <c r="AY18" s="664"/>
      <c r="AZ18" s="664"/>
      <c r="BA18" s="664"/>
      <c r="BB18" s="664"/>
      <c r="BC18" s="664"/>
      <c r="BD18" s="664"/>
      <c r="BE18" s="664"/>
      <c r="BF18" s="665"/>
      <c r="BG18" s="666" t="s">
        <v>128</v>
      </c>
      <c r="BH18" s="667"/>
      <c r="BI18" s="667"/>
      <c r="BJ18" s="667"/>
      <c r="BK18" s="667"/>
      <c r="BL18" s="667"/>
      <c r="BM18" s="667"/>
      <c r="BN18" s="668"/>
      <c r="BO18" s="669" t="s">
        <v>128</v>
      </c>
      <c r="BP18" s="669"/>
      <c r="BQ18" s="669"/>
      <c r="BR18" s="669"/>
      <c r="BS18" s="670" t="s">
        <v>128</v>
      </c>
      <c r="BT18" s="670"/>
      <c r="BU18" s="670"/>
      <c r="BV18" s="670"/>
      <c r="BW18" s="670"/>
      <c r="BX18" s="670"/>
      <c r="BY18" s="670"/>
      <c r="BZ18" s="670"/>
      <c r="CA18" s="670"/>
      <c r="CB18" s="674"/>
      <c r="CD18" s="681" t="s">
        <v>268</v>
      </c>
      <c r="CE18" s="682"/>
      <c r="CF18" s="682"/>
      <c r="CG18" s="682"/>
      <c r="CH18" s="682"/>
      <c r="CI18" s="682"/>
      <c r="CJ18" s="682"/>
      <c r="CK18" s="682"/>
      <c r="CL18" s="682"/>
      <c r="CM18" s="682"/>
      <c r="CN18" s="682"/>
      <c r="CO18" s="682"/>
      <c r="CP18" s="682"/>
      <c r="CQ18" s="683"/>
      <c r="CR18" s="666">
        <v>20699</v>
      </c>
      <c r="CS18" s="667"/>
      <c r="CT18" s="667"/>
      <c r="CU18" s="667"/>
      <c r="CV18" s="667"/>
      <c r="CW18" s="667"/>
      <c r="CX18" s="667"/>
      <c r="CY18" s="668"/>
      <c r="CZ18" s="669">
        <v>0.1</v>
      </c>
      <c r="DA18" s="669"/>
      <c r="DB18" s="669"/>
      <c r="DC18" s="669"/>
      <c r="DD18" s="675" t="s">
        <v>128</v>
      </c>
      <c r="DE18" s="667"/>
      <c r="DF18" s="667"/>
      <c r="DG18" s="667"/>
      <c r="DH18" s="667"/>
      <c r="DI18" s="667"/>
      <c r="DJ18" s="667"/>
      <c r="DK18" s="667"/>
      <c r="DL18" s="667"/>
      <c r="DM18" s="667"/>
      <c r="DN18" s="667"/>
      <c r="DO18" s="667"/>
      <c r="DP18" s="668"/>
      <c r="DQ18" s="675" t="s">
        <v>128</v>
      </c>
      <c r="DR18" s="667"/>
      <c r="DS18" s="667"/>
      <c r="DT18" s="667"/>
      <c r="DU18" s="667"/>
      <c r="DV18" s="667"/>
      <c r="DW18" s="667"/>
      <c r="DX18" s="667"/>
      <c r="DY18" s="667"/>
      <c r="DZ18" s="667"/>
      <c r="EA18" s="667"/>
      <c r="EB18" s="667"/>
      <c r="EC18" s="676"/>
    </row>
    <row r="19" spans="2:133" ht="11.25" customHeight="1" x14ac:dyDescent="0.15">
      <c r="B19" s="663" t="s">
        <v>269</v>
      </c>
      <c r="C19" s="664"/>
      <c r="D19" s="664"/>
      <c r="E19" s="664"/>
      <c r="F19" s="664"/>
      <c r="G19" s="664"/>
      <c r="H19" s="664"/>
      <c r="I19" s="664"/>
      <c r="J19" s="664"/>
      <c r="K19" s="664"/>
      <c r="L19" s="664"/>
      <c r="M19" s="664"/>
      <c r="N19" s="664"/>
      <c r="O19" s="664"/>
      <c r="P19" s="664"/>
      <c r="Q19" s="665"/>
      <c r="R19" s="666">
        <v>40556</v>
      </c>
      <c r="S19" s="667"/>
      <c r="T19" s="667"/>
      <c r="U19" s="667"/>
      <c r="V19" s="667"/>
      <c r="W19" s="667"/>
      <c r="X19" s="667"/>
      <c r="Y19" s="668"/>
      <c r="Z19" s="669">
        <v>0.2</v>
      </c>
      <c r="AA19" s="669"/>
      <c r="AB19" s="669"/>
      <c r="AC19" s="669"/>
      <c r="AD19" s="670">
        <v>40556</v>
      </c>
      <c r="AE19" s="670"/>
      <c r="AF19" s="670"/>
      <c r="AG19" s="670"/>
      <c r="AH19" s="670"/>
      <c r="AI19" s="670"/>
      <c r="AJ19" s="670"/>
      <c r="AK19" s="670"/>
      <c r="AL19" s="671">
        <v>0.5</v>
      </c>
      <c r="AM19" s="672"/>
      <c r="AN19" s="672"/>
      <c r="AO19" s="673"/>
      <c r="AP19" s="663" t="s">
        <v>270</v>
      </c>
      <c r="AQ19" s="664"/>
      <c r="AR19" s="664"/>
      <c r="AS19" s="664"/>
      <c r="AT19" s="664"/>
      <c r="AU19" s="664"/>
      <c r="AV19" s="664"/>
      <c r="AW19" s="664"/>
      <c r="AX19" s="664"/>
      <c r="AY19" s="664"/>
      <c r="AZ19" s="664"/>
      <c r="BA19" s="664"/>
      <c r="BB19" s="664"/>
      <c r="BC19" s="664"/>
      <c r="BD19" s="664"/>
      <c r="BE19" s="664"/>
      <c r="BF19" s="665"/>
      <c r="BG19" s="666">
        <v>345513</v>
      </c>
      <c r="BH19" s="667"/>
      <c r="BI19" s="667"/>
      <c r="BJ19" s="667"/>
      <c r="BK19" s="667"/>
      <c r="BL19" s="667"/>
      <c r="BM19" s="667"/>
      <c r="BN19" s="668"/>
      <c r="BO19" s="669">
        <v>7.9</v>
      </c>
      <c r="BP19" s="669"/>
      <c r="BQ19" s="669"/>
      <c r="BR19" s="669"/>
      <c r="BS19" s="670" t="s">
        <v>128</v>
      </c>
      <c r="BT19" s="670"/>
      <c r="BU19" s="670"/>
      <c r="BV19" s="670"/>
      <c r="BW19" s="670"/>
      <c r="BX19" s="670"/>
      <c r="BY19" s="670"/>
      <c r="BZ19" s="670"/>
      <c r="CA19" s="670"/>
      <c r="CB19" s="674"/>
      <c r="CD19" s="681" t="s">
        <v>271</v>
      </c>
      <c r="CE19" s="682"/>
      <c r="CF19" s="682"/>
      <c r="CG19" s="682"/>
      <c r="CH19" s="682"/>
      <c r="CI19" s="682"/>
      <c r="CJ19" s="682"/>
      <c r="CK19" s="682"/>
      <c r="CL19" s="682"/>
      <c r="CM19" s="682"/>
      <c r="CN19" s="682"/>
      <c r="CO19" s="682"/>
      <c r="CP19" s="682"/>
      <c r="CQ19" s="683"/>
      <c r="CR19" s="666" t="s">
        <v>128</v>
      </c>
      <c r="CS19" s="667"/>
      <c r="CT19" s="667"/>
      <c r="CU19" s="667"/>
      <c r="CV19" s="667"/>
      <c r="CW19" s="667"/>
      <c r="CX19" s="667"/>
      <c r="CY19" s="668"/>
      <c r="CZ19" s="669" t="s">
        <v>128</v>
      </c>
      <c r="DA19" s="669"/>
      <c r="DB19" s="669"/>
      <c r="DC19" s="669"/>
      <c r="DD19" s="675" t="s">
        <v>128</v>
      </c>
      <c r="DE19" s="667"/>
      <c r="DF19" s="667"/>
      <c r="DG19" s="667"/>
      <c r="DH19" s="667"/>
      <c r="DI19" s="667"/>
      <c r="DJ19" s="667"/>
      <c r="DK19" s="667"/>
      <c r="DL19" s="667"/>
      <c r="DM19" s="667"/>
      <c r="DN19" s="667"/>
      <c r="DO19" s="667"/>
      <c r="DP19" s="668"/>
      <c r="DQ19" s="675" t="s">
        <v>128</v>
      </c>
      <c r="DR19" s="667"/>
      <c r="DS19" s="667"/>
      <c r="DT19" s="667"/>
      <c r="DU19" s="667"/>
      <c r="DV19" s="667"/>
      <c r="DW19" s="667"/>
      <c r="DX19" s="667"/>
      <c r="DY19" s="667"/>
      <c r="DZ19" s="667"/>
      <c r="EA19" s="667"/>
      <c r="EB19" s="667"/>
      <c r="EC19" s="676"/>
    </row>
    <row r="20" spans="2:133" ht="11.25" customHeight="1" x14ac:dyDescent="0.15">
      <c r="B20" s="663" t="s">
        <v>272</v>
      </c>
      <c r="C20" s="664"/>
      <c r="D20" s="664"/>
      <c r="E20" s="664"/>
      <c r="F20" s="664"/>
      <c r="G20" s="664"/>
      <c r="H20" s="664"/>
      <c r="I20" s="664"/>
      <c r="J20" s="664"/>
      <c r="K20" s="664"/>
      <c r="L20" s="664"/>
      <c r="M20" s="664"/>
      <c r="N20" s="664"/>
      <c r="O20" s="664"/>
      <c r="P20" s="664"/>
      <c r="Q20" s="665"/>
      <c r="R20" s="666">
        <v>3450</v>
      </c>
      <c r="S20" s="667"/>
      <c r="T20" s="667"/>
      <c r="U20" s="667"/>
      <c r="V20" s="667"/>
      <c r="W20" s="667"/>
      <c r="X20" s="667"/>
      <c r="Y20" s="668"/>
      <c r="Z20" s="669">
        <v>0</v>
      </c>
      <c r="AA20" s="669"/>
      <c r="AB20" s="669"/>
      <c r="AC20" s="669"/>
      <c r="AD20" s="670">
        <v>3450</v>
      </c>
      <c r="AE20" s="670"/>
      <c r="AF20" s="670"/>
      <c r="AG20" s="670"/>
      <c r="AH20" s="670"/>
      <c r="AI20" s="670"/>
      <c r="AJ20" s="670"/>
      <c r="AK20" s="670"/>
      <c r="AL20" s="671">
        <v>0</v>
      </c>
      <c r="AM20" s="672"/>
      <c r="AN20" s="672"/>
      <c r="AO20" s="673"/>
      <c r="AP20" s="663" t="s">
        <v>273</v>
      </c>
      <c r="AQ20" s="664"/>
      <c r="AR20" s="664"/>
      <c r="AS20" s="664"/>
      <c r="AT20" s="664"/>
      <c r="AU20" s="664"/>
      <c r="AV20" s="664"/>
      <c r="AW20" s="664"/>
      <c r="AX20" s="664"/>
      <c r="AY20" s="664"/>
      <c r="AZ20" s="664"/>
      <c r="BA20" s="664"/>
      <c r="BB20" s="664"/>
      <c r="BC20" s="664"/>
      <c r="BD20" s="664"/>
      <c r="BE20" s="664"/>
      <c r="BF20" s="665"/>
      <c r="BG20" s="666">
        <v>345513</v>
      </c>
      <c r="BH20" s="667"/>
      <c r="BI20" s="667"/>
      <c r="BJ20" s="667"/>
      <c r="BK20" s="667"/>
      <c r="BL20" s="667"/>
      <c r="BM20" s="667"/>
      <c r="BN20" s="668"/>
      <c r="BO20" s="669">
        <v>7.9</v>
      </c>
      <c r="BP20" s="669"/>
      <c r="BQ20" s="669"/>
      <c r="BR20" s="669"/>
      <c r="BS20" s="670" t="s">
        <v>128</v>
      </c>
      <c r="BT20" s="670"/>
      <c r="BU20" s="670"/>
      <c r="BV20" s="670"/>
      <c r="BW20" s="670"/>
      <c r="BX20" s="670"/>
      <c r="BY20" s="670"/>
      <c r="BZ20" s="670"/>
      <c r="CA20" s="670"/>
      <c r="CB20" s="674"/>
      <c r="CD20" s="681" t="s">
        <v>274</v>
      </c>
      <c r="CE20" s="682"/>
      <c r="CF20" s="682"/>
      <c r="CG20" s="682"/>
      <c r="CH20" s="682"/>
      <c r="CI20" s="682"/>
      <c r="CJ20" s="682"/>
      <c r="CK20" s="682"/>
      <c r="CL20" s="682"/>
      <c r="CM20" s="682"/>
      <c r="CN20" s="682"/>
      <c r="CO20" s="682"/>
      <c r="CP20" s="682"/>
      <c r="CQ20" s="683"/>
      <c r="CR20" s="666">
        <v>18066408</v>
      </c>
      <c r="CS20" s="667"/>
      <c r="CT20" s="667"/>
      <c r="CU20" s="667"/>
      <c r="CV20" s="667"/>
      <c r="CW20" s="667"/>
      <c r="CX20" s="667"/>
      <c r="CY20" s="668"/>
      <c r="CZ20" s="669">
        <v>100</v>
      </c>
      <c r="DA20" s="669"/>
      <c r="DB20" s="669"/>
      <c r="DC20" s="669"/>
      <c r="DD20" s="675">
        <v>2130328</v>
      </c>
      <c r="DE20" s="667"/>
      <c r="DF20" s="667"/>
      <c r="DG20" s="667"/>
      <c r="DH20" s="667"/>
      <c r="DI20" s="667"/>
      <c r="DJ20" s="667"/>
      <c r="DK20" s="667"/>
      <c r="DL20" s="667"/>
      <c r="DM20" s="667"/>
      <c r="DN20" s="667"/>
      <c r="DO20" s="667"/>
      <c r="DP20" s="668"/>
      <c r="DQ20" s="675">
        <v>9710545</v>
      </c>
      <c r="DR20" s="667"/>
      <c r="DS20" s="667"/>
      <c r="DT20" s="667"/>
      <c r="DU20" s="667"/>
      <c r="DV20" s="667"/>
      <c r="DW20" s="667"/>
      <c r="DX20" s="667"/>
      <c r="DY20" s="667"/>
      <c r="DZ20" s="667"/>
      <c r="EA20" s="667"/>
      <c r="EB20" s="667"/>
      <c r="EC20" s="676"/>
    </row>
    <row r="21" spans="2:133" ht="11.25" customHeight="1" x14ac:dyDescent="0.15">
      <c r="B21" s="663" t="s">
        <v>275</v>
      </c>
      <c r="C21" s="664"/>
      <c r="D21" s="664"/>
      <c r="E21" s="664"/>
      <c r="F21" s="664"/>
      <c r="G21" s="664"/>
      <c r="H21" s="664"/>
      <c r="I21" s="664"/>
      <c r="J21" s="664"/>
      <c r="K21" s="664"/>
      <c r="L21" s="664"/>
      <c r="M21" s="664"/>
      <c r="N21" s="664"/>
      <c r="O21" s="664"/>
      <c r="P21" s="664"/>
      <c r="Q21" s="665"/>
      <c r="R21" s="666">
        <v>1802</v>
      </c>
      <c r="S21" s="667"/>
      <c r="T21" s="667"/>
      <c r="U21" s="667"/>
      <c r="V21" s="667"/>
      <c r="W21" s="667"/>
      <c r="X21" s="667"/>
      <c r="Y21" s="668"/>
      <c r="Z21" s="669">
        <v>0</v>
      </c>
      <c r="AA21" s="669"/>
      <c r="AB21" s="669"/>
      <c r="AC21" s="669"/>
      <c r="AD21" s="670">
        <v>1802</v>
      </c>
      <c r="AE21" s="670"/>
      <c r="AF21" s="670"/>
      <c r="AG21" s="670"/>
      <c r="AH21" s="670"/>
      <c r="AI21" s="670"/>
      <c r="AJ21" s="670"/>
      <c r="AK21" s="670"/>
      <c r="AL21" s="671">
        <v>0</v>
      </c>
      <c r="AM21" s="672"/>
      <c r="AN21" s="672"/>
      <c r="AO21" s="673"/>
      <c r="AP21" s="685" t="s">
        <v>276</v>
      </c>
      <c r="AQ21" s="686"/>
      <c r="AR21" s="686"/>
      <c r="AS21" s="686"/>
      <c r="AT21" s="686"/>
      <c r="AU21" s="686"/>
      <c r="AV21" s="686"/>
      <c r="AW21" s="686"/>
      <c r="AX21" s="686"/>
      <c r="AY21" s="686"/>
      <c r="AZ21" s="686"/>
      <c r="BA21" s="686"/>
      <c r="BB21" s="686"/>
      <c r="BC21" s="686"/>
      <c r="BD21" s="686"/>
      <c r="BE21" s="686"/>
      <c r="BF21" s="687"/>
      <c r="BG21" s="666" t="s">
        <v>128</v>
      </c>
      <c r="BH21" s="667"/>
      <c r="BI21" s="667"/>
      <c r="BJ21" s="667"/>
      <c r="BK21" s="667"/>
      <c r="BL21" s="667"/>
      <c r="BM21" s="667"/>
      <c r="BN21" s="668"/>
      <c r="BO21" s="669" t="s">
        <v>128</v>
      </c>
      <c r="BP21" s="669"/>
      <c r="BQ21" s="669"/>
      <c r="BR21" s="669"/>
      <c r="BS21" s="670" t="s">
        <v>128</v>
      </c>
      <c r="BT21" s="670"/>
      <c r="BU21" s="670"/>
      <c r="BV21" s="670"/>
      <c r="BW21" s="670"/>
      <c r="BX21" s="670"/>
      <c r="BY21" s="670"/>
      <c r="BZ21" s="670"/>
      <c r="CA21" s="670"/>
      <c r="CB21" s="674"/>
      <c r="CD21" s="694"/>
      <c r="CE21" s="695"/>
      <c r="CF21" s="695"/>
      <c r="CG21" s="695"/>
      <c r="CH21" s="695"/>
      <c r="CI21" s="695"/>
      <c r="CJ21" s="695"/>
      <c r="CK21" s="695"/>
      <c r="CL21" s="695"/>
      <c r="CM21" s="695"/>
      <c r="CN21" s="695"/>
      <c r="CO21" s="695"/>
      <c r="CP21" s="695"/>
      <c r="CQ21" s="696"/>
      <c r="CR21" s="697"/>
      <c r="CS21" s="689"/>
      <c r="CT21" s="689"/>
      <c r="CU21" s="689"/>
      <c r="CV21" s="689"/>
      <c r="CW21" s="689"/>
      <c r="CX21" s="689"/>
      <c r="CY21" s="698"/>
      <c r="CZ21" s="699"/>
      <c r="DA21" s="699"/>
      <c r="DB21" s="699"/>
      <c r="DC21" s="699"/>
      <c r="DD21" s="688"/>
      <c r="DE21" s="689"/>
      <c r="DF21" s="689"/>
      <c r="DG21" s="689"/>
      <c r="DH21" s="689"/>
      <c r="DI21" s="689"/>
      <c r="DJ21" s="689"/>
      <c r="DK21" s="689"/>
      <c r="DL21" s="689"/>
      <c r="DM21" s="689"/>
      <c r="DN21" s="689"/>
      <c r="DO21" s="689"/>
      <c r="DP21" s="698"/>
      <c r="DQ21" s="688"/>
      <c r="DR21" s="689"/>
      <c r="DS21" s="689"/>
      <c r="DT21" s="689"/>
      <c r="DU21" s="689"/>
      <c r="DV21" s="689"/>
      <c r="DW21" s="689"/>
      <c r="DX21" s="689"/>
      <c r="DY21" s="689"/>
      <c r="DZ21" s="689"/>
      <c r="EA21" s="689"/>
      <c r="EB21" s="689"/>
      <c r="EC21" s="690"/>
    </row>
    <row r="22" spans="2:133" ht="11.25" customHeight="1" x14ac:dyDescent="0.15">
      <c r="B22" s="691" t="s">
        <v>277</v>
      </c>
      <c r="C22" s="692"/>
      <c r="D22" s="692"/>
      <c r="E22" s="692"/>
      <c r="F22" s="692"/>
      <c r="G22" s="692"/>
      <c r="H22" s="692"/>
      <c r="I22" s="692"/>
      <c r="J22" s="692"/>
      <c r="K22" s="692"/>
      <c r="L22" s="692"/>
      <c r="M22" s="692"/>
      <c r="N22" s="692"/>
      <c r="O22" s="692"/>
      <c r="P22" s="692"/>
      <c r="Q22" s="693"/>
      <c r="R22" s="666">
        <v>36404</v>
      </c>
      <c r="S22" s="667"/>
      <c r="T22" s="667"/>
      <c r="U22" s="667"/>
      <c r="V22" s="667"/>
      <c r="W22" s="667"/>
      <c r="X22" s="667"/>
      <c r="Y22" s="668"/>
      <c r="Z22" s="669">
        <v>0.2</v>
      </c>
      <c r="AA22" s="669"/>
      <c r="AB22" s="669"/>
      <c r="AC22" s="669"/>
      <c r="AD22" s="670">
        <v>31789</v>
      </c>
      <c r="AE22" s="670"/>
      <c r="AF22" s="670"/>
      <c r="AG22" s="670"/>
      <c r="AH22" s="670"/>
      <c r="AI22" s="670"/>
      <c r="AJ22" s="670"/>
      <c r="AK22" s="670"/>
      <c r="AL22" s="671">
        <v>0.40000000596046448</v>
      </c>
      <c r="AM22" s="672"/>
      <c r="AN22" s="672"/>
      <c r="AO22" s="673"/>
      <c r="AP22" s="685" t="s">
        <v>278</v>
      </c>
      <c r="AQ22" s="686"/>
      <c r="AR22" s="686"/>
      <c r="AS22" s="686"/>
      <c r="AT22" s="686"/>
      <c r="AU22" s="686"/>
      <c r="AV22" s="686"/>
      <c r="AW22" s="686"/>
      <c r="AX22" s="686"/>
      <c r="AY22" s="686"/>
      <c r="AZ22" s="686"/>
      <c r="BA22" s="686"/>
      <c r="BB22" s="686"/>
      <c r="BC22" s="686"/>
      <c r="BD22" s="686"/>
      <c r="BE22" s="686"/>
      <c r="BF22" s="687"/>
      <c r="BG22" s="666" t="s">
        <v>128</v>
      </c>
      <c r="BH22" s="667"/>
      <c r="BI22" s="667"/>
      <c r="BJ22" s="667"/>
      <c r="BK22" s="667"/>
      <c r="BL22" s="667"/>
      <c r="BM22" s="667"/>
      <c r="BN22" s="668"/>
      <c r="BO22" s="669" t="s">
        <v>128</v>
      </c>
      <c r="BP22" s="669"/>
      <c r="BQ22" s="669"/>
      <c r="BR22" s="669"/>
      <c r="BS22" s="670" t="s">
        <v>128</v>
      </c>
      <c r="BT22" s="670"/>
      <c r="BU22" s="670"/>
      <c r="BV22" s="670"/>
      <c r="BW22" s="670"/>
      <c r="BX22" s="670"/>
      <c r="BY22" s="670"/>
      <c r="BZ22" s="670"/>
      <c r="CA22" s="670"/>
      <c r="CB22" s="674"/>
      <c r="CD22" s="648" t="s">
        <v>279</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280</v>
      </c>
      <c r="C23" s="664"/>
      <c r="D23" s="664"/>
      <c r="E23" s="664"/>
      <c r="F23" s="664"/>
      <c r="G23" s="664"/>
      <c r="H23" s="664"/>
      <c r="I23" s="664"/>
      <c r="J23" s="664"/>
      <c r="K23" s="664"/>
      <c r="L23" s="664"/>
      <c r="M23" s="664"/>
      <c r="N23" s="664"/>
      <c r="O23" s="664"/>
      <c r="P23" s="664"/>
      <c r="Q23" s="665"/>
      <c r="R23" s="666">
        <v>3231402</v>
      </c>
      <c r="S23" s="667"/>
      <c r="T23" s="667"/>
      <c r="U23" s="667"/>
      <c r="V23" s="667"/>
      <c r="W23" s="667"/>
      <c r="X23" s="667"/>
      <c r="Y23" s="668"/>
      <c r="Z23" s="669">
        <v>17.399999999999999</v>
      </c>
      <c r="AA23" s="669"/>
      <c r="AB23" s="669"/>
      <c r="AC23" s="669"/>
      <c r="AD23" s="670">
        <v>2941021</v>
      </c>
      <c r="AE23" s="670"/>
      <c r="AF23" s="670"/>
      <c r="AG23" s="670"/>
      <c r="AH23" s="670"/>
      <c r="AI23" s="670"/>
      <c r="AJ23" s="670"/>
      <c r="AK23" s="670"/>
      <c r="AL23" s="671">
        <v>35.799999999999997</v>
      </c>
      <c r="AM23" s="672"/>
      <c r="AN23" s="672"/>
      <c r="AO23" s="673"/>
      <c r="AP23" s="685" t="s">
        <v>281</v>
      </c>
      <c r="AQ23" s="686"/>
      <c r="AR23" s="686"/>
      <c r="AS23" s="686"/>
      <c r="AT23" s="686"/>
      <c r="AU23" s="686"/>
      <c r="AV23" s="686"/>
      <c r="AW23" s="686"/>
      <c r="AX23" s="686"/>
      <c r="AY23" s="686"/>
      <c r="AZ23" s="686"/>
      <c r="BA23" s="686"/>
      <c r="BB23" s="686"/>
      <c r="BC23" s="686"/>
      <c r="BD23" s="686"/>
      <c r="BE23" s="686"/>
      <c r="BF23" s="687"/>
      <c r="BG23" s="666">
        <v>345513</v>
      </c>
      <c r="BH23" s="667"/>
      <c r="BI23" s="667"/>
      <c r="BJ23" s="667"/>
      <c r="BK23" s="667"/>
      <c r="BL23" s="667"/>
      <c r="BM23" s="667"/>
      <c r="BN23" s="668"/>
      <c r="BO23" s="669">
        <v>7.9</v>
      </c>
      <c r="BP23" s="669"/>
      <c r="BQ23" s="669"/>
      <c r="BR23" s="669"/>
      <c r="BS23" s="670" t="s">
        <v>128</v>
      </c>
      <c r="BT23" s="670"/>
      <c r="BU23" s="670"/>
      <c r="BV23" s="670"/>
      <c r="BW23" s="670"/>
      <c r="BX23" s="670"/>
      <c r="BY23" s="670"/>
      <c r="BZ23" s="670"/>
      <c r="CA23" s="670"/>
      <c r="CB23" s="674"/>
      <c r="CD23" s="648" t="s">
        <v>221</v>
      </c>
      <c r="CE23" s="649"/>
      <c r="CF23" s="649"/>
      <c r="CG23" s="649"/>
      <c r="CH23" s="649"/>
      <c r="CI23" s="649"/>
      <c r="CJ23" s="649"/>
      <c r="CK23" s="649"/>
      <c r="CL23" s="649"/>
      <c r="CM23" s="649"/>
      <c r="CN23" s="649"/>
      <c r="CO23" s="649"/>
      <c r="CP23" s="649"/>
      <c r="CQ23" s="650"/>
      <c r="CR23" s="648" t="s">
        <v>282</v>
      </c>
      <c r="CS23" s="649"/>
      <c r="CT23" s="649"/>
      <c r="CU23" s="649"/>
      <c r="CV23" s="649"/>
      <c r="CW23" s="649"/>
      <c r="CX23" s="649"/>
      <c r="CY23" s="650"/>
      <c r="CZ23" s="648" t="s">
        <v>283</v>
      </c>
      <c r="DA23" s="649"/>
      <c r="DB23" s="649"/>
      <c r="DC23" s="650"/>
      <c r="DD23" s="648" t="s">
        <v>284</v>
      </c>
      <c r="DE23" s="649"/>
      <c r="DF23" s="649"/>
      <c r="DG23" s="649"/>
      <c r="DH23" s="649"/>
      <c r="DI23" s="649"/>
      <c r="DJ23" s="649"/>
      <c r="DK23" s="650"/>
      <c r="DL23" s="700" t="s">
        <v>285</v>
      </c>
      <c r="DM23" s="701"/>
      <c r="DN23" s="701"/>
      <c r="DO23" s="701"/>
      <c r="DP23" s="701"/>
      <c r="DQ23" s="701"/>
      <c r="DR23" s="701"/>
      <c r="DS23" s="701"/>
      <c r="DT23" s="701"/>
      <c r="DU23" s="701"/>
      <c r="DV23" s="702"/>
      <c r="DW23" s="648" t="s">
        <v>286</v>
      </c>
      <c r="DX23" s="649"/>
      <c r="DY23" s="649"/>
      <c r="DZ23" s="649"/>
      <c r="EA23" s="649"/>
      <c r="EB23" s="649"/>
      <c r="EC23" s="650"/>
    </row>
    <row r="24" spans="2:133" ht="11.25" customHeight="1" x14ac:dyDescent="0.15">
      <c r="B24" s="663" t="s">
        <v>287</v>
      </c>
      <c r="C24" s="664"/>
      <c r="D24" s="664"/>
      <c r="E24" s="664"/>
      <c r="F24" s="664"/>
      <c r="G24" s="664"/>
      <c r="H24" s="664"/>
      <c r="I24" s="664"/>
      <c r="J24" s="664"/>
      <c r="K24" s="664"/>
      <c r="L24" s="664"/>
      <c r="M24" s="664"/>
      <c r="N24" s="664"/>
      <c r="O24" s="664"/>
      <c r="P24" s="664"/>
      <c r="Q24" s="665"/>
      <c r="R24" s="666">
        <v>2941021</v>
      </c>
      <c r="S24" s="667"/>
      <c r="T24" s="667"/>
      <c r="U24" s="667"/>
      <c r="V24" s="667"/>
      <c r="W24" s="667"/>
      <c r="X24" s="667"/>
      <c r="Y24" s="668"/>
      <c r="Z24" s="669">
        <v>15.8</v>
      </c>
      <c r="AA24" s="669"/>
      <c r="AB24" s="669"/>
      <c r="AC24" s="669"/>
      <c r="AD24" s="670">
        <v>2941021</v>
      </c>
      <c r="AE24" s="670"/>
      <c r="AF24" s="670"/>
      <c r="AG24" s="670"/>
      <c r="AH24" s="670"/>
      <c r="AI24" s="670"/>
      <c r="AJ24" s="670"/>
      <c r="AK24" s="670"/>
      <c r="AL24" s="671">
        <v>35.799999999999997</v>
      </c>
      <c r="AM24" s="672"/>
      <c r="AN24" s="672"/>
      <c r="AO24" s="673"/>
      <c r="AP24" s="685" t="s">
        <v>288</v>
      </c>
      <c r="AQ24" s="686"/>
      <c r="AR24" s="686"/>
      <c r="AS24" s="686"/>
      <c r="AT24" s="686"/>
      <c r="AU24" s="686"/>
      <c r="AV24" s="686"/>
      <c r="AW24" s="686"/>
      <c r="AX24" s="686"/>
      <c r="AY24" s="686"/>
      <c r="AZ24" s="686"/>
      <c r="BA24" s="686"/>
      <c r="BB24" s="686"/>
      <c r="BC24" s="686"/>
      <c r="BD24" s="686"/>
      <c r="BE24" s="686"/>
      <c r="BF24" s="687"/>
      <c r="BG24" s="666" t="s">
        <v>128</v>
      </c>
      <c r="BH24" s="667"/>
      <c r="BI24" s="667"/>
      <c r="BJ24" s="667"/>
      <c r="BK24" s="667"/>
      <c r="BL24" s="667"/>
      <c r="BM24" s="667"/>
      <c r="BN24" s="668"/>
      <c r="BO24" s="669" t="s">
        <v>128</v>
      </c>
      <c r="BP24" s="669"/>
      <c r="BQ24" s="669"/>
      <c r="BR24" s="669"/>
      <c r="BS24" s="670" t="s">
        <v>128</v>
      </c>
      <c r="BT24" s="670"/>
      <c r="BU24" s="670"/>
      <c r="BV24" s="670"/>
      <c r="BW24" s="670"/>
      <c r="BX24" s="670"/>
      <c r="BY24" s="670"/>
      <c r="BZ24" s="670"/>
      <c r="CA24" s="670"/>
      <c r="CB24" s="674"/>
      <c r="CD24" s="677" t="s">
        <v>289</v>
      </c>
      <c r="CE24" s="678"/>
      <c r="CF24" s="678"/>
      <c r="CG24" s="678"/>
      <c r="CH24" s="678"/>
      <c r="CI24" s="678"/>
      <c r="CJ24" s="678"/>
      <c r="CK24" s="678"/>
      <c r="CL24" s="678"/>
      <c r="CM24" s="678"/>
      <c r="CN24" s="678"/>
      <c r="CO24" s="678"/>
      <c r="CP24" s="678"/>
      <c r="CQ24" s="679"/>
      <c r="CR24" s="655">
        <v>6745471</v>
      </c>
      <c r="CS24" s="656"/>
      <c r="CT24" s="656"/>
      <c r="CU24" s="656"/>
      <c r="CV24" s="656"/>
      <c r="CW24" s="656"/>
      <c r="CX24" s="656"/>
      <c r="CY24" s="657"/>
      <c r="CZ24" s="660">
        <v>37.299999999999997</v>
      </c>
      <c r="DA24" s="661"/>
      <c r="DB24" s="661"/>
      <c r="DC24" s="680"/>
      <c r="DD24" s="703">
        <v>4006143</v>
      </c>
      <c r="DE24" s="656"/>
      <c r="DF24" s="656"/>
      <c r="DG24" s="656"/>
      <c r="DH24" s="656"/>
      <c r="DI24" s="656"/>
      <c r="DJ24" s="656"/>
      <c r="DK24" s="657"/>
      <c r="DL24" s="703">
        <v>3986687</v>
      </c>
      <c r="DM24" s="656"/>
      <c r="DN24" s="656"/>
      <c r="DO24" s="656"/>
      <c r="DP24" s="656"/>
      <c r="DQ24" s="656"/>
      <c r="DR24" s="656"/>
      <c r="DS24" s="656"/>
      <c r="DT24" s="656"/>
      <c r="DU24" s="656"/>
      <c r="DV24" s="657"/>
      <c r="DW24" s="660">
        <v>45.4</v>
      </c>
      <c r="DX24" s="661"/>
      <c r="DY24" s="661"/>
      <c r="DZ24" s="661"/>
      <c r="EA24" s="661"/>
      <c r="EB24" s="661"/>
      <c r="EC24" s="662"/>
    </row>
    <row r="25" spans="2:133" ht="11.25" customHeight="1" x14ac:dyDescent="0.15">
      <c r="B25" s="663" t="s">
        <v>290</v>
      </c>
      <c r="C25" s="664"/>
      <c r="D25" s="664"/>
      <c r="E25" s="664"/>
      <c r="F25" s="664"/>
      <c r="G25" s="664"/>
      <c r="H25" s="664"/>
      <c r="I25" s="664"/>
      <c r="J25" s="664"/>
      <c r="K25" s="664"/>
      <c r="L25" s="664"/>
      <c r="M25" s="664"/>
      <c r="N25" s="664"/>
      <c r="O25" s="664"/>
      <c r="P25" s="664"/>
      <c r="Q25" s="665"/>
      <c r="R25" s="666">
        <v>261043</v>
      </c>
      <c r="S25" s="667"/>
      <c r="T25" s="667"/>
      <c r="U25" s="667"/>
      <c r="V25" s="667"/>
      <c r="W25" s="667"/>
      <c r="X25" s="667"/>
      <c r="Y25" s="668"/>
      <c r="Z25" s="669">
        <v>1.4</v>
      </c>
      <c r="AA25" s="669"/>
      <c r="AB25" s="669"/>
      <c r="AC25" s="669"/>
      <c r="AD25" s="670" t="s">
        <v>128</v>
      </c>
      <c r="AE25" s="670"/>
      <c r="AF25" s="670"/>
      <c r="AG25" s="670"/>
      <c r="AH25" s="670"/>
      <c r="AI25" s="670"/>
      <c r="AJ25" s="670"/>
      <c r="AK25" s="670"/>
      <c r="AL25" s="671" t="s">
        <v>128</v>
      </c>
      <c r="AM25" s="672"/>
      <c r="AN25" s="672"/>
      <c r="AO25" s="673"/>
      <c r="AP25" s="685" t="s">
        <v>291</v>
      </c>
      <c r="AQ25" s="686"/>
      <c r="AR25" s="686"/>
      <c r="AS25" s="686"/>
      <c r="AT25" s="686"/>
      <c r="AU25" s="686"/>
      <c r="AV25" s="686"/>
      <c r="AW25" s="686"/>
      <c r="AX25" s="686"/>
      <c r="AY25" s="686"/>
      <c r="AZ25" s="686"/>
      <c r="BA25" s="686"/>
      <c r="BB25" s="686"/>
      <c r="BC25" s="686"/>
      <c r="BD25" s="686"/>
      <c r="BE25" s="686"/>
      <c r="BF25" s="687"/>
      <c r="BG25" s="666" t="s">
        <v>128</v>
      </c>
      <c r="BH25" s="667"/>
      <c r="BI25" s="667"/>
      <c r="BJ25" s="667"/>
      <c r="BK25" s="667"/>
      <c r="BL25" s="667"/>
      <c r="BM25" s="667"/>
      <c r="BN25" s="668"/>
      <c r="BO25" s="669" t="s">
        <v>128</v>
      </c>
      <c r="BP25" s="669"/>
      <c r="BQ25" s="669"/>
      <c r="BR25" s="669"/>
      <c r="BS25" s="670" t="s">
        <v>128</v>
      </c>
      <c r="BT25" s="670"/>
      <c r="BU25" s="670"/>
      <c r="BV25" s="670"/>
      <c r="BW25" s="670"/>
      <c r="BX25" s="670"/>
      <c r="BY25" s="670"/>
      <c r="BZ25" s="670"/>
      <c r="CA25" s="670"/>
      <c r="CB25" s="674"/>
      <c r="CD25" s="681" t="s">
        <v>292</v>
      </c>
      <c r="CE25" s="682"/>
      <c r="CF25" s="682"/>
      <c r="CG25" s="682"/>
      <c r="CH25" s="682"/>
      <c r="CI25" s="682"/>
      <c r="CJ25" s="682"/>
      <c r="CK25" s="682"/>
      <c r="CL25" s="682"/>
      <c r="CM25" s="682"/>
      <c r="CN25" s="682"/>
      <c r="CO25" s="682"/>
      <c r="CP25" s="682"/>
      <c r="CQ25" s="683"/>
      <c r="CR25" s="666">
        <v>2508954</v>
      </c>
      <c r="CS25" s="704"/>
      <c r="CT25" s="704"/>
      <c r="CU25" s="704"/>
      <c r="CV25" s="704"/>
      <c r="CW25" s="704"/>
      <c r="CX25" s="704"/>
      <c r="CY25" s="705"/>
      <c r="CZ25" s="671">
        <v>13.9</v>
      </c>
      <c r="DA25" s="706"/>
      <c r="DB25" s="706"/>
      <c r="DC25" s="709"/>
      <c r="DD25" s="675">
        <v>2230769</v>
      </c>
      <c r="DE25" s="704"/>
      <c r="DF25" s="704"/>
      <c r="DG25" s="704"/>
      <c r="DH25" s="704"/>
      <c r="DI25" s="704"/>
      <c r="DJ25" s="704"/>
      <c r="DK25" s="705"/>
      <c r="DL25" s="675">
        <v>2227188</v>
      </c>
      <c r="DM25" s="704"/>
      <c r="DN25" s="704"/>
      <c r="DO25" s="704"/>
      <c r="DP25" s="704"/>
      <c r="DQ25" s="704"/>
      <c r="DR25" s="704"/>
      <c r="DS25" s="704"/>
      <c r="DT25" s="704"/>
      <c r="DU25" s="704"/>
      <c r="DV25" s="705"/>
      <c r="DW25" s="671">
        <v>25.4</v>
      </c>
      <c r="DX25" s="706"/>
      <c r="DY25" s="706"/>
      <c r="DZ25" s="706"/>
      <c r="EA25" s="706"/>
      <c r="EB25" s="706"/>
      <c r="EC25" s="707"/>
    </row>
    <row r="26" spans="2:133" ht="11.25" customHeight="1" x14ac:dyDescent="0.15">
      <c r="B26" s="663" t="s">
        <v>293</v>
      </c>
      <c r="C26" s="664"/>
      <c r="D26" s="664"/>
      <c r="E26" s="664"/>
      <c r="F26" s="664"/>
      <c r="G26" s="664"/>
      <c r="H26" s="664"/>
      <c r="I26" s="664"/>
      <c r="J26" s="664"/>
      <c r="K26" s="664"/>
      <c r="L26" s="664"/>
      <c r="M26" s="664"/>
      <c r="N26" s="664"/>
      <c r="O26" s="664"/>
      <c r="P26" s="664"/>
      <c r="Q26" s="665"/>
      <c r="R26" s="666">
        <v>29338</v>
      </c>
      <c r="S26" s="667"/>
      <c r="T26" s="667"/>
      <c r="U26" s="667"/>
      <c r="V26" s="667"/>
      <c r="W26" s="667"/>
      <c r="X26" s="667"/>
      <c r="Y26" s="668"/>
      <c r="Z26" s="669">
        <v>0.2</v>
      </c>
      <c r="AA26" s="669"/>
      <c r="AB26" s="669"/>
      <c r="AC26" s="669"/>
      <c r="AD26" s="670" t="s">
        <v>128</v>
      </c>
      <c r="AE26" s="670"/>
      <c r="AF26" s="670"/>
      <c r="AG26" s="670"/>
      <c r="AH26" s="670"/>
      <c r="AI26" s="670"/>
      <c r="AJ26" s="670"/>
      <c r="AK26" s="670"/>
      <c r="AL26" s="671" t="s">
        <v>128</v>
      </c>
      <c r="AM26" s="672"/>
      <c r="AN26" s="672"/>
      <c r="AO26" s="673"/>
      <c r="AP26" s="685" t="s">
        <v>294</v>
      </c>
      <c r="AQ26" s="708"/>
      <c r="AR26" s="708"/>
      <c r="AS26" s="708"/>
      <c r="AT26" s="708"/>
      <c r="AU26" s="708"/>
      <c r="AV26" s="708"/>
      <c r="AW26" s="708"/>
      <c r="AX26" s="708"/>
      <c r="AY26" s="708"/>
      <c r="AZ26" s="708"/>
      <c r="BA26" s="708"/>
      <c r="BB26" s="708"/>
      <c r="BC26" s="708"/>
      <c r="BD26" s="708"/>
      <c r="BE26" s="708"/>
      <c r="BF26" s="687"/>
      <c r="BG26" s="666" t="s">
        <v>128</v>
      </c>
      <c r="BH26" s="667"/>
      <c r="BI26" s="667"/>
      <c r="BJ26" s="667"/>
      <c r="BK26" s="667"/>
      <c r="BL26" s="667"/>
      <c r="BM26" s="667"/>
      <c r="BN26" s="668"/>
      <c r="BO26" s="669" t="s">
        <v>128</v>
      </c>
      <c r="BP26" s="669"/>
      <c r="BQ26" s="669"/>
      <c r="BR26" s="669"/>
      <c r="BS26" s="670" t="s">
        <v>128</v>
      </c>
      <c r="BT26" s="670"/>
      <c r="BU26" s="670"/>
      <c r="BV26" s="670"/>
      <c r="BW26" s="670"/>
      <c r="BX26" s="670"/>
      <c r="BY26" s="670"/>
      <c r="BZ26" s="670"/>
      <c r="CA26" s="670"/>
      <c r="CB26" s="674"/>
      <c r="CD26" s="681" t="s">
        <v>295</v>
      </c>
      <c r="CE26" s="682"/>
      <c r="CF26" s="682"/>
      <c r="CG26" s="682"/>
      <c r="CH26" s="682"/>
      <c r="CI26" s="682"/>
      <c r="CJ26" s="682"/>
      <c r="CK26" s="682"/>
      <c r="CL26" s="682"/>
      <c r="CM26" s="682"/>
      <c r="CN26" s="682"/>
      <c r="CO26" s="682"/>
      <c r="CP26" s="682"/>
      <c r="CQ26" s="683"/>
      <c r="CR26" s="666">
        <v>1466592</v>
      </c>
      <c r="CS26" s="667"/>
      <c r="CT26" s="667"/>
      <c r="CU26" s="667"/>
      <c r="CV26" s="667"/>
      <c r="CW26" s="667"/>
      <c r="CX26" s="667"/>
      <c r="CY26" s="668"/>
      <c r="CZ26" s="671">
        <v>8.1</v>
      </c>
      <c r="DA26" s="706"/>
      <c r="DB26" s="706"/>
      <c r="DC26" s="709"/>
      <c r="DD26" s="675">
        <v>1254800</v>
      </c>
      <c r="DE26" s="667"/>
      <c r="DF26" s="667"/>
      <c r="DG26" s="667"/>
      <c r="DH26" s="667"/>
      <c r="DI26" s="667"/>
      <c r="DJ26" s="667"/>
      <c r="DK26" s="668"/>
      <c r="DL26" s="675" t="s">
        <v>128</v>
      </c>
      <c r="DM26" s="667"/>
      <c r="DN26" s="667"/>
      <c r="DO26" s="667"/>
      <c r="DP26" s="667"/>
      <c r="DQ26" s="667"/>
      <c r="DR26" s="667"/>
      <c r="DS26" s="667"/>
      <c r="DT26" s="667"/>
      <c r="DU26" s="667"/>
      <c r="DV26" s="668"/>
      <c r="DW26" s="671" t="s">
        <v>128</v>
      </c>
      <c r="DX26" s="706"/>
      <c r="DY26" s="706"/>
      <c r="DZ26" s="706"/>
      <c r="EA26" s="706"/>
      <c r="EB26" s="706"/>
      <c r="EC26" s="707"/>
    </row>
    <row r="27" spans="2:133" ht="11.25" customHeight="1" x14ac:dyDescent="0.15">
      <c r="B27" s="663" t="s">
        <v>296</v>
      </c>
      <c r="C27" s="664"/>
      <c r="D27" s="664"/>
      <c r="E27" s="664"/>
      <c r="F27" s="664"/>
      <c r="G27" s="664"/>
      <c r="H27" s="664"/>
      <c r="I27" s="664"/>
      <c r="J27" s="664"/>
      <c r="K27" s="664"/>
      <c r="L27" s="664"/>
      <c r="M27" s="664"/>
      <c r="N27" s="664"/>
      <c r="O27" s="664"/>
      <c r="P27" s="664"/>
      <c r="Q27" s="665"/>
      <c r="R27" s="666">
        <v>8802918</v>
      </c>
      <c r="S27" s="667"/>
      <c r="T27" s="667"/>
      <c r="U27" s="667"/>
      <c r="V27" s="667"/>
      <c r="W27" s="667"/>
      <c r="X27" s="667"/>
      <c r="Y27" s="668"/>
      <c r="Z27" s="669">
        <v>47.3</v>
      </c>
      <c r="AA27" s="669"/>
      <c r="AB27" s="669"/>
      <c r="AC27" s="669"/>
      <c r="AD27" s="670">
        <v>8162409</v>
      </c>
      <c r="AE27" s="670"/>
      <c r="AF27" s="670"/>
      <c r="AG27" s="670"/>
      <c r="AH27" s="670"/>
      <c r="AI27" s="670"/>
      <c r="AJ27" s="670"/>
      <c r="AK27" s="670"/>
      <c r="AL27" s="671">
        <v>99.400001525878906</v>
      </c>
      <c r="AM27" s="672"/>
      <c r="AN27" s="672"/>
      <c r="AO27" s="673"/>
      <c r="AP27" s="663" t="s">
        <v>297</v>
      </c>
      <c r="AQ27" s="664"/>
      <c r="AR27" s="664"/>
      <c r="AS27" s="664"/>
      <c r="AT27" s="664"/>
      <c r="AU27" s="664"/>
      <c r="AV27" s="664"/>
      <c r="AW27" s="664"/>
      <c r="AX27" s="664"/>
      <c r="AY27" s="664"/>
      <c r="AZ27" s="664"/>
      <c r="BA27" s="664"/>
      <c r="BB27" s="664"/>
      <c r="BC27" s="664"/>
      <c r="BD27" s="664"/>
      <c r="BE27" s="664"/>
      <c r="BF27" s="665"/>
      <c r="BG27" s="666">
        <v>4347658</v>
      </c>
      <c r="BH27" s="667"/>
      <c r="BI27" s="667"/>
      <c r="BJ27" s="667"/>
      <c r="BK27" s="667"/>
      <c r="BL27" s="667"/>
      <c r="BM27" s="667"/>
      <c r="BN27" s="668"/>
      <c r="BO27" s="669">
        <v>100</v>
      </c>
      <c r="BP27" s="669"/>
      <c r="BQ27" s="669"/>
      <c r="BR27" s="669"/>
      <c r="BS27" s="670" t="s">
        <v>128</v>
      </c>
      <c r="BT27" s="670"/>
      <c r="BU27" s="670"/>
      <c r="BV27" s="670"/>
      <c r="BW27" s="670"/>
      <c r="BX27" s="670"/>
      <c r="BY27" s="670"/>
      <c r="BZ27" s="670"/>
      <c r="CA27" s="670"/>
      <c r="CB27" s="674"/>
      <c r="CD27" s="681" t="s">
        <v>298</v>
      </c>
      <c r="CE27" s="682"/>
      <c r="CF27" s="682"/>
      <c r="CG27" s="682"/>
      <c r="CH27" s="682"/>
      <c r="CI27" s="682"/>
      <c r="CJ27" s="682"/>
      <c r="CK27" s="682"/>
      <c r="CL27" s="682"/>
      <c r="CM27" s="682"/>
      <c r="CN27" s="682"/>
      <c r="CO27" s="682"/>
      <c r="CP27" s="682"/>
      <c r="CQ27" s="683"/>
      <c r="CR27" s="666">
        <v>2868841</v>
      </c>
      <c r="CS27" s="704"/>
      <c r="CT27" s="704"/>
      <c r="CU27" s="704"/>
      <c r="CV27" s="704"/>
      <c r="CW27" s="704"/>
      <c r="CX27" s="704"/>
      <c r="CY27" s="705"/>
      <c r="CZ27" s="671">
        <v>15.9</v>
      </c>
      <c r="DA27" s="706"/>
      <c r="DB27" s="706"/>
      <c r="DC27" s="709"/>
      <c r="DD27" s="675">
        <v>526706</v>
      </c>
      <c r="DE27" s="704"/>
      <c r="DF27" s="704"/>
      <c r="DG27" s="704"/>
      <c r="DH27" s="704"/>
      <c r="DI27" s="704"/>
      <c r="DJ27" s="704"/>
      <c r="DK27" s="705"/>
      <c r="DL27" s="675">
        <v>510831</v>
      </c>
      <c r="DM27" s="704"/>
      <c r="DN27" s="704"/>
      <c r="DO27" s="704"/>
      <c r="DP27" s="704"/>
      <c r="DQ27" s="704"/>
      <c r="DR27" s="704"/>
      <c r="DS27" s="704"/>
      <c r="DT27" s="704"/>
      <c r="DU27" s="704"/>
      <c r="DV27" s="705"/>
      <c r="DW27" s="671">
        <v>5.8</v>
      </c>
      <c r="DX27" s="706"/>
      <c r="DY27" s="706"/>
      <c r="DZ27" s="706"/>
      <c r="EA27" s="706"/>
      <c r="EB27" s="706"/>
      <c r="EC27" s="707"/>
    </row>
    <row r="28" spans="2:133" ht="11.25" customHeight="1" x14ac:dyDescent="0.15">
      <c r="B28" s="663" t="s">
        <v>299</v>
      </c>
      <c r="C28" s="664"/>
      <c r="D28" s="664"/>
      <c r="E28" s="664"/>
      <c r="F28" s="664"/>
      <c r="G28" s="664"/>
      <c r="H28" s="664"/>
      <c r="I28" s="664"/>
      <c r="J28" s="664"/>
      <c r="K28" s="664"/>
      <c r="L28" s="664"/>
      <c r="M28" s="664"/>
      <c r="N28" s="664"/>
      <c r="O28" s="664"/>
      <c r="P28" s="664"/>
      <c r="Q28" s="665"/>
      <c r="R28" s="666">
        <v>5769</v>
      </c>
      <c r="S28" s="667"/>
      <c r="T28" s="667"/>
      <c r="U28" s="667"/>
      <c r="V28" s="667"/>
      <c r="W28" s="667"/>
      <c r="X28" s="667"/>
      <c r="Y28" s="668"/>
      <c r="Z28" s="669">
        <v>0</v>
      </c>
      <c r="AA28" s="669"/>
      <c r="AB28" s="669"/>
      <c r="AC28" s="669"/>
      <c r="AD28" s="670">
        <v>5769</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300</v>
      </c>
      <c r="CE28" s="682"/>
      <c r="CF28" s="682"/>
      <c r="CG28" s="682"/>
      <c r="CH28" s="682"/>
      <c r="CI28" s="682"/>
      <c r="CJ28" s="682"/>
      <c r="CK28" s="682"/>
      <c r="CL28" s="682"/>
      <c r="CM28" s="682"/>
      <c r="CN28" s="682"/>
      <c r="CO28" s="682"/>
      <c r="CP28" s="682"/>
      <c r="CQ28" s="683"/>
      <c r="CR28" s="666">
        <v>1367676</v>
      </c>
      <c r="CS28" s="667"/>
      <c r="CT28" s="667"/>
      <c r="CU28" s="667"/>
      <c r="CV28" s="667"/>
      <c r="CW28" s="667"/>
      <c r="CX28" s="667"/>
      <c r="CY28" s="668"/>
      <c r="CZ28" s="671">
        <v>7.6</v>
      </c>
      <c r="DA28" s="706"/>
      <c r="DB28" s="706"/>
      <c r="DC28" s="709"/>
      <c r="DD28" s="675">
        <v>1248668</v>
      </c>
      <c r="DE28" s="667"/>
      <c r="DF28" s="667"/>
      <c r="DG28" s="667"/>
      <c r="DH28" s="667"/>
      <c r="DI28" s="667"/>
      <c r="DJ28" s="667"/>
      <c r="DK28" s="668"/>
      <c r="DL28" s="675">
        <v>1248668</v>
      </c>
      <c r="DM28" s="667"/>
      <c r="DN28" s="667"/>
      <c r="DO28" s="667"/>
      <c r="DP28" s="667"/>
      <c r="DQ28" s="667"/>
      <c r="DR28" s="667"/>
      <c r="DS28" s="667"/>
      <c r="DT28" s="667"/>
      <c r="DU28" s="667"/>
      <c r="DV28" s="668"/>
      <c r="DW28" s="671">
        <v>14.2</v>
      </c>
      <c r="DX28" s="706"/>
      <c r="DY28" s="706"/>
      <c r="DZ28" s="706"/>
      <c r="EA28" s="706"/>
      <c r="EB28" s="706"/>
      <c r="EC28" s="707"/>
    </row>
    <row r="29" spans="2:133" ht="11.25" customHeight="1" x14ac:dyDescent="0.15">
      <c r="B29" s="663" t="s">
        <v>301</v>
      </c>
      <c r="C29" s="664"/>
      <c r="D29" s="664"/>
      <c r="E29" s="664"/>
      <c r="F29" s="664"/>
      <c r="G29" s="664"/>
      <c r="H29" s="664"/>
      <c r="I29" s="664"/>
      <c r="J29" s="664"/>
      <c r="K29" s="664"/>
      <c r="L29" s="664"/>
      <c r="M29" s="664"/>
      <c r="N29" s="664"/>
      <c r="O29" s="664"/>
      <c r="P29" s="664"/>
      <c r="Q29" s="665"/>
      <c r="R29" s="666">
        <v>41347</v>
      </c>
      <c r="S29" s="667"/>
      <c r="T29" s="667"/>
      <c r="U29" s="667"/>
      <c r="V29" s="667"/>
      <c r="W29" s="667"/>
      <c r="X29" s="667"/>
      <c r="Y29" s="668"/>
      <c r="Z29" s="669">
        <v>0.2</v>
      </c>
      <c r="AA29" s="669"/>
      <c r="AB29" s="669"/>
      <c r="AC29" s="669"/>
      <c r="AD29" s="670" t="s">
        <v>128</v>
      </c>
      <c r="AE29" s="670"/>
      <c r="AF29" s="670"/>
      <c r="AG29" s="670"/>
      <c r="AH29" s="670"/>
      <c r="AI29" s="670"/>
      <c r="AJ29" s="670"/>
      <c r="AK29" s="670"/>
      <c r="AL29" s="671" t="s">
        <v>128</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302</v>
      </c>
      <c r="CE29" s="716"/>
      <c r="CF29" s="681" t="s">
        <v>70</v>
      </c>
      <c r="CG29" s="682"/>
      <c r="CH29" s="682"/>
      <c r="CI29" s="682"/>
      <c r="CJ29" s="682"/>
      <c r="CK29" s="682"/>
      <c r="CL29" s="682"/>
      <c r="CM29" s="682"/>
      <c r="CN29" s="682"/>
      <c r="CO29" s="682"/>
      <c r="CP29" s="682"/>
      <c r="CQ29" s="683"/>
      <c r="CR29" s="666">
        <v>1367676</v>
      </c>
      <c r="CS29" s="704"/>
      <c r="CT29" s="704"/>
      <c r="CU29" s="704"/>
      <c r="CV29" s="704"/>
      <c r="CW29" s="704"/>
      <c r="CX29" s="704"/>
      <c r="CY29" s="705"/>
      <c r="CZ29" s="671">
        <v>7.6</v>
      </c>
      <c r="DA29" s="706"/>
      <c r="DB29" s="706"/>
      <c r="DC29" s="709"/>
      <c r="DD29" s="675">
        <v>1248668</v>
      </c>
      <c r="DE29" s="704"/>
      <c r="DF29" s="704"/>
      <c r="DG29" s="704"/>
      <c r="DH29" s="704"/>
      <c r="DI29" s="704"/>
      <c r="DJ29" s="704"/>
      <c r="DK29" s="705"/>
      <c r="DL29" s="675">
        <v>1248668</v>
      </c>
      <c r="DM29" s="704"/>
      <c r="DN29" s="704"/>
      <c r="DO29" s="704"/>
      <c r="DP29" s="704"/>
      <c r="DQ29" s="704"/>
      <c r="DR29" s="704"/>
      <c r="DS29" s="704"/>
      <c r="DT29" s="704"/>
      <c r="DU29" s="704"/>
      <c r="DV29" s="705"/>
      <c r="DW29" s="671">
        <v>14.2</v>
      </c>
      <c r="DX29" s="706"/>
      <c r="DY29" s="706"/>
      <c r="DZ29" s="706"/>
      <c r="EA29" s="706"/>
      <c r="EB29" s="706"/>
      <c r="EC29" s="707"/>
    </row>
    <row r="30" spans="2:133" ht="11.25" customHeight="1" x14ac:dyDescent="0.15">
      <c r="B30" s="663" t="s">
        <v>303</v>
      </c>
      <c r="C30" s="664"/>
      <c r="D30" s="664"/>
      <c r="E30" s="664"/>
      <c r="F30" s="664"/>
      <c r="G30" s="664"/>
      <c r="H30" s="664"/>
      <c r="I30" s="664"/>
      <c r="J30" s="664"/>
      <c r="K30" s="664"/>
      <c r="L30" s="664"/>
      <c r="M30" s="664"/>
      <c r="N30" s="664"/>
      <c r="O30" s="664"/>
      <c r="P30" s="664"/>
      <c r="Q30" s="665"/>
      <c r="R30" s="666">
        <v>202675</v>
      </c>
      <c r="S30" s="667"/>
      <c r="T30" s="667"/>
      <c r="U30" s="667"/>
      <c r="V30" s="667"/>
      <c r="W30" s="667"/>
      <c r="X30" s="667"/>
      <c r="Y30" s="668"/>
      <c r="Z30" s="669">
        <v>1.1000000000000001</v>
      </c>
      <c r="AA30" s="669"/>
      <c r="AB30" s="669"/>
      <c r="AC30" s="669"/>
      <c r="AD30" s="670">
        <v>7999</v>
      </c>
      <c r="AE30" s="670"/>
      <c r="AF30" s="670"/>
      <c r="AG30" s="670"/>
      <c r="AH30" s="670"/>
      <c r="AI30" s="670"/>
      <c r="AJ30" s="670"/>
      <c r="AK30" s="670"/>
      <c r="AL30" s="671">
        <v>0.1</v>
      </c>
      <c r="AM30" s="672"/>
      <c r="AN30" s="672"/>
      <c r="AO30" s="673"/>
      <c r="AP30" s="645" t="s">
        <v>221</v>
      </c>
      <c r="AQ30" s="646"/>
      <c r="AR30" s="646"/>
      <c r="AS30" s="646"/>
      <c r="AT30" s="646"/>
      <c r="AU30" s="646"/>
      <c r="AV30" s="646"/>
      <c r="AW30" s="646"/>
      <c r="AX30" s="646"/>
      <c r="AY30" s="646"/>
      <c r="AZ30" s="646"/>
      <c r="BA30" s="646"/>
      <c r="BB30" s="646"/>
      <c r="BC30" s="646"/>
      <c r="BD30" s="646"/>
      <c r="BE30" s="646"/>
      <c r="BF30" s="647"/>
      <c r="BG30" s="645" t="s">
        <v>304</v>
      </c>
      <c r="BH30" s="713"/>
      <c r="BI30" s="713"/>
      <c r="BJ30" s="713"/>
      <c r="BK30" s="713"/>
      <c r="BL30" s="713"/>
      <c r="BM30" s="713"/>
      <c r="BN30" s="713"/>
      <c r="BO30" s="713"/>
      <c r="BP30" s="713"/>
      <c r="BQ30" s="714"/>
      <c r="BR30" s="645" t="s">
        <v>305</v>
      </c>
      <c r="BS30" s="713"/>
      <c r="BT30" s="713"/>
      <c r="BU30" s="713"/>
      <c r="BV30" s="713"/>
      <c r="BW30" s="713"/>
      <c r="BX30" s="713"/>
      <c r="BY30" s="713"/>
      <c r="BZ30" s="713"/>
      <c r="CA30" s="713"/>
      <c r="CB30" s="714"/>
      <c r="CD30" s="717"/>
      <c r="CE30" s="718"/>
      <c r="CF30" s="681" t="s">
        <v>306</v>
      </c>
      <c r="CG30" s="682"/>
      <c r="CH30" s="682"/>
      <c r="CI30" s="682"/>
      <c r="CJ30" s="682"/>
      <c r="CK30" s="682"/>
      <c r="CL30" s="682"/>
      <c r="CM30" s="682"/>
      <c r="CN30" s="682"/>
      <c r="CO30" s="682"/>
      <c r="CP30" s="682"/>
      <c r="CQ30" s="683"/>
      <c r="CR30" s="666">
        <v>1293819</v>
      </c>
      <c r="CS30" s="667"/>
      <c r="CT30" s="667"/>
      <c r="CU30" s="667"/>
      <c r="CV30" s="667"/>
      <c r="CW30" s="667"/>
      <c r="CX30" s="667"/>
      <c r="CY30" s="668"/>
      <c r="CZ30" s="671">
        <v>7.2</v>
      </c>
      <c r="DA30" s="706"/>
      <c r="DB30" s="706"/>
      <c r="DC30" s="709"/>
      <c r="DD30" s="675">
        <v>1191346</v>
      </c>
      <c r="DE30" s="667"/>
      <c r="DF30" s="667"/>
      <c r="DG30" s="667"/>
      <c r="DH30" s="667"/>
      <c r="DI30" s="667"/>
      <c r="DJ30" s="667"/>
      <c r="DK30" s="668"/>
      <c r="DL30" s="675">
        <v>1191346</v>
      </c>
      <c r="DM30" s="667"/>
      <c r="DN30" s="667"/>
      <c r="DO30" s="667"/>
      <c r="DP30" s="667"/>
      <c r="DQ30" s="667"/>
      <c r="DR30" s="667"/>
      <c r="DS30" s="667"/>
      <c r="DT30" s="667"/>
      <c r="DU30" s="667"/>
      <c r="DV30" s="668"/>
      <c r="DW30" s="671">
        <v>13.6</v>
      </c>
      <c r="DX30" s="706"/>
      <c r="DY30" s="706"/>
      <c r="DZ30" s="706"/>
      <c r="EA30" s="706"/>
      <c r="EB30" s="706"/>
      <c r="EC30" s="707"/>
    </row>
    <row r="31" spans="2:133" ht="11.25" customHeight="1" x14ac:dyDescent="0.15">
      <c r="B31" s="663" t="s">
        <v>307</v>
      </c>
      <c r="C31" s="664"/>
      <c r="D31" s="664"/>
      <c r="E31" s="664"/>
      <c r="F31" s="664"/>
      <c r="G31" s="664"/>
      <c r="H31" s="664"/>
      <c r="I31" s="664"/>
      <c r="J31" s="664"/>
      <c r="K31" s="664"/>
      <c r="L31" s="664"/>
      <c r="M31" s="664"/>
      <c r="N31" s="664"/>
      <c r="O31" s="664"/>
      <c r="P31" s="664"/>
      <c r="Q31" s="665"/>
      <c r="R31" s="666">
        <v>44158</v>
      </c>
      <c r="S31" s="667"/>
      <c r="T31" s="667"/>
      <c r="U31" s="667"/>
      <c r="V31" s="667"/>
      <c r="W31" s="667"/>
      <c r="X31" s="667"/>
      <c r="Y31" s="668"/>
      <c r="Z31" s="669">
        <v>0.2</v>
      </c>
      <c r="AA31" s="669"/>
      <c r="AB31" s="669"/>
      <c r="AC31" s="669"/>
      <c r="AD31" s="670" t="s">
        <v>128</v>
      </c>
      <c r="AE31" s="670"/>
      <c r="AF31" s="670"/>
      <c r="AG31" s="670"/>
      <c r="AH31" s="670"/>
      <c r="AI31" s="670"/>
      <c r="AJ31" s="670"/>
      <c r="AK31" s="670"/>
      <c r="AL31" s="671" t="s">
        <v>128</v>
      </c>
      <c r="AM31" s="672"/>
      <c r="AN31" s="672"/>
      <c r="AO31" s="673"/>
      <c r="AP31" s="721" t="s">
        <v>308</v>
      </c>
      <c r="AQ31" s="722"/>
      <c r="AR31" s="722"/>
      <c r="AS31" s="722"/>
      <c r="AT31" s="727" t="s">
        <v>309</v>
      </c>
      <c r="AU31" s="361"/>
      <c r="AV31" s="361"/>
      <c r="AW31" s="361"/>
      <c r="AX31" s="652" t="s">
        <v>188</v>
      </c>
      <c r="AY31" s="653"/>
      <c r="AZ31" s="653"/>
      <c r="BA31" s="653"/>
      <c r="BB31" s="653"/>
      <c r="BC31" s="653"/>
      <c r="BD31" s="653"/>
      <c r="BE31" s="653"/>
      <c r="BF31" s="654"/>
      <c r="BG31" s="730">
        <v>99</v>
      </c>
      <c r="BH31" s="731"/>
      <c r="BI31" s="731"/>
      <c r="BJ31" s="731"/>
      <c r="BK31" s="731"/>
      <c r="BL31" s="731"/>
      <c r="BM31" s="661">
        <v>96.6</v>
      </c>
      <c r="BN31" s="731"/>
      <c r="BO31" s="731"/>
      <c r="BP31" s="731"/>
      <c r="BQ31" s="732"/>
      <c r="BR31" s="730">
        <v>99</v>
      </c>
      <c r="BS31" s="731"/>
      <c r="BT31" s="731"/>
      <c r="BU31" s="731"/>
      <c r="BV31" s="731"/>
      <c r="BW31" s="731"/>
      <c r="BX31" s="661">
        <v>96.5</v>
      </c>
      <c r="BY31" s="731"/>
      <c r="BZ31" s="731"/>
      <c r="CA31" s="731"/>
      <c r="CB31" s="732"/>
      <c r="CD31" s="717"/>
      <c r="CE31" s="718"/>
      <c r="CF31" s="681" t="s">
        <v>310</v>
      </c>
      <c r="CG31" s="682"/>
      <c r="CH31" s="682"/>
      <c r="CI31" s="682"/>
      <c r="CJ31" s="682"/>
      <c r="CK31" s="682"/>
      <c r="CL31" s="682"/>
      <c r="CM31" s="682"/>
      <c r="CN31" s="682"/>
      <c r="CO31" s="682"/>
      <c r="CP31" s="682"/>
      <c r="CQ31" s="683"/>
      <c r="CR31" s="666">
        <v>73857</v>
      </c>
      <c r="CS31" s="704"/>
      <c r="CT31" s="704"/>
      <c r="CU31" s="704"/>
      <c r="CV31" s="704"/>
      <c r="CW31" s="704"/>
      <c r="CX31" s="704"/>
      <c r="CY31" s="705"/>
      <c r="CZ31" s="671">
        <v>0.4</v>
      </c>
      <c r="DA31" s="706"/>
      <c r="DB31" s="706"/>
      <c r="DC31" s="709"/>
      <c r="DD31" s="675">
        <v>57322</v>
      </c>
      <c r="DE31" s="704"/>
      <c r="DF31" s="704"/>
      <c r="DG31" s="704"/>
      <c r="DH31" s="704"/>
      <c r="DI31" s="704"/>
      <c r="DJ31" s="704"/>
      <c r="DK31" s="705"/>
      <c r="DL31" s="675">
        <v>57322</v>
      </c>
      <c r="DM31" s="704"/>
      <c r="DN31" s="704"/>
      <c r="DO31" s="704"/>
      <c r="DP31" s="704"/>
      <c r="DQ31" s="704"/>
      <c r="DR31" s="704"/>
      <c r="DS31" s="704"/>
      <c r="DT31" s="704"/>
      <c r="DU31" s="704"/>
      <c r="DV31" s="705"/>
      <c r="DW31" s="671">
        <v>0.7</v>
      </c>
      <c r="DX31" s="706"/>
      <c r="DY31" s="706"/>
      <c r="DZ31" s="706"/>
      <c r="EA31" s="706"/>
      <c r="EB31" s="706"/>
      <c r="EC31" s="707"/>
    </row>
    <row r="32" spans="2:133" ht="11.25" customHeight="1" x14ac:dyDescent="0.15">
      <c r="B32" s="663" t="s">
        <v>311</v>
      </c>
      <c r="C32" s="664"/>
      <c r="D32" s="664"/>
      <c r="E32" s="664"/>
      <c r="F32" s="664"/>
      <c r="G32" s="664"/>
      <c r="H32" s="664"/>
      <c r="I32" s="664"/>
      <c r="J32" s="664"/>
      <c r="K32" s="664"/>
      <c r="L32" s="664"/>
      <c r="M32" s="664"/>
      <c r="N32" s="664"/>
      <c r="O32" s="664"/>
      <c r="P32" s="664"/>
      <c r="Q32" s="665"/>
      <c r="R32" s="666">
        <v>3019604</v>
      </c>
      <c r="S32" s="667"/>
      <c r="T32" s="667"/>
      <c r="U32" s="667"/>
      <c r="V32" s="667"/>
      <c r="W32" s="667"/>
      <c r="X32" s="667"/>
      <c r="Y32" s="668"/>
      <c r="Z32" s="669">
        <v>16.2</v>
      </c>
      <c r="AA32" s="669"/>
      <c r="AB32" s="669"/>
      <c r="AC32" s="669"/>
      <c r="AD32" s="670" t="s">
        <v>128</v>
      </c>
      <c r="AE32" s="670"/>
      <c r="AF32" s="670"/>
      <c r="AG32" s="670"/>
      <c r="AH32" s="670"/>
      <c r="AI32" s="670"/>
      <c r="AJ32" s="670"/>
      <c r="AK32" s="670"/>
      <c r="AL32" s="671" t="s">
        <v>128</v>
      </c>
      <c r="AM32" s="672"/>
      <c r="AN32" s="672"/>
      <c r="AO32" s="673"/>
      <c r="AP32" s="723"/>
      <c r="AQ32" s="724"/>
      <c r="AR32" s="724"/>
      <c r="AS32" s="724"/>
      <c r="AT32" s="728"/>
      <c r="AU32" s="362" t="s">
        <v>312</v>
      </c>
      <c r="AV32" s="362"/>
      <c r="AW32" s="362"/>
      <c r="AX32" s="663" t="s">
        <v>313</v>
      </c>
      <c r="AY32" s="664"/>
      <c r="AZ32" s="664"/>
      <c r="BA32" s="664"/>
      <c r="BB32" s="664"/>
      <c r="BC32" s="664"/>
      <c r="BD32" s="664"/>
      <c r="BE32" s="664"/>
      <c r="BF32" s="665"/>
      <c r="BG32" s="733">
        <v>98.8</v>
      </c>
      <c r="BH32" s="704"/>
      <c r="BI32" s="704"/>
      <c r="BJ32" s="704"/>
      <c r="BK32" s="704"/>
      <c r="BL32" s="704"/>
      <c r="BM32" s="672">
        <v>95.6</v>
      </c>
      <c r="BN32" s="734"/>
      <c r="BO32" s="734"/>
      <c r="BP32" s="734"/>
      <c r="BQ32" s="735"/>
      <c r="BR32" s="733">
        <v>98.9</v>
      </c>
      <c r="BS32" s="704"/>
      <c r="BT32" s="704"/>
      <c r="BU32" s="704"/>
      <c r="BV32" s="704"/>
      <c r="BW32" s="704"/>
      <c r="BX32" s="672">
        <v>95.5</v>
      </c>
      <c r="BY32" s="734"/>
      <c r="BZ32" s="734"/>
      <c r="CA32" s="734"/>
      <c r="CB32" s="735"/>
      <c r="CD32" s="719"/>
      <c r="CE32" s="720"/>
      <c r="CF32" s="681" t="s">
        <v>314</v>
      </c>
      <c r="CG32" s="682"/>
      <c r="CH32" s="682"/>
      <c r="CI32" s="682"/>
      <c r="CJ32" s="682"/>
      <c r="CK32" s="682"/>
      <c r="CL32" s="682"/>
      <c r="CM32" s="682"/>
      <c r="CN32" s="682"/>
      <c r="CO32" s="682"/>
      <c r="CP32" s="682"/>
      <c r="CQ32" s="683"/>
      <c r="CR32" s="666" t="s">
        <v>128</v>
      </c>
      <c r="CS32" s="667"/>
      <c r="CT32" s="667"/>
      <c r="CU32" s="667"/>
      <c r="CV32" s="667"/>
      <c r="CW32" s="667"/>
      <c r="CX32" s="667"/>
      <c r="CY32" s="668"/>
      <c r="CZ32" s="671" t="s">
        <v>128</v>
      </c>
      <c r="DA32" s="706"/>
      <c r="DB32" s="706"/>
      <c r="DC32" s="709"/>
      <c r="DD32" s="675" t="s">
        <v>128</v>
      </c>
      <c r="DE32" s="667"/>
      <c r="DF32" s="667"/>
      <c r="DG32" s="667"/>
      <c r="DH32" s="667"/>
      <c r="DI32" s="667"/>
      <c r="DJ32" s="667"/>
      <c r="DK32" s="668"/>
      <c r="DL32" s="675" t="s">
        <v>128</v>
      </c>
      <c r="DM32" s="667"/>
      <c r="DN32" s="667"/>
      <c r="DO32" s="667"/>
      <c r="DP32" s="667"/>
      <c r="DQ32" s="667"/>
      <c r="DR32" s="667"/>
      <c r="DS32" s="667"/>
      <c r="DT32" s="667"/>
      <c r="DU32" s="667"/>
      <c r="DV32" s="668"/>
      <c r="DW32" s="671" t="s">
        <v>128</v>
      </c>
      <c r="DX32" s="706"/>
      <c r="DY32" s="706"/>
      <c r="DZ32" s="706"/>
      <c r="EA32" s="706"/>
      <c r="EB32" s="706"/>
      <c r="EC32" s="707"/>
    </row>
    <row r="33" spans="2:133" ht="11.25" customHeight="1" x14ac:dyDescent="0.15">
      <c r="B33" s="691" t="s">
        <v>315</v>
      </c>
      <c r="C33" s="692"/>
      <c r="D33" s="692"/>
      <c r="E33" s="692"/>
      <c r="F33" s="692"/>
      <c r="G33" s="692"/>
      <c r="H33" s="692"/>
      <c r="I33" s="692"/>
      <c r="J33" s="692"/>
      <c r="K33" s="692"/>
      <c r="L33" s="692"/>
      <c r="M33" s="692"/>
      <c r="N33" s="692"/>
      <c r="O33" s="692"/>
      <c r="P33" s="692"/>
      <c r="Q33" s="693"/>
      <c r="R33" s="666">
        <v>8021</v>
      </c>
      <c r="S33" s="667"/>
      <c r="T33" s="667"/>
      <c r="U33" s="667"/>
      <c r="V33" s="667"/>
      <c r="W33" s="667"/>
      <c r="X33" s="667"/>
      <c r="Y33" s="668"/>
      <c r="Z33" s="669">
        <v>0</v>
      </c>
      <c r="AA33" s="669"/>
      <c r="AB33" s="669"/>
      <c r="AC33" s="669"/>
      <c r="AD33" s="670">
        <v>8021</v>
      </c>
      <c r="AE33" s="670"/>
      <c r="AF33" s="670"/>
      <c r="AG33" s="670"/>
      <c r="AH33" s="670"/>
      <c r="AI33" s="670"/>
      <c r="AJ33" s="670"/>
      <c r="AK33" s="670"/>
      <c r="AL33" s="671">
        <v>0.1</v>
      </c>
      <c r="AM33" s="672"/>
      <c r="AN33" s="672"/>
      <c r="AO33" s="673"/>
      <c r="AP33" s="725"/>
      <c r="AQ33" s="726"/>
      <c r="AR33" s="726"/>
      <c r="AS33" s="726"/>
      <c r="AT33" s="729"/>
      <c r="AU33" s="363"/>
      <c r="AV33" s="363"/>
      <c r="AW33" s="363"/>
      <c r="AX33" s="710" t="s">
        <v>316</v>
      </c>
      <c r="AY33" s="711"/>
      <c r="AZ33" s="711"/>
      <c r="BA33" s="711"/>
      <c r="BB33" s="711"/>
      <c r="BC33" s="711"/>
      <c r="BD33" s="711"/>
      <c r="BE33" s="711"/>
      <c r="BF33" s="712"/>
      <c r="BG33" s="736">
        <v>99.1</v>
      </c>
      <c r="BH33" s="737"/>
      <c r="BI33" s="737"/>
      <c r="BJ33" s="737"/>
      <c r="BK33" s="737"/>
      <c r="BL33" s="737"/>
      <c r="BM33" s="738">
        <v>97.2</v>
      </c>
      <c r="BN33" s="737"/>
      <c r="BO33" s="737"/>
      <c r="BP33" s="737"/>
      <c r="BQ33" s="739"/>
      <c r="BR33" s="736">
        <v>99.1</v>
      </c>
      <c r="BS33" s="737"/>
      <c r="BT33" s="737"/>
      <c r="BU33" s="737"/>
      <c r="BV33" s="737"/>
      <c r="BW33" s="737"/>
      <c r="BX33" s="738">
        <v>97</v>
      </c>
      <c r="BY33" s="737"/>
      <c r="BZ33" s="737"/>
      <c r="CA33" s="737"/>
      <c r="CB33" s="739"/>
      <c r="CD33" s="681" t="s">
        <v>317</v>
      </c>
      <c r="CE33" s="682"/>
      <c r="CF33" s="682"/>
      <c r="CG33" s="682"/>
      <c r="CH33" s="682"/>
      <c r="CI33" s="682"/>
      <c r="CJ33" s="682"/>
      <c r="CK33" s="682"/>
      <c r="CL33" s="682"/>
      <c r="CM33" s="682"/>
      <c r="CN33" s="682"/>
      <c r="CO33" s="682"/>
      <c r="CP33" s="682"/>
      <c r="CQ33" s="683"/>
      <c r="CR33" s="666">
        <v>9097065</v>
      </c>
      <c r="CS33" s="704"/>
      <c r="CT33" s="704"/>
      <c r="CU33" s="704"/>
      <c r="CV33" s="704"/>
      <c r="CW33" s="704"/>
      <c r="CX33" s="704"/>
      <c r="CY33" s="705"/>
      <c r="CZ33" s="671">
        <v>50.4</v>
      </c>
      <c r="DA33" s="706"/>
      <c r="DB33" s="706"/>
      <c r="DC33" s="709"/>
      <c r="DD33" s="675">
        <v>5417417</v>
      </c>
      <c r="DE33" s="704"/>
      <c r="DF33" s="704"/>
      <c r="DG33" s="704"/>
      <c r="DH33" s="704"/>
      <c r="DI33" s="704"/>
      <c r="DJ33" s="704"/>
      <c r="DK33" s="705"/>
      <c r="DL33" s="675">
        <v>3842479</v>
      </c>
      <c r="DM33" s="704"/>
      <c r="DN33" s="704"/>
      <c r="DO33" s="704"/>
      <c r="DP33" s="704"/>
      <c r="DQ33" s="704"/>
      <c r="DR33" s="704"/>
      <c r="DS33" s="704"/>
      <c r="DT33" s="704"/>
      <c r="DU33" s="704"/>
      <c r="DV33" s="705"/>
      <c r="DW33" s="671">
        <v>43.7</v>
      </c>
      <c r="DX33" s="706"/>
      <c r="DY33" s="706"/>
      <c r="DZ33" s="706"/>
      <c r="EA33" s="706"/>
      <c r="EB33" s="706"/>
      <c r="EC33" s="707"/>
    </row>
    <row r="34" spans="2:133" ht="11.25" customHeight="1" x14ac:dyDescent="0.15">
      <c r="B34" s="663" t="s">
        <v>318</v>
      </c>
      <c r="C34" s="664"/>
      <c r="D34" s="664"/>
      <c r="E34" s="664"/>
      <c r="F34" s="664"/>
      <c r="G34" s="664"/>
      <c r="H34" s="664"/>
      <c r="I34" s="664"/>
      <c r="J34" s="664"/>
      <c r="K34" s="664"/>
      <c r="L34" s="664"/>
      <c r="M34" s="664"/>
      <c r="N34" s="664"/>
      <c r="O34" s="664"/>
      <c r="P34" s="664"/>
      <c r="Q34" s="665"/>
      <c r="R34" s="666">
        <v>1145620</v>
      </c>
      <c r="S34" s="667"/>
      <c r="T34" s="667"/>
      <c r="U34" s="667"/>
      <c r="V34" s="667"/>
      <c r="W34" s="667"/>
      <c r="X34" s="667"/>
      <c r="Y34" s="668"/>
      <c r="Z34" s="669">
        <v>6.2</v>
      </c>
      <c r="AA34" s="669"/>
      <c r="AB34" s="669"/>
      <c r="AC34" s="669"/>
      <c r="AD34" s="670" t="s">
        <v>128</v>
      </c>
      <c r="AE34" s="670"/>
      <c r="AF34" s="670"/>
      <c r="AG34" s="670"/>
      <c r="AH34" s="670"/>
      <c r="AI34" s="670"/>
      <c r="AJ34" s="670"/>
      <c r="AK34" s="670"/>
      <c r="AL34" s="671" t="s">
        <v>128</v>
      </c>
      <c r="AM34" s="672"/>
      <c r="AN34" s="672"/>
      <c r="AO34" s="673"/>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319</v>
      </c>
      <c r="CE34" s="682"/>
      <c r="CF34" s="682"/>
      <c r="CG34" s="682"/>
      <c r="CH34" s="682"/>
      <c r="CI34" s="682"/>
      <c r="CJ34" s="682"/>
      <c r="CK34" s="682"/>
      <c r="CL34" s="682"/>
      <c r="CM34" s="682"/>
      <c r="CN34" s="682"/>
      <c r="CO34" s="682"/>
      <c r="CP34" s="682"/>
      <c r="CQ34" s="683"/>
      <c r="CR34" s="666">
        <v>2643524</v>
      </c>
      <c r="CS34" s="667"/>
      <c r="CT34" s="667"/>
      <c r="CU34" s="667"/>
      <c r="CV34" s="667"/>
      <c r="CW34" s="667"/>
      <c r="CX34" s="667"/>
      <c r="CY34" s="668"/>
      <c r="CZ34" s="671">
        <v>14.6</v>
      </c>
      <c r="DA34" s="706"/>
      <c r="DB34" s="706"/>
      <c r="DC34" s="709"/>
      <c r="DD34" s="675">
        <v>1555759</v>
      </c>
      <c r="DE34" s="667"/>
      <c r="DF34" s="667"/>
      <c r="DG34" s="667"/>
      <c r="DH34" s="667"/>
      <c r="DI34" s="667"/>
      <c r="DJ34" s="667"/>
      <c r="DK34" s="668"/>
      <c r="DL34" s="675">
        <v>1218417</v>
      </c>
      <c r="DM34" s="667"/>
      <c r="DN34" s="667"/>
      <c r="DO34" s="667"/>
      <c r="DP34" s="667"/>
      <c r="DQ34" s="667"/>
      <c r="DR34" s="667"/>
      <c r="DS34" s="667"/>
      <c r="DT34" s="667"/>
      <c r="DU34" s="667"/>
      <c r="DV34" s="668"/>
      <c r="DW34" s="671">
        <v>13.9</v>
      </c>
      <c r="DX34" s="706"/>
      <c r="DY34" s="706"/>
      <c r="DZ34" s="706"/>
      <c r="EA34" s="706"/>
      <c r="EB34" s="706"/>
      <c r="EC34" s="707"/>
    </row>
    <row r="35" spans="2:133" ht="11.25" customHeight="1" x14ac:dyDescent="0.15">
      <c r="B35" s="663" t="s">
        <v>320</v>
      </c>
      <c r="C35" s="664"/>
      <c r="D35" s="664"/>
      <c r="E35" s="664"/>
      <c r="F35" s="664"/>
      <c r="G35" s="664"/>
      <c r="H35" s="664"/>
      <c r="I35" s="664"/>
      <c r="J35" s="664"/>
      <c r="K35" s="664"/>
      <c r="L35" s="664"/>
      <c r="M35" s="664"/>
      <c r="N35" s="664"/>
      <c r="O35" s="664"/>
      <c r="P35" s="664"/>
      <c r="Q35" s="665"/>
      <c r="R35" s="666">
        <v>25605</v>
      </c>
      <c r="S35" s="667"/>
      <c r="T35" s="667"/>
      <c r="U35" s="667"/>
      <c r="V35" s="667"/>
      <c r="W35" s="667"/>
      <c r="X35" s="667"/>
      <c r="Y35" s="668"/>
      <c r="Z35" s="669">
        <v>0.1</v>
      </c>
      <c r="AA35" s="669"/>
      <c r="AB35" s="669"/>
      <c r="AC35" s="669"/>
      <c r="AD35" s="670">
        <v>19834</v>
      </c>
      <c r="AE35" s="670"/>
      <c r="AF35" s="670"/>
      <c r="AG35" s="670"/>
      <c r="AH35" s="670"/>
      <c r="AI35" s="670"/>
      <c r="AJ35" s="670"/>
      <c r="AK35" s="670"/>
      <c r="AL35" s="671">
        <v>0.2</v>
      </c>
      <c r="AM35" s="672"/>
      <c r="AN35" s="672"/>
      <c r="AO35" s="673"/>
      <c r="AP35" s="218"/>
      <c r="AQ35" s="645" t="s">
        <v>321</v>
      </c>
      <c r="AR35" s="646"/>
      <c r="AS35" s="646"/>
      <c r="AT35" s="646"/>
      <c r="AU35" s="646"/>
      <c r="AV35" s="646"/>
      <c r="AW35" s="646"/>
      <c r="AX35" s="646"/>
      <c r="AY35" s="646"/>
      <c r="AZ35" s="646"/>
      <c r="BA35" s="646"/>
      <c r="BB35" s="646"/>
      <c r="BC35" s="646"/>
      <c r="BD35" s="646"/>
      <c r="BE35" s="646"/>
      <c r="BF35" s="647"/>
      <c r="BG35" s="645" t="s">
        <v>322</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323</v>
      </c>
      <c r="CE35" s="682"/>
      <c r="CF35" s="682"/>
      <c r="CG35" s="682"/>
      <c r="CH35" s="682"/>
      <c r="CI35" s="682"/>
      <c r="CJ35" s="682"/>
      <c r="CK35" s="682"/>
      <c r="CL35" s="682"/>
      <c r="CM35" s="682"/>
      <c r="CN35" s="682"/>
      <c r="CO35" s="682"/>
      <c r="CP35" s="682"/>
      <c r="CQ35" s="683"/>
      <c r="CR35" s="666">
        <v>216680</v>
      </c>
      <c r="CS35" s="704"/>
      <c r="CT35" s="704"/>
      <c r="CU35" s="704"/>
      <c r="CV35" s="704"/>
      <c r="CW35" s="704"/>
      <c r="CX35" s="704"/>
      <c r="CY35" s="705"/>
      <c r="CZ35" s="671">
        <v>1.2</v>
      </c>
      <c r="DA35" s="706"/>
      <c r="DB35" s="706"/>
      <c r="DC35" s="709"/>
      <c r="DD35" s="675">
        <v>155645</v>
      </c>
      <c r="DE35" s="704"/>
      <c r="DF35" s="704"/>
      <c r="DG35" s="704"/>
      <c r="DH35" s="704"/>
      <c r="DI35" s="704"/>
      <c r="DJ35" s="704"/>
      <c r="DK35" s="705"/>
      <c r="DL35" s="675">
        <v>155610</v>
      </c>
      <c r="DM35" s="704"/>
      <c r="DN35" s="704"/>
      <c r="DO35" s="704"/>
      <c r="DP35" s="704"/>
      <c r="DQ35" s="704"/>
      <c r="DR35" s="704"/>
      <c r="DS35" s="704"/>
      <c r="DT35" s="704"/>
      <c r="DU35" s="704"/>
      <c r="DV35" s="705"/>
      <c r="DW35" s="671">
        <v>1.8</v>
      </c>
      <c r="DX35" s="706"/>
      <c r="DY35" s="706"/>
      <c r="DZ35" s="706"/>
      <c r="EA35" s="706"/>
      <c r="EB35" s="706"/>
      <c r="EC35" s="707"/>
    </row>
    <row r="36" spans="2:133" ht="11.25" customHeight="1" x14ac:dyDescent="0.15">
      <c r="B36" s="663" t="s">
        <v>324</v>
      </c>
      <c r="C36" s="664"/>
      <c r="D36" s="664"/>
      <c r="E36" s="664"/>
      <c r="F36" s="664"/>
      <c r="G36" s="664"/>
      <c r="H36" s="664"/>
      <c r="I36" s="664"/>
      <c r="J36" s="664"/>
      <c r="K36" s="664"/>
      <c r="L36" s="664"/>
      <c r="M36" s="664"/>
      <c r="N36" s="664"/>
      <c r="O36" s="664"/>
      <c r="P36" s="664"/>
      <c r="Q36" s="665"/>
      <c r="R36" s="666">
        <v>1739821</v>
      </c>
      <c r="S36" s="667"/>
      <c r="T36" s="667"/>
      <c r="U36" s="667"/>
      <c r="V36" s="667"/>
      <c r="W36" s="667"/>
      <c r="X36" s="667"/>
      <c r="Y36" s="668"/>
      <c r="Z36" s="669">
        <v>9.3000000000000007</v>
      </c>
      <c r="AA36" s="669"/>
      <c r="AB36" s="669"/>
      <c r="AC36" s="669"/>
      <c r="AD36" s="670" t="s">
        <v>128</v>
      </c>
      <c r="AE36" s="670"/>
      <c r="AF36" s="670"/>
      <c r="AG36" s="670"/>
      <c r="AH36" s="670"/>
      <c r="AI36" s="670"/>
      <c r="AJ36" s="670"/>
      <c r="AK36" s="670"/>
      <c r="AL36" s="671" t="s">
        <v>128</v>
      </c>
      <c r="AM36" s="672"/>
      <c r="AN36" s="672"/>
      <c r="AO36" s="673"/>
      <c r="AP36" s="218"/>
      <c r="AQ36" s="740" t="s">
        <v>325</v>
      </c>
      <c r="AR36" s="741"/>
      <c r="AS36" s="741"/>
      <c r="AT36" s="741"/>
      <c r="AU36" s="741"/>
      <c r="AV36" s="741"/>
      <c r="AW36" s="741"/>
      <c r="AX36" s="741"/>
      <c r="AY36" s="742"/>
      <c r="AZ36" s="655">
        <v>2259121</v>
      </c>
      <c r="BA36" s="656"/>
      <c r="BB36" s="656"/>
      <c r="BC36" s="656"/>
      <c r="BD36" s="656"/>
      <c r="BE36" s="656"/>
      <c r="BF36" s="743"/>
      <c r="BG36" s="677" t="s">
        <v>326</v>
      </c>
      <c r="BH36" s="678"/>
      <c r="BI36" s="678"/>
      <c r="BJ36" s="678"/>
      <c r="BK36" s="678"/>
      <c r="BL36" s="678"/>
      <c r="BM36" s="678"/>
      <c r="BN36" s="678"/>
      <c r="BO36" s="678"/>
      <c r="BP36" s="678"/>
      <c r="BQ36" s="678"/>
      <c r="BR36" s="678"/>
      <c r="BS36" s="678"/>
      <c r="BT36" s="678"/>
      <c r="BU36" s="679"/>
      <c r="BV36" s="655">
        <v>52752</v>
      </c>
      <c r="BW36" s="656"/>
      <c r="BX36" s="656"/>
      <c r="BY36" s="656"/>
      <c r="BZ36" s="656"/>
      <c r="CA36" s="656"/>
      <c r="CB36" s="743"/>
      <c r="CD36" s="681" t="s">
        <v>327</v>
      </c>
      <c r="CE36" s="682"/>
      <c r="CF36" s="682"/>
      <c r="CG36" s="682"/>
      <c r="CH36" s="682"/>
      <c r="CI36" s="682"/>
      <c r="CJ36" s="682"/>
      <c r="CK36" s="682"/>
      <c r="CL36" s="682"/>
      <c r="CM36" s="682"/>
      <c r="CN36" s="682"/>
      <c r="CO36" s="682"/>
      <c r="CP36" s="682"/>
      <c r="CQ36" s="683"/>
      <c r="CR36" s="666">
        <v>2875236</v>
      </c>
      <c r="CS36" s="667"/>
      <c r="CT36" s="667"/>
      <c r="CU36" s="667"/>
      <c r="CV36" s="667"/>
      <c r="CW36" s="667"/>
      <c r="CX36" s="667"/>
      <c r="CY36" s="668"/>
      <c r="CZ36" s="671">
        <v>15.9</v>
      </c>
      <c r="DA36" s="706"/>
      <c r="DB36" s="706"/>
      <c r="DC36" s="709"/>
      <c r="DD36" s="675">
        <v>1616337</v>
      </c>
      <c r="DE36" s="667"/>
      <c r="DF36" s="667"/>
      <c r="DG36" s="667"/>
      <c r="DH36" s="667"/>
      <c r="DI36" s="667"/>
      <c r="DJ36" s="667"/>
      <c r="DK36" s="668"/>
      <c r="DL36" s="675">
        <v>1313923</v>
      </c>
      <c r="DM36" s="667"/>
      <c r="DN36" s="667"/>
      <c r="DO36" s="667"/>
      <c r="DP36" s="667"/>
      <c r="DQ36" s="667"/>
      <c r="DR36" s="667"/>
      <c r="DS36" s="667"/>
      <c r="DT36" s="667"/>
      <c r="DU36" s="667"/>
      <c r="DV36" s="668"/>
      <c r="DW36" s="671">
        <v>15</v>
      </c>
      <c r="DX36" s="706"/>
      <c r="DY36" s="706"/>
      <c r="DZ36" s="706"/>
      <c r="EA36" s="706"/>
      <c r="EB36" s="706"/>
      <c r="EC36" s="707"/>
    </row>
    <row r="37" spans="2:133" ht="11.25" customHeight="1" x14ac:dyDescent="0.15">
      <c r="B37" s="663" t="s">
        <v>328</v>
      </c>
      <c r="C37" s="664"/>
      <c r="D37" s="664"/>
      <c r="E37" s="664"/>
      <c r="F37" s="664"/>
      <c r="G37" s="664"/>
      <c r="H37" s="664"/>
      <c r="I37" s="664"/>
      <c r="J37" s="664"/>
      <c r="K37" s="664"/>
      <c r="L37" s="664"/>
      <c r="M37" s="664"/>
      <c r="N37" s="664"/>
      <c r="O37" s="664"/>
      <c r="P37" s="664"/>
      <c r="Q37" s="665"/>
      <c r="R37" s="666">
        <v>582967</v>
      </c>
      <c r="S37" s="667"/>
      <c r="T37" s="667"/>
      <c r="U37" s="667"/>
      <c r="V37" s="667"/>
      <c r="W37" s="667"/>
      <c r="X37" s="667"/>
      <c r="Y37" s="668"/>
      <c r="Z37" s="669">
        <v>3.1</v>
      </c>
      <c r="AA37" s="669"/>
      <c r="AB37" s="669"/>
      <c r="AC37" s="669"/>
      <c r="AD37" s="670" t="s">
        <v>128</v>
      </c>
      <c r="AE37" s="670"/>
      <c r="AF37" s="670"/>
      <c r="AG37" s="670"/>
      <c r="AH37" s="670"/>
      <c r="AI37" s="670"/>
      <c r="AJ37" s="670"/>
      <c r="AK37" s="670"/>
      <c r="AL37" s="671" t="s">
        <v>128</v>
      </c>
      <c r="AM37" s="672"/>
      <c r="AN37" s="672"/>
      <c r="AO37" s="673"/>
      <c r="AQ37" s="744" t="s">
        <v>329</v>
      </c>
      <c r="AR37" s="745"/>
      <c r="AS37" s="745"/>
      <c r="AT37" s="745"/>
      <c r="AU37" s="745"/>
      <c r="AV37" s="745"/>
      <c r="AW37" s="745"/>
      <c r="AX37" s="745"/>
      <c r="AY37" s="746"/>
      <c r="AZ37" s="666">
        <v>559782</v>
      </c>
      <c r="BA37" s="667"/>
      <c r="BB37" s="667"/>
      <c r="BC37" s="667"/>
      <c r="BD37" s="704"/>
      <c r="BE37" s="704"/>
      <c r="BF37" s="735"/>
      <c r="BG37" s="681" t="s">
        <v>330</v>
      </c>
      <c r="BH37" s="682"/>
      <c r="BI37" s="682"/>
      <c r="BJ37" s="682"/>
      <c r="BK37" s="682"/>
      <c r="BL37" s="682"/>
      <c r="BM37" s="682"/>
      <c r="BN37" s="682"/>
      <c r="BO37" s="682"/>
      <c r="BP37" s="682"/>
      <c r="BQ37" s="682"/>
      <c r="BR37" s="682"/>
      <c r="BS37" s="682"/>
      <c r="BT37" s="682"/>
      <c r="BU37" s="683"/>
      <c r="BV37" s="666">
        <v>-12881</v>
      </c>
      <c r="BW37" s="667"/>
      <c r="BX37" s="667"/>
      <c r="BY37" s="667"/>
      <c r="BZ37" s="667"/>
      <c r="CA37" s="667"/>
      <c r="CB37" s="676"/>
      <c r="CD37" s="681" t="s">
        <v>331</v>
      </c>
      <c r="CE37" s="682"/>
      <c r="CF37" s="682"/>
      <c r="CG37" s="682"/>
      <c r="CH37" s="682"/>
      <c r="CI37" s="682"/>
      <c r="CJ37" s="682"/>
      <c r="CK37" s="682"/>
      <c r="CL37" s="682"/>
      <c r="CM37" s="682"/>
      <c r="CN37" s="682"/>
      <c r="CO37" s="682"/>
      <c r="CP37" s="682"/>
      <c r="CQ37" s="683"/>
      <c r="CR37" s="666">
        <v>657751</v>
      </c>
      <c r="CS37" s="704"/>
      <c r="CT37" s="704"/>
      <c r="CU37" s="704"/>
      <c r="CV37" s="704"/>
      <c r="CW37" s="704"/>
      <c r="CX37" s="704"/>
      <c r="CY37" s="705"/>
      <c r="CZ37" s="671">
        <v>3.6</v>
      </c>
      <c r="DA37" s="706"/>
      <c r="DB37" s="706"/>
      <c r="DC37" s="709"/>
      <c r="DD37" s="675">
        <v>655330</v>
      </c>
      <c r="DE37" s="704"/>
      <c r="DF37" s="704"/>
      <c r="DG37" s="704"/>
      <c r="DH37" s="704"/>
      <c r="DI37" s="704"/>
      <c r="DJ37" s="704"/>
      <c r="DK37" s="705"/>
      <c r="DL37" s="675">
        <v>654114</v>
      </c>
      <c r="DM37" s="704"/>
      <c r="DN37" s="704"/>
      <c r="DO37" s="704"/>
      <c r="DP37" s="704"/>
      <c r="DQ37" s="704"/>
      <c r="DR37" s="704"/>
      <c r="DS37" s="704"/>
      <c r="DT37" s="704"/>
      <c r="DU37" s="704"/>
      <c r="DV37" s="705"/>
      <c r="DW37" s="671">
        <v>7.4</v>
      </c>
      <c r="DX37" s="706"/>
      <c r="DY37" s="706"/>
      <c r="DZ37" s="706"/>
      <c r="EA37" s="706"/>
      <c r="EB37" s="706"/>
      <c r="EC37" s="707"/>
    </row>
    <row r="38" spans="2:133" ht="11.25" customHeight="1" x14ac:dyDescent="0.15">
      <c r="B38" s="663" t="s">
        <v>332</v>
      </c>
      <c r="C38" s="664"/>
      <c r="D38" s="664"/>
      <c r="E38" s="664"/>
      <c r="F38" s="664"/>
      <c r="G38" s="664"/>
      <c r="H38" s="664"/>
      <c r="I38" s="664"/>
      <c r="J38" s="664"/>
      <c r="K38" s="664"/>
      <c r="L38" s="664"/>
      <c r="M38" s="664"/>
      <c r="N38" s="664"/>
      <c r="O38" s="664"/>
      <c r="P38" s="664"/>
      <c r="Q38" s="665"/>
      <c r="R38" s="666">
        <v>613311</v>
      </c>
      <c r="S38" s="667"/>
      <c r="T38" s="667"/>
      <c r="U38" s="667"/>
      <c r="V38" s="667"/>
      <c r="W38" s="667"/>
      <c r="X38" s="667"/>
      <c r="Y38" s="668"/>
      <c r="Z38" s="669">
        <v>3.3</v>
      </c>
      <c r="AA38" s="669"/>
      <c r="AB38" s="669"/>
      <c r="AC38" s="669"/>
      <c r="AD38" s="670" t="s">
        <v>128</v>
      </c>
      <c r="AE38" s="670"/>
      <c r="AF38" s="670"/>
      <c r="AG38" s="670"/>
      <c r="AH38" s="670"/>
      <c r="AI38" s="670"/>
      <c r="AJ38" s="670"/>
      <c r="AK38" s="670"/>
      <c r="AL38" s="671" t="s">
        <v>128</v>
      </c>
      <c r="AM38" s="672"/>
      <c r="AN38" s="672"/>
      <c r="AO38" s="673"/>
      <c r="AQ38" s="744" t="s">
        <v>333</v>
      </c>
      <c r="AR38" s="745"/>
      <c r="AS38" s="745"/>
      <c r="AT38" s="745"/>
      <c r="AU38" s="745"/>
      <c r="AV38" s="745"/>
      <c r="AW38" s="745"/>
      <c r="AX38" s="745"/>
      <c r="AY38" s="746"/>
      <c r="AZ38" s="666">
        <v>436238</v>
      </c>
      <c r="BA38" s="667"/>
      <c r="BB38" s="667"/>
      <c r="BC38" s="667"/>
      <c r="BD38" s="704"/>
      <c r="BE38" s="704"/>
      <c r="BF38" s="735"/>
      <c r="BG38" s="681" t="s">
        <v>334</v>
      </c>
      <c r="BH38" s="682"/>
      <c r="BI38" s="682"/>
      <c r="BJ38" s="682"/>
      <c r="BK38" s="682"/>
      <c r="BL38" s="682"/>
      <c r="BM38" s="682"/>
      <c r="BN38" s="682"/>
      <c r="BO38" s="682"/>
      <c r="BP38" s="682"/>
      <c r="BQ38" s="682"/>
      <c r="BR38" s="682"/>
      <c r="BS38" s="682"/>
      <c r="BT38" s="682"/>
      <c r="BU38" s="683"/>
      <c r="BV38" s="666">
        <v>5036</v>
      </c>
      <c r="BW38" s="667"/>
      <c r="BX38" s="667"/>
      <c r="BY38" s="667"/>
      <c r="BZ38" s="667"/>
      <c r="CA38" s="667"/>
      <c r="CB38" s="676"/>
      <c r="CD38" s="681" t="s">
        <v>335</v>
      </c>
      <c r="CE38" s="682"/>
      <c r="CF38" s="682"/>
      <c r="CG38" s="682"/>
      <c r="CH38" s="682"/>
      <c r="CI38" s="682"/>
      <c r="CJ38" s="682"/>
      <c r="CK38" s="682"/>
      <c r="CL38" s="682"/>
      <c r="CM38" s="682"/>
      <c r="CN38" s="682"/>
      <c r="CO38" s="682"/>
      <c r="CP38" s="682"/>
      <c r="CQ38" s="683"/>
      <c r="CR38" s="666">
        <v>1262561</v>
      </c>
      <c r="CS38" s="667"/>
      <c r="CT38" s="667"/>
      <c r="CU38" s="667"/>
      <c r="CV38" s="667"/>
      <c r="CW38" s="667"/>
      <c r="CX38" s="667"/>
      <c r="CY38" s="668"/>
      <c r="CZ38" s="671">
        <v>7</v>
      </c>
      <c r="DA38" s="706"/>
      <c r="DB38" s="706"/>
      <c r="DC38" s="709"/>
      <c r="DD38" s="675">
        <v>996049</v>
      </c>
      <c r="DE38" s="667"/>
      <c r="DF38" s="667"/>
      <c r="DG38" s="667"/>
      <c r="DH38" s="667"/>
      <c r="DI38" s="667"/>
      <c r="DJ38" s="667"/>
      <c r="DK38" s="668"/>
      <c r="DL38" s="675">
        <v>926787</v>
      </c>
      <c r="DM38" s="667"/>
      <c r="DN38" s="667"/>
      <c r="DO38" s="667"/>
      <c r="DP38" s="667"/>
      <c r="DQ38" s="667"/>
      <c r="DR38" s="667"/>
      <c r="DS38" s="667"/>
      <c r="DT38" s="667"/>
      <c r="DU38" s="667"/>
      <c r="DV38" s="668"/>
      <c r="DW38" s="671">
        <v>10.6</v>
      </c>
      <c r="DX38" s="706"/>
      <c r="DY38" s="706"/>
      <c r="DZ38" s="706"/>
      <c r="EA38" s="706"/>
      <c r="EB38" s="706"/>
      <c r="EC38" s="707"/>
    </row>
    <row r="39" spans="2:133" ht="11.25" customHeight="1" x14ac:dyDescent="0.15">
      <c r="B39" s="663" t="s">
        <v>336</v>
      </c>
      <c r="C39" s="664"/>
      <c r="D39" s="664"/>
      <c r="E39" s="664"/>
      <c r="F39" s="664"/>
      <c r="G39" s="664"/>
      <c r="H39" s="664"/>
      <c r="I39" s="664"/>
      <c r="J39" s="664"/>
      <c r="K39" s="664"/>
      <c r="L39" s="664"/>
      <c r="M39" s="664"/>
      <c r="N39" s="664"/>
      <c r="O39" s="664"/>
      <c r="P39" s="664"/>
      <c r="Q39" s="665"/>
      <c r="R39" s="666">
        <v>354656</v>
      </c>
      <c r="S39" s="667"/>
      <c r="T39" s="667"/>
      <c r="U39" s="667"/>
      <c r="V39" s="667"/>
      <c r="W39" s="667"/>
      <c r="X39" s="667"/>
      <c r="Y39" s="668"/>
      <c r="Z39" s="669">
        <v>1.9</v>
      </c>
      <c r="AA39" s="669"/>
      <c r="AB39" s="669"/>
      <c r="AC39" s="669"/>
      <c r="AD39" s="670">
        <v>5693</v>
      </c>
      <c r="AE39" s="670"/>
      <c r="AF39" s="670"/>
      <c r="AG39" s="670"/>
      <c r="AH39" s="670"/>
      <c r="AI39" s="670"/>
      <c r="AJ39" s="670"/>
      <c r="AK39" s="670"/>
      <c r="AL39" s="671">
        <v>0.1</v>
      </c>
      <c r="AM39" s="672"/>
      <c r="AN39" s="672"/>
      <c r="AO39" s="673"/>
      <c r="AQ39" s="744" t="s">
        <v>337</v>
      </c>
      <c r="AR39" s="745"/>
      <c r="AS39" s="745"/>
      <c r="AT39" s="745"/>
      <c r="AU39" s="745"/>
      <c r="AV39" s="745"/>
      <c r="AW39" s="745"/>
      <c r="AX39" s="745"/>
      <c r="AY39" s="746"/>
      <c r="AZ39" s="666">
        <v>540</v>
      </c>
      <c r="BA39" s="667"/>
      <c r="BB39" s="667"/>
      <c r="BC39" s="667"/>
      <c r="BD39" s="704"/>
      <c r="BE39" s="704"/>
      <c r="BF39" s="735"/>
      <c r="BG39" s="681" t="s">
        <v>338</v>
      </c>
      <c r="BH39" s="682"/>
      <c r="BI39" s="682"/>
      <c r="BJ39" s="682"/>
      <c r="BK39" s="682"/>
      <c r="BL39" s="682"/>
      <c r="BM39" s="682"/>
      <c r="BN39" s="682"/>
      <c r="BO39" s="682"/>
      <c r="BP39" s="682"/>
      <c r="BQ39" s="682"/>
      <c r="BR39" s="682"/>
      <c r="BS39" s="682"/>
      <c r="BT39" s="682"/>
      <c r="BU39" s="683"/>
      <c r="BV39" s="666">
        <v>7806</v>
      </c>
      <c r="BW39" s="667"/>
      <c r="BX39" s="667"/>
      <c r="BY39" s="667"/>
      <c r="BZ39" s="667"/>
      <c r="CA39" s="667"/>
      <c r="CB39" s="676"/>
      <c r="CD39" s="681" t="s">
        <v>339</v>
      </c>
      <c r="CE39" s="682"/>
      <c r="CF39" s="682"/>
      <c r="CG39" s="682"/>
      <c r="CH39" s="682"/>
      <c r="CI39" s="682"/>
      <c r="CJ39" s="682"/>
      <c r="CK39" s="682"/>
      <c r="CL39" s="682"/>
      <c r="CM39" s="682"/>
      <c r="CN39" s="682"/>
      <c r="CO39" s="682"/>
      <c r="CP39" s="682"/>
      <c r="CQ39" s="683"/>
      <c r="CR39" s="666">
        <v>1533082</v>
      </c>
      <c r="CS39" s="704"/>
      <c r="CT39" s="704"/>
      <c r="CU39" s="704"/>
      <c r="CV39" s="704"/>
      <c r="CW39" s="704"/>
      <c r="CX39" s="704"/>
      <c r="CY39" s="705"/>
      <c r="CZ39" s="671">
        <v>8.5</v>
      </c>
      <c r="DA39" s="706"/>
      <c r="DB39" s="706"/>
      <c r="DC39" s="709"/>
      <c r="DD39" s="675">
        <v>587645</v>
      </c>
      <c r="DE39" s="704"/>
      <c r="DF39" s="704"/>
      <c r="DG39" s="704"/>
      <c r="DH39" s="704"/>
      <c r="DI39" s="704"/>
      <c r="DJ39" s="704"/>
      <c r="DK39" s="705"/>
      <c r="DL39" s="675" t="s">
        <v>128</v>
      </c>
      <c r="DM39" s="704"/>
      <c r="DN39" s="704"/>
      <c r="DO39" s="704"/>
      <c r="DP39" s="704"/>
      <c r="DQ39" s="704"/>
      <c r="DR39" s="704"/>
      <c r="DS39" s="704"/>
      <c r="DT39" s="704"/>
      <c r="DU39" s="704"/>
      <c r="DV39" s="705"/>
      <c r="DW39" s="671" t="s">
        <v>128</v>
      </c>
      <c r="DX39" s="706"/>
      <c r="DY39" s="706"/>
      <c r="DZ39" s="706"/>
      <c r="EA39" s="706"/>
      <c r="EB39" s="706"/>
      <c r="EC39" s="707"/>
    </row>
    <row r="40" spans="2:133" ht="11.25" customHeight="1" x14ac:dyDescent="0.15">
      <c r="B40" s="663" t="s">
        <v>340</v>
      </c>
      <c r="C40" s="664"/>
      <c r="D40" s="664"/>
      <c r="E40" s="664"/>
      <c r="F40" s="664"/>
      <c r="G40" s="664"/>
      <c r="H40" s="664"/>
      <c r="I40" s="664"/>
      <c r="J40" s="664"/>
      <c r="K40" s="664"/>
      <c r="L40" s="664"/>
      <c r="M40" s="664"/>
      <c r="N40" s="664"/>
      <c r="O40" s="664"/>
      <c r="P40" s="664"/>
      <c r="Q40" s="665"/>
      <c r="R40" s="666">
        <v>2027000</v>
      </c>
      <c r="S40" s="667"/>
      <c r="T40" s="667"/>
      <c r="U40" s="667"/>
      <c r="V40" s="667"/>
      <c r="W40" s="667"/>
      <c r="X40" s="667"/>
      <c r="Y40" s="668"/>
      <c r="Z40" s="669">
        <v>10.9</v>
      </c>
      <c r="AA40" s="669"/>
      <c r="AB40" s="669"/>
      <c r="AC40" s="669"/>
      <c r="AD40" s="670" t="s">
        <v>128</v>
      </c>
      <c r="AE40" s="670"/>
      <c r="AF40" s="670"/>
      <c r="AG40" s="670"/>
      <c r="AH40" s="670"/>
      <c r="AI40" s="670"/>
      <c r="AJ40" s="670"/>
      <c r="AK40" s="670"/>
      <c r="AL40" s="671" t="s">
        <v>128</v>
      </c>
      <c r="AM40" s="672"/>
      <c r="AN40" s="672"/>
      <c r="AO40" s="673"/>
      <c r="AQ40" s="744" t="s">
        <v>341</v>
      </c>
      <c r="AR40" s="745"/>
      <c r="AS40" s="745"/>
      <c r="AT40" s="745"/>
      <c r="AU40" s="745"/>
      <c r="AV40" s="745"/>
      <c r="AW40" s="745"/>
      <c r="AX40" s="745"/>
      <c r="AY40" s="746"/>
      <c r="AZ40" s="666" t="s">
        <v>128</v>
      </c>
      <c r="BA40" s="667"/>
      <c r="BB40" s="667"/>
      <c r="BC40" s="667"/>
      <c r="BD40" s="704"/>
      <c r="BE40" s="704"/>
      <c r="BF40" s="735"/>
      <c r="BG40" s="747" t="s">
        <v>342</v>
      </c>
      <c r="BH40" s="748"/>
      <c r="BI40" s="748"/>
      <c r="BJ40" s="748"/>
      <c r="BK40" s="748"/>
      <c r="BL40" s="364"/>
      <c r="BM40" s="682" t="s">
        <v>343</v>
      </c>
      <c r="BN40" s="682"/>
      <c r="BO40" s="682"/>
      <c r="BP40" s="682"/>
      <c r="BQ40" s="682"/>
      <c r="BR40" s="682"/>
      <c r="BS40" s="682"/>
      <c r="BT40" s="682"/>
      <c r="BU40" s="683"/>
      <c r="BV40" s="666">
        <v>77</v>
      </c>
      <c r="BW40" s="667"/>
      <c r="BX40" s="667"/>
      <c r="BY40" s="667"/>
      <c r="BZ40" s="667"/>
      <c r="CA40" s="667"/>
      <c r="CB40" s="676"/>
      <c r="CD40" s="681" t="s">
        <v>344</v>
      </c>
      <c r="CE40" s="682"/>
      <c r="CF40" s="682"/>
      <c r="CG40" s="682"/>
      <c r="CH40" s="682"/>
      <c r="CI40" s="682"/>
      <c r="CJ40" s="682"/>
      <c r="CK40" s="682"/>
      <c r="CL40" s="682"/>
      <c r="CM40" s="682"/>
      <c r="CN40" s="682"/>
      <c r="CO40" s="682"/>
      <c r="CP40" s="682"/>
      <c r="CQ40" s="683"/>
      <c r="CR40" s="666">
        <v>565982</v>
      </c>
      <c r="CS40" s="667"/>
      <c r="CT40" s="667"/>
      <c r="CU40" s="667"/>
      <c r="CV40" s="667"/>
      <c r="CW40" s="667"/>
      <c r="CX40" s="667"/>
      <c r="CY40" s="668"/>
      <c r="CZ40" s="671">
        <v>3.1</v>
      </c>
      <c r="DA40" s="706"/>
      <c r="DB40" s="706"/>
      <c r="DC40" s="709"/>
      <c r="DD40" s="675">
        <v>505982</v>
      </c>
      <c r="DE40" s="667"/>
      <c r="DF40" s="667"/>
      <c r="DG40" s="667"/>
      <c r="DH40" s="667"/>
      <c r="DI40" s="667"/>
      <c r="DJ40" s="667"/>
      <c r="DK40" s="668"/>
      <c r="DL40" s="675">
        <v>227742</v>
      </c>
      <c r="DM40" s="667"/>
      <c r="DN40" s="667"/>
      <c r="DO40" s="667"/>
      <c r="DP40" s="667"/>
      <c r="DQ40" s="667"/>
      <c r="DR40" s="667"/>
      <c r="DS40" s="667"/>
      <c r="DT40" s="667"/>
      <c r="DU40" s="667"/>
      <c r="DV40" s="668"/>
      <c r="DW40" s="671">
        <v>2.6</v>
      </c>
      <c r="DX40" s="706"/>
      <c r="DY40" s="706"/>
      <c r="DZ40" s="706"/>
      <c r="EA40" s="706"/>
      <c r="EB40" s="706"/>
      <c r="EC40" s="707"/>
    </row>
    <row r="41" spans="2:133" ht="11.25" customHeight="1" x14ac:dyDescent="0.15">
      <c r="B41" s="663" t="s">
        <v>345</v>
      </c>
      <c r="C41" s="664"/>
      <c r="D41" s="664"/>
      <c r="E41" s="664"/>
      <c r="F41" s="664"/>
      <c r="G41" s="664"/>
      <c r="H41" s="664"/>
      <c r="I41" s="664"/>
      <c r="J41" s="664"/>
      <c r="K41" s="664"/>
      <c r="L41" s="664"/>
      <c r="M41" s="664"/>
      <c r="N41" s="664"/>
      <c r="O41" s="664"/>
      <c r="P41" s="664"/>
      <c r="Q41" s="665"/>
      <c r="R41" s="666" t="s">
        <v>128</v>
      </c>
      <c r="S41" s="667"/>
      <c r="T41" s="667"/>
      <c r="U41" s="667"/>
      <c r="V41" s="667"/>
      <c r="W41" s="667"/>
      <c r="X41" s="667"/>
      <c r="Y41" s="668"/>
      <c r="Z41" s="669" t="s">
        <v>128</v>
      </c>
      <c r="AA41" s="669"/>
      <c r="AB41" s="669"/>
      <c r="AC41" s="669"/>
      <c r="AD41" s="670" t="s">
        <v>128</v>
      </c>
      <c r="AE41" s="670"/>
      <c r="AF41" s="670"/>
      <c r="AG41" s="670"/>
      <c r="AH41" s="670"/>
      <c r="AI41" s="670"/>
      <c r="AJ41" s="670"/>
      <c r="AK41" s="670"/>
      <c r="AL41" s="671" t="s">
        <v>128</v>
      </c>
      <c r="AM41" s="672"/>
      <c r="AN41" s="672"/>
      <c r="AO41" s="673"/>
      <c r="AQ41" s="744" t="s">
        <v>346</v>
      </c>
      <c r="AR41" s="745"/>
      <c r="AS41" s="745"/>
      <c r="AT41" s="745"/>
      <c r="AU41" s="745"/>
      <c r="AV41" s="745"/>
      <c r="AW41" s="745"/>
      <c r="AX41" s="745"/>
      <c r="AY41" s="746"/>
      <c r="AZ41" s="666">
        <v>331138</v>
      </c>
      <c r="BA41" s="667"/>
      <c r="BB41" s="667"/>
      <c r="BC41" s="667"/>
      <c r="BD41" s="704"/>
      <c r="BE41" s="704"/>
      <c r="BF41" s="735"/>
      <c r="BG41" s="747"/>
      <c r="BH41" s="748"/>
      <c r="BI41" s="748"/>
      <c r="BJ41" s="748"/>
      <c r="BK41" s="748"/>
      <c r="BL41" s="364"/>
      <c r="BM41" s="682" t="s">
        <v>347</v>
      </c>
      <c r="BN41" s="682"/>
      <c r="BO41" s="682"/>
      <c r="BP41" s="682"/>
      <c r="BQ41" s="682"/>
      <c r="BR41" s="682"/>
      <c r="BS41" s="682"/>
      <c r="BT41" s="682"/>
      <c r="BU41" s="683"/>
      <c r="BV41" s="666" t="s">
        <v>128</v>
      </c>
      <c r="BW41" s="667"/>
      <c r="BX41" s="667"/>
      <c r="BY41" s="667"/>
      <c r="BZ41" s="667"/>
      <c r="CA41" s="667"/>
      <c r="CB41" s="676"/>
      <c r="CD41" s="681" t="s">
        <v>348</v>
      </c>
      <c r="CE41" s="682"/>
      <c r="CF41" s="682"/>
      <c r="CG41" s="682"/>
      <c r="CH41" s="682"/>
      <c r="CI41" s="682"/>
      <c r="CJ41" s="682"/>
      <c r="CK41" s="682"/>
      <c r="CL41" s="682"/>
      <c r="CM41" s="682"/>
      <c r="CN41" s="682"/>
      <c r="CO41" s="682"/>
      <c r="CP41" s="682"/>
      <c r="CQ41" s="683"/>
      <c r="CR41" s="666" t="s">
        <v>128</v>
      </c>
      <c r="CS41" s="704"/>
      <c r="CT41" s="704"/>
      <c r="CU41" s="704"/>
      <c r="CV41" s="704"/>
      <c r="CW41" s="704"/>
      <c r="CX41" s="704"/>
      <c r="CY41" s="705"/>
      <c r="CZ41" s="671" t="s">
        <v>128</v>
      </c>
      <c r="DA41" s="706"/>
      <c r="DB41" s="706"/>
      <c r="DC41" s="709"/>
      <c r="DD41" s="675" t="s">
        <v>128</v>
      </c>
      <c r="DE41" s="704"/>
      <c r="DF41" s="704"/>
      <c r="DG41" s="704"/>
      <c r="DH41" s="704"/>
      <c r="DI41" s="704"/>
      <c r="DJ41" s="704"/>
      <c r="DK41" s="705"/>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15">
      <c r="B42" s="663" t="s">
        <v>349</v>
      </c>
      <c r="C42" s="664"/>
      <c r="D42" s="664"/>
      <c r="E42" s="664"/>
      <c r="F42" s="664"/>
      <c r="G42" s="664"/>
      <c r="H42" s="664"/>
      <c r="I42" s="664"/>
      <c r="J42" s="664"/>
      <c r="K42" s="664"/>
      <c r="L42" s="664"/>
      <c r="M42" s="664"/>
      <c r="N42" s="664"/>
      <c r="O42" s="664"/>
      <c r="P42" s="664"/>
      <c r="Q42" s="665"/>
      <c r="R42" s="666" t="s">
        <v>128</v>
      </c>
      <c r="S42" s="667"/>
      <c r="T42" s="667"/>
      <c r="U42" s="667"/>
      <c r="V42" s="667"/>
      <c r="W42" s="667"/>
      <c r="X42" s="667"/>
      <c r="Y42" s="668"/>
      <c r="Z42" s="669" t="s">
        <v>128</v>
      </c>
      <c r="AA42" s="669"/>
      <c r="AB42" s="669"/>
      <c r="AC42" s="669"/>
      <c r="AD42" s="670" t="s">
        <v>128</v>
      </c>
      <c r="AE42" s="670"/>
      <c r="AF42" s="670"/>
      <c r="AG42" s="670"/>
      <c r="AH42" s="670"/>
      <c r="AI42" s="670"/>
      <c r="AJ42" s="670"/>
      <c r="AK42" s="670"/>
      <c r="AL42" s="671" t="s">
        <v>128</v>
      </c>
      <c r="AM42" s="672"/>
      <c r="AN42" s="672"/>
      <c r="AO42" s="673"/>
      <c r="AQ42" s="754" t="s">
        <v>350</v>
      </c>
      <c r="AR42" s="755"/>
      <c r="AS42" s="755"/>
      <c r="AT42" s="755"/>
      <c r="AU42" s="755"/>
      <c r="AV42" s="755"/>
      <c r="AW42" s="755"/>
      <c r="AX42" s="755"/>
      <c r="AY42" s="756"/>
      <c r="AZ42" s="760">
        <v>931423</v>
      </c>
      <c r="BA42" s="761"/>
      <c r="BB42" s="761"/>
      <c r="BC42" s="761"/>
      <c r="BD42" s="737"/>
      <c r="BE42" s="737"/>
      <c r="BF42" s="739"/>
      <c r="BG42" s="749"/>
      <c r="BH42" s="750"/>
      <c r="BI42" s="750"/>
      <c r="BJ42" s="750"/>
      <c r="BK42" s="750"/>
      <c r="BL42" s="365"/>
      <c r="BM42" s="695" t="s">
        <v>351</v>
      </c>
      <c r="BN42" s="695"/>
      <c r="BO42" s="695"/>
      <c r="BP42" s="695"/>
      <c r="BQ42" s="695"/>
      <c r="BR42" s="695"/>
      <c r="BS42" s="695"/>
      <c r="BT42" s="695"/>
      <c r="BU42" s="696"/>
      <c r="BV42" s="760">
        <v>385</v>
      </c>
      <c r="BW42" s="761"/>
      <c r="BX42" s="761"/>
      <c r="BY42" s="761"/>
      <c r="BZ42" s="761"/>
      <c r="CA42" s="761"/>
      <c r="CB42" s="773"/>
      <c r="CD42" s="663" t="s">
        <v>352</v>
      </c>
      <c r="CE42" s="664"/>
      <c r="CF42" s="664"/>
      <c r="CG42" s="664"/>
      <c r="CH42" s="664"/>
      <c r="CI42" s="664"/>
      <c r="CJ42" s="664"/>
      <c r="CK42" s="664"/>
      <c r="CL42" s="664"/>
      <c r="CM42" s="664"/>
      <c r="CN42" s="664"/>
      <c r="CO42" s="664"/>
      <c r="CP42" s="664"/>
      <c r="CQ42" s="665"/>
      <c r="CR42" s="666">
        <v>2223872</v>
      </c>
      <c r="CS42" s="704"/>
      <c r="CT42" s="704"/>
      <c r="CU42" s="704"/>
      <c r="CV42" s="704"/>
      <c r="CW42" s="704"/>
      <c r="CX42" s="704"/>
      <c r="CY42" s="705"/>
      <c r="CZ42" s="671">
        <v>12.3</v>
      </c>
      <c r="DA42" s="706"/>
      <c r="DB42" s="706"/>
      <c r="DC42" s="709"/>
      <c r="DD42" s="675">
        <v>286985</v>
      </c>
      <c r="DE42" s="704"/>
      <c r="DF42" s="704"/>
      <c r="DG42" s="704"/>
      <c r="DH42" s="704"/>
      <c r="DI42" s="704"/>
      <c r="DJ42" s="704"/>
      <c r="DK42" s="705"/>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15">
      <c r="B43" s="663" t="s">
        <v>353</v>
      </c>
      <c r="C43" s="664"/>
      <c r="D43" s="664"/>
      <c r="E43" s="664"/>
      <c r="F43" s="664"/>
      <c r="G43" s="664"/>
      <c r="H43" s="664"/>
      <c r="I43" s="664"/>
      <c r="J43" s="664"/>
      <c r="K43" s="664"/>
      <c r="L43" s="664"/>
      <c r="M43" s="664"/>
      <c r="N43" s="664"/>
      <c r="O43" s="664"/>
      <c r="P43" s="664"/>
      <c r="Q43" s="665"/>
      <c r="R43" s="666">
        <v>573800</v>
      </c>
      <c r="S43" s="667"/>
      <c r="T43" s="667"/>
      <c r="U43" s="667"/>
      <c r="V43" s="667"/>
      <c r="W43" s="667"/>
      <c r="X43" s="667"/>
      <c r="Y43" s="668"/>
      <c r="Z43" s="669">
        <v>3.1</v>
      </c>
      <c r="AA43" s="669"/>
      <c r="AB43" s="669"/>
      <c r="AC43" s="669"/>
      <c r="AD43" s="670" t="s">
        <v>128</v>
      </c>
      <c r="AE43" s="670"/>
      <c r="AF43" s="670"/>
      <c r="AG43" s="670"/>
      <c r="AH43" s="670"/>
      <c r="AI43" s="670"/>
      <c r="AJ43" s="670"/>
      <c r="AK43" s="670"/>
      <c r="AL43" s="671" t="s">
        <v>128</v>
      </c>
      <c r="AM43" s="672"/>
      <c r="AN43" s="672"/>
      <c r="AO43" s="673"/>
      <c r="BV43" s="219"/>
      <c r="BW43" s="219"/>
      <c r="BX43" s="219"/>
      <c r="BY43" s="219"/>
      <c r="BZ43" s="219"/>
      <c r="CA43" s="219"/>
      <c r="CB43" s="219"/>
      <c r="CD43" s="663" t="s">
        <v>354</v>
      </c>
      <c r="CE43" s="664"/>
      <c r="CF43" s="664"/>
      <c r="CG43" s="664"/>
      <c r="CH43" s="664"/>
      <c r="CI43" s="664"/>
      <c r="CJ43" s="664"/>
      <c r="CK43" s="664"/>
      <c r="CL43" s="664"/>
      <c r="CM43" s="664"/>
      <c r="CN43" s="664"/>
      <c r="CO43" s="664"/>
      <c r="CP43" s="664"/>
      <c r="CQ43" s="665"/>
      <c r="CR43" s="666">
        <v>21244</v>
      </c>
      <c r="CS43" s="704"/>
      <c r="CT43" s="704"/>
      <c r="CU43" s="704"/>
      <c r="CV43" s="704"/>
      <c r="CW43" s="704"/>
      <c r="CX43" s="704"/>
      <c r="CY43" s="705"/>
      <c r="CZ43" s="671">
        <v>0.1</v>
      </c>
      <c r="DA43" s="706"/>
      <c r="DB43" s="706"/>
      <c r="DC43" s="709"/>
      <c r="DD43" s="675">
        <v>21244</v>
      </c>
      <c r="DE43" s="704"/>
      <c r="DF43" s="704"/>
      <c r="DG43" s="704"/>
      <c r="DH43" s="704"/>
      <c r="DI43" s="704"/>
      <c r="DJ43" s="704"/>
      <c r="DK43" s="705"/>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15">
      <c r="B44" s="710" t="s">
        <v>355</v>
      </c>
      <c r="C44" s="711"/>
      <c r="D44" s="711"/>
      <c r="E44" s="711"/>
      <c r="F44" s="711"/>
      <c r="G44" s="711"/>
      <c r="H44" s="711"/>
      <c r="I44" s="711"/>
      <c r="J44" s="711"/>
      <c r="K44" s="711"/>
      <c r="L44" s="711"/>
      <c r="M44" s="711"/>
      <c r="N44" s="711"/>
      <c r="O44" s="711"/>
      <c r="P44" s="711"/>
      <c r="Q44" s="712"/>
      <c r="R44" s="760">
        <v>18613472</v>
      </c>
      <c r="S44" s="761"/>
      <c r="T44" s="761"/>
      <c r="U44" s="761"/>
      <c r="V44" s="761"/>
      <c r="W44" s="761"/>
      <c r="X44" s="761"/>
      <c r="Y44" s="762"/>
      <c r="Z44" s="763">
        <v>100</v>
      </c>
      <c r="AA44" s="763"/>
      <c r="AB44" s="763"/>
      <c r="AC44" s="763"/>
      <c r="AD44" s="764">
        <v>8209725</v>
      </c>
      <c r="AE44" s="764"/>
      <c r="AF44" s="764"/>
      <c r="AG44" s="764"/>
      <c r="AH44" s="764"/>
      <c r="AI44" s="764"/>
      <c r="AJ44" s="764"/>
      <c r="AK44" s="764"/>
      <c r="AL44" s="765">
        <v>100</v>
      </c>
      <c r="AM44" s="738"/>
      <c r="AN44" s="738"/>
      <c r="AO44" s="766"/>
      <c r="CD44" s="767" t="s">
        <v>302</v>
      </c>
      <c r="CE44" s="768"/>
      <c r="CF44" s="663" t="s">
        <v>356</v>
      </c>
      <c r="CG44" s="664"/>
      <c r="CH44" s="664"/>
      <c r="CI44" s="664"/>
      <c r="CJ44" s="664"/>
      <c r="CK44" s="664"/>
      <c r="CL44" s="664"/>
      <c r="CM44" s="664"/>
      <c r="CN44" s="664"/>
      <c r="CO44" s="664"/>
      <c r="CP44" s="664"/>
      <c r="CQ44" s="665"/>
      <c r="CR44" s="666">
        <v>2130328</v>
      </c>
      <c r="CS44" s="667"/>
      <c r="CT44" s="667"/>
      <c r="CU44" s="667"/>
      <c r="CV44" s="667"/>
      <c r="CW44" s="667"/>
      <c r="CX44" s="667"/>
      <c r="CY44" s="668"/>
      <c r="CZ44" s="671">
        <v>11.8</v>
      </c>
      <c r="DA44" s="672"/>
      <c r="DB44" s="672"/>
      <c r="DC44" s="684"/>
      <c r="DD44" s="675">
        <v>273570</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357</v>
      </c>
      <c r="CG45" s="664"/>
      <c r="CH45" s="664"/>
      <c r="CI45" s="664"/>
      <c r="CJ45" s="664"/>
      <c r="CK45" s="664"/>
      <c r="CL45" s="664"/>
      <c r="CM45" s="664"/>
      <c r="CN45" s="664"/>
      <c r="CO45" s="664"/>
      <c r="CP45" s="664"/>
      <c r="CQ45" s="665"/>
      <c r="CR45" s="666">
        <v>555044</v>
      </c>
      <c r="CS45" s="704"/>
      <c r="CT45" s="704"/>
      <c r="CU45" s="704"/>
      <c r="CV45" s="704"/>
      <c r="CW45" s="704"/>
      <c r="CX45" s="704"/>
      <c r="CY45" s="705"/>
      <c r="CZ45" s="671">
        <v>3.1</v>
      </c>
      <c r="DA45" s="706"/>
      <c r="DB45" s="706"/>
      <c r="DC45" s="709"/>
      <c r="DD45" s="675">
        <v>26349</v>
      </c>
      <c r="DE45" s="704"/>
      <c r="DF45" s="704"/>
      <c r="DG45" s="704"/>
      <c r="DH45" s="704"/>
      <c r="DI45" s="704"/>
      <c r="DJ45" s="704"/>
      <c r="DK45" s="705"/>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15">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359</v>
      </c>
      <c r="CG46" s="664"/>
      <c r="CH46" s="664"/>
      <c r="CI46" s="664"/>
      <c r="CJ46" s="664"/>
      <c r="CK46" s="664"/>
      <c r="CL46" s="664"/>
      <c r="CM46" s="664"/>
      <c r="CN46" s="664"/>
      <c r="CO46" s="664"/>
      <c r="CP46" s="664"/>
      <c r="CQ46" s="665"/>
      <c r="CR46" s="666">
        <v>1508174</v>
      </c>
      <c r="CS46" s="667"/>
      <c r="CT46" s="667"/>
      <c r="CU46" s="667"/>
      <c r="CV46" s="667"/>
      <c r="CW46" s="667"/>
      <c r="CX46" s="667"/>
      <c r="CY46" s="668"/>
      <c r="CZ46" s="671">
        <v>8.3000000000000007</v>
      </c>
      <c r="DA46" s="672"/>
      <c r="DB46" s="672"/>
      <c r="DC46" s="684"/>
      <c r="DD46" s="675">
        <v>243811</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15">
      <c r="B47" s="785" t="s">
        <v>360</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361</v>
      </c>
      <c r="CG47" s="664"/>
      <c r="CH47" s="664"/>
      <c r="CI47" s="664"/>
      <c r="CJ47" s="664"/>
      <c r="CK47" s="664"/>
      <c r="CL47" s="664"/>
      <c r="CM47" s="664"/>
      <c r="CN47" s="664"/>
      <c r="CO47" s="664"/>
      <c r="CP47" s="664"/>
      <c r="CQ47" s="665"/>
      <c r="CR47" s="666">
        <v>93544</v>
      </c>
      <c r="CS47" s="704"/>
      <c r="CT47" s="704"/>
      <c r="CU47" s="704"/>
      <c r="CV47" s="704"/>
      <c r="CW47" s="704"/>
      <c r="CX47" s="704"/>
      <c r="CY47" s="705"/>
      <c r="CZ47" s="671">
        <v>0.5</v>
      </c>
      <c r="DA47" s="706"/>
      <c r="DB47" s="706"/>
      <c r="DC47" s="709"/>
      <c r="DD47" s="675">
        <v>13415</v>
      </c>
      <c r="DE47" s="704"/>
      <c r="DF47" s="704"/>
      <c r="DG47" s="704"/>
      <c r="DH47" s="704"/>
      <c r="DI47" s="704"/>
      <c r="DJ47" s="704"/>
      <c r="DK47" s="705"/>
      <c r="DL47" s="757"/>
      <c r="DM47" s="758"/>
      <c r="DN47" s="758"/>
      <c r="DO47" s="758"/>
      <c r="DP47" s="758"/>
      <c r="DQ47" s="758"/>
      <c r="DR47" s="758"/>
      <c r="DS47" s="758"/>
      <c r="DT47" s="758"/>
      <c r="DU47" s="758"/>
      <c r="DV47" s="759"/>
      <c r="DW47" s="751"/>
      <c r="DX47" s="752"/>
      <c r="DY47" s="752"/>
      <c r="DZ47" s="752"/>
      <c r="EA47" s="752"/>
      <c r="EB47" s="752"/>
      <c r="EC47" s="753"/>
    </row>
    <row r="48" spans="2:133" x14ac:dyDescent="0.15">
      <c r="B48" s="784" t="s">
        <v>362</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363</v>
      </c>
      <c r="CG48" s="664"/>
      <c r="CH48" s="664"/>
      <c r="CI48" s="664"/>
      <c r="CJ48" s="664"/>
      <c r="CK48" s="664"/>
      <c r="CL48" s="664"/>
      <c r="CM48" s="664"/>
      <c r="CN48" s="664"/>
      <c r="CO48" s="664"/>
      <c r="CP48" s="664"/>
      <c r="CQ48" s="665"/>
      <c r="CR48" s="666" t="s">
        <v>128</v>
      </c>
      <c r="CS48" s="667"/>
      <c r="CT48" s="667"/>
      <c r="CU48" s="667"/>
      <c r="CV48" s="667"/>
      <c r="CW48" s="667"/>
      <c r="CX48" s="667"/>
      <c r="CY48" s="668"/>
      <c r="CZ48" s="671" t="s">
        <v>128</v>
      </c>
      <c r="DA48" s="672"/>
      <c r="DB48" s="672"/>
      <c r="DC48" s="684"/>
      <c r="DD48" s="675" t="s">
        <v>128</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15">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364</v>
      </c>
      <c r="CE49" s="711"/>
      <c r="CF49" s="711"/>
      <c r="CG49" s="711"/>
      <c r="CH49" s="711"/>
      <c r="CI49" s="711"/>
      <c r="CJ49" s="711"/>
      <c r="CK49" s="711"/>
      <c r="CL49" s="711"/>
      <c r="CM49" s="711"/>
      <c r="CN49" s="711"/>
      <c r="CO49" s="711"/>
      <c r="CP49" s="711"/>
      <c r="CQ49" s="712"/>
      <c r="CR49" s="760">
        <v>18066408</v>
      </c>
      <c r="CS49" s="737"/>
      <c r="CT49" s="737"/>
      <c r="CU49" s="737"/>
      <c r="CV49" s="737"/>
      <c r="CW49" s="737"/>
      <c r="CX49" s="737"/>
      <c r="CY49" s="774"/>
      <c r="CZ49" s="765">
        <v>100</v>
      </c>
      <c r="DA49" s="775"/>
      <c r="DB49" s="775"/>
      <c r="DC49" s="776"/>
      <c r="DD49" s="777">
        <v>9710545</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I+/3EKEpHNW6KMGMCqYu5xHqjoGHN463xcTw7jKp+kboS9cfIQPBoiLExl3LSjdwozaq1IwEUGV49m7uqOX8+A==" saltValue="8AWGj1mRPCtmwRNmRWxht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0.9"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5" t="s">
        <v>365</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366</v>
      </c>
      <c r="DK2" s="1157"/>
      <c r="DL2" s="1157"/>
      <c r="DM2" s="1157"/>
      <c r="DN2" s="1157"/>
      <c r="DO2" s="1158"/>
      <c r="DP2" s="224"/>
      <c r="DQ2" s="1156" t="s">
        <v>367</v>
      </c>
      <c r="DR2" s="1157"/>
      <c r="DS2" s="1157"/>
      <c r="DT2" s="1157"/>
      <c r="DU2" s="1157"/>
      <c r="DV2" s="1157"/>
      <c r="DW2" s="1157"/>
      <c r="DX2" s="1157"/>
      <c r="DY2" s="1157"/>
      <c r="DZ2" s="115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4" t="s">
        <v>368</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369</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15">
      <c r="A5" s="1060" t="s">
        <v>370</v>
      </c>
      <c r="B5" s="1061"/>
      <c r="C5" s="1061"/>
      <c r="D5" s="1061"/>
      <c r="E5" s="1061"/>
      <c r="F5" s="1061"/>
      <c r="G5" s="1061"/>
      <c r="H5" s="1061"/>
      <c r="I5" s="1061"/>
      <c r="J5" s="1061"/>
      <c r="K5" s="1061"/>
      <c r="L5" s="1061"/>
      <c r="M5" s="1061"/>
      <c r="N5" s="1061"/>
      <c r="O5" s="1061"/>
      <c r="P5" s="1062"/>
      <c r="Q5" s="1066" t="s">
        <v>371</v>
      </c>
      <c r="R5" s="1067"/>
      <c r="S5" s="1067"/>
      <c r="T5" s="1067"/>
      <c r="U5" s="1068"/>
      <c r="V5" s="1066" t="s">
        <v>372</v>
      </c>
      <c r="W5" s="1067"/>
      <c r="X5" s="1067"/>
      <c r="Y5" s="1067"/>
      <c r="Z5" s="1068"/>
      <c r="AA5" s="1066" t="s">
        <v>373</v>
      </c>
      <c r="AB5" s="1067"/>
      <c r="AC5" s="1067"/>
      <c r="AD5" s="1067"/>
      <c r="AE5" s="1067"/>
      <c r="AF5" s="1159" t="s">
        <v>374</v>
      </c>
      <c r="AG5" s="1067"/>
      <c r="AH5" s="1067"/>
      <c r="AI5" s="1067"/>
      <c r="AJ5" s="1080"/>
      <c r="AK5" s="1067" t="s">
        <v>375</v>
      </c>
      <c r="AL5" s="1067"/>
      <c r="AM5" s="1067"/>
      <c r="AN5" s="1067"/>
      <c r="AO5" s="1068"/>
      <c r="AP5" s="1066" t="s">
        <v>376</v>
      </c>
      <c r="AQ5" s="1067"/>
      <c r="AR5" s="1067"/>
      <c r="AS5" s="1067"/>
      <c r="AT5" s="1068"/>
      <c r="AU5" s="1066" t="s">
        <v>377</v>
      </c>
      <c r="AV5" s="1067"/>
      <c r="AW5" s="1067"/>
      <c r="AX5" s="1067"/>
      <c r="AY5" s="1080"/>
      <c r="AZ5" s="228"/>
      <c r="BA5" s="228"/>
      <c r="BB5" s="228"/>
      <c r="BC5" s="228"/>
      <c r="BD5" s="228"/>
      <c r="BE5" s="229"/>
      <c r="BF5" s="229"/>
      <c r="BG5" s="229"/>
      <c r="BH5" s="229"/>
      <c r="BI5" s="229"/>
      <c r="BJ5" s="229"/>
      <c r="BK5" s="229"/>
      <c r="BL5" s="229"/>
      <c r="BM5" s="229"/>
      <c r="BN5" s="229"/>
      <c r="BO5" s="229"/>
      <c r="BP5" s="229"/>
      <c r="BQ5" s="1060" t="s">
        <v>378</v>
      </c>
      <c r="BR5" s="1061"/>
      <c r="BS5" s="1061"/>
      <c r="BT5" s="1061"/>
      <c r="BU5" s="1061"/>
      <c r="BV5" s="1061"/>
      <c r="BW5" s="1061"/>
      <c r="BX5" s="1061"/>
      <c r="BY5" s="1061"/>
      <c r="BZ5" s="1061"/>
      <c r="CA5" s="1061"/>
      <c r="CB5" s="1061"/>
      <c r="CC5" s="1061"/>
      <c r="CD5" s="1061"/>
      <c r="CE5" s="1061"/>
      <c r="CF5" s="1061"/>
      <c r="CG5" s="1062"/>
      <c r="CH5" s="1066" t="s">
        <v>379</v>
      </c>
      <c r="CI5" s="1067"/>
      <c r="CJ5" s="1067"/>
      <c r="CK5" s="1067"/>
      <c r="CL5" s="1068"/>
      <c r="CM5" s="1066" t="s">
        <v>380</v>
      </c>
      <c r="CN5" s="1067"/>
      <c r="CO5" s="1067"/>
      <c r="CP5" s="1067"/>
      <c r="CQ5" s="1068"/>
      <c r="CR5" s="1066" t="s">
        <v>381</v>
      </c>
      <c r="CS5" s="1067"/>
      <c r="CT5" s="1067"/>
      <c r="CU5" s="1067"/>
      <c r="CV5" s="1068"/>
      <c r="CW5" s="1066" t="s">
        <v>382</v>
      </c>
      <c r="CX5" s="1067"/>
      <c r="CY5" s="1067"/>
      <c r="CZ5" s="1067"/>
      <c r="DA5" s="1068"/>
      <c r="DB5" s="1066" t="s">
        <v>383</v>
      </c>
      <c r="DC5" s="1067"/>
      <c r="DD5" s="1067"/>
      <c r="DE5" s="1067"/>
      <c r="DF5" s="1068"/>
      <c r="DG5" s="1149" t="s">
        <v>384</v>
      </c>
      <c r="DH5" s="1150"/>
      <c r="DI5" s="1150"/>
      <c r="DJ5" s="1150"/>
      <c r="DK5" s="1151"/>
      <c r="DL5" s="1149" t="s">
        <v>385</v>
      </c>
      <c r="DM5" s="1150"/>
      <c r="DN5" s="1150"/>
      <c r="DO5" s="1150"/>
      <c r="DP5" s="1151"/>
      <c r="DQ5" s="1066" t="s">
        <v>386</v>
      </c>
      <c r="DR5" s="1067"/>
      <c r="DS5" s="1067"/>
      <c r="DT5" s="1067"/>
      <c r="DU5" s="1068"/>
      <c r="DV5" s="1066" t="s">
        <v>377</v>
      </c>
      <c r="DW5" s="1067"/>
      <c r="DX5" s="1067"/>
      <c r="DY5" s="1067"/>
      <c r="DZ5" s="1080"/>
      <c r="EA5" s="230"/>
    </row>
    <row r="6" spans="1:131" s="231"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15">
      <c r="A7" s="232">
        <v>1</v>
      </c>
      <c r="B7" s="1112" t="s">
        <v>387</v>
      </c>
      <c r="C7" s="1113"/>
      <c r="D7" s="1113"/>
      <c r="E7" s="1113"/>
      <c r="F7" s="1113"/>
      <c r="G7" s="1113"/>
      <c r="H7" s="1113"/>
      <c r="I7" s="1113"/>
      <c r="J7" s="1113"/>
      <c r="K7" s="1113"/>
      <c r="L7" s="1113"/>
      <c r="M7" s="1113"/>
      <c r="N7" s="1113"/>
      <c r="O7" s="1113"/>
      <c r="P7" s="1114"/>
      <c r="Q7" s="1167">
        <v>18613</v>
      </c>
      <c r="R7" s="1168"/>
      <c r="S7" s="1168"/>
      <c r="T7" s="1168"/>
      <c r="U7" s="1168"/>
      <c r="V7" s="1168">
        <v>18066</v>
      </c>
      <c r="W7" s="1168"/>
      <c r="X7" s="1168"/>
      <c r="Y7" s="1168"/>
      <c r="Z7" s="1168"/>
      <c r="AA7" s="1168">
        <v>547</v>
      </c>
      <c r="AB7" s="1168"/>
      <c r="AC7" s="1168"/>
      <c r="AD7" s="1168"/>
      <c r="AE7" s="1169"/>
      <c r="AF7" s="1170">
        <v>487</v>
      </c>
      <c r="AG7" s="1171"/>
      <c r="AH7" s="1171"/>
      <c r="AI7" s="1171"/>
      <c r="AJ7" s="1172"/>
      <c r="AK7" s="1173">
        <v>583</v>
      </c>
      <c r="AL7" s="1174"/>
      <c r="AM7" s="1174"/>
      <c r="AN7" s="1174"/>
      <c r="AO7" s="1174"/>
      <c r="AP7" s="1174">
        <v>17392</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c r="BT7" s="1165"/>
      <c r="BU7" s="1165"/>
      <c r="BV7" s="1165"/>
      <c r="BW7" s="1165"/>
      <c r="BX7" s="1165"/>
      <c r="BY7" s="1165"/>
      <c r="BZ7" s="1165"/>
      <c r="CA7" s="1165"/>
      <c r="CB7" s="1165"/>
      <c r="CC7" s="1165"/>
      <c r="CD7" s="1165"/>
      <c r="CE7" s="1165"/>
      <c r="CF7" s="1165"/>
      <c r="CG7" s="1177"/>
      <c r="CH7" s="1161"/>
      <c r="CI7" s="1162"/>
      <c r="CJ7" s="1162"/>
      <c r="CK7" s="1162"/>
      <c r="CL7" s="1163"/>
      <c r="CM7" s="1161"/>
      <c r="CN7" s="1162"/>
      <c r="CO7" s="1162"/>
      <c r="CP7" s="1162"/>
      <c r="CQ7" s="1163"/>
      <c r="CR7" s="1161"/>
      <c r="CS7" s="1162"/>
      <c r="CT7" s="1162"/>
      <c r="CU7" s="1162"/>
      <c r="CV7" s="1163"/>
      <c r="CW7" s="1161"/>
      <c r="CX7" s="1162"/>
      <c r="CY7" s="1162"/>
      <c r="CZ7" s="1162"/>
      <c r="DA7" s="1163"/>
      <c r="DB7" s="1161"/>
      <c r="DC7" s="1162"/>
      <c r="DD7" s="1162"/>
      <c r="DE7" s="1162"/>
      <c r="DF7" s="1163"/>
      <c r="DG7" s="1161"/>
      <c r="DH7" s="1162"/>
      <c r="DI7" s="1162"/>
      <c r="DJ7" s="1162"/>
      <c r="DK7" s="1163"/>
      <c r="DL7" s="1161"/>
      <c r="DM7" s="1162"/>
      <c r="DN7" s="1162"/>
      <c r="DO7" s="1162"/>
      <c r="DP7" s="1163"/>
      <c r="DQ7" s="1161"/>
      <c r="DR7" s="1162"/>
      <c r="DS7" s="1162"/>
      <c r="DT7" s="1162"/>
      <c r="DU7" s="1163"/>
      <c r="DV7" s="1164"/>
      <c r="DW7" s="1165"/>
      <c r="DX7" s="1165"/>
      <c r="DY7" s="1165"/>
      <c r="DZ7" s="1166"/>
      <c r="EA7" s="230"/>
    </row>
    <row r="8" spans="1:131" s="231" customFormat="1" ht="26.25" customHeight="1" x14ac:dyDescent="0.15">
      <c r="A8" s="234">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0"/>
    </row>
    <row r="9" spans="1:131" s="231" customFormat="1" ht="26.25" customHeight="1" x14ac:dyDescent="0.15">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x14ac:dyDescent="0.15">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15">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15">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15">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15">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15">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15">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15">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15">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15">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15">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15">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388</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
      <c r="A23" s="236" t="s">
        <v>389</v>
      </c>
      <c r="B23" s="1002" t="s">
        <v>390</v>
      </c>
      <c r="C23" s="1003"/>
      <c r="D23" s="1003"/>
      <c r="E23" s="1003"/>
      <c r="F23" s="1003"/>
      <c r="G23" s="1003"/>
      <c r="H23" s="1003"/>
      <c r="I23" s="1003"/>
      <c r="J23" s="1003"/>
      <c r="K23" s="1003"/>
      <c r="L23" s="1003"/>
      <c r="M23" s="1003"/>
      <c r="N23" s="1003"/>
      <c r="O23" s="1003"/>
      <c r="P23" s="1013"/>
      <c r="Q23" s="1132">
        <v>18613</v>
      </c>
      <c r="R23" s="1126"/>
      <c r="S23" s="1126"/>
      <c r="T23" s="1126"/>
      <c r="U23" s="1126"/>
      <c r="V23" s="1126">
        <v>18066</v>
      </c>
      <c r="W23" s="1126"/>
      <c r="X23" s="1126"/>
      <c r="Y23" s="1126"/>
      <c r="Z23" s="1126"/>
      <c r="AA23" s="1126">
        <v>547</v>
      </c>
      <c r="AB23" s="1126"/>
      <c r="AC23" s="1126"/>
      <c r="AD23" s="1126"/>
      <c r="AE23" s="1133"/>
      <c r="AF23" s="1134">
        <v>487</v>
      </c>
      <c r="AG23" s="1126"/>
      <c r="AH23" s="1126"/>
      <c r="AI23" s="1126"/>
      <c r="AJ23" s="1135"/>
      <c r="AK23" s="1136"/>
      <c r="AL23" s="1137"/>
      <c r="AM23" s="1137"/>
      <c r="AN23" s="1137"/>
      <c r="AO23" s="1137"/>
      <c r="AP23" s="1126">
        <v>17392</v>
      </c>
      <c r="AQ23" s="1126"/>
      <c r="AR23" s="1126"/>
      <c r="AS23" s="1126"/>
      <c r="AT23" s="1126"/>
      <c r="AU23" s="1127"/>
      <c r="AV23" s="1127"/>
      <c r="AW23" s="1127"/>
      <c r="AX23" s="1127"/>
      <c r="AY23" s="1128"/>
      <c r="AZ23" s="1129" t="s">
        <v>128</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15">
      <c r="A24" s="1125" t="s">
        <v>391</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
      <c r="A25" s="1124" t="s">
        <v>392</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15">
      <c r="A26" s="1060" t="s">
        <v>370</v>
      </c>
      <c r="B26" s="1061"/>
      <c r="C26" s="1061"/>
      <c r="D26" s="1061"/>
      <c r="E26" s="1061"/>
      <c r="F26" s="1061"/>
      <c r="G26" s="1061"/>
      <c r="H26" s="1061"/>
      <c r="I26" s="1061"/>
      <c r="J26" s="1061"/>
      <c r="K26" s="1061"/>
      <c r="L26" s="1061"/>
      <c r="M26" s="1061"/>
      <c r="N26" s="1061"/>
      <c r="O26" s="1061"/>
      <c r="P26" s="1062"/>
      <c r="Q26" s="1066" t="s">
        <v>393</v>
      </c>
      <c r="R26" s="1067"/>
      <c r="S26" s="1067"/>
      <c r="T26" s="1067"/>
      <c r="U26" s="1068"/>
      <c r="V26" s="1066" t="s">
        <v>394</v>
      </c>
      <c r="W26" s="1067"/>
      <c r="X26" s="1067"/>
      <c r="Y26" s="1067"/>
      <c r="Z26" s="1068"/>
      <c r="AA26" s="1066" t="s">
        <v>395</v>
      </c>
      <c r="AB26" s="1067"/>
      <c r="AC26" s="1067"/>
      <c r="AD26" s="1067"/>
      <c r="AE26" s="1067"/>
      <c r="AF26" s="1120" t="s">
        <v>396</v>
      </c>
      <c r="AG26" s="1073"/>
      <c r="AH26" s="1073"/>
      <c r="AI26" s="1073"/>
      <c r="AJ26" s="1121"/>
      <c r="AK26" s="1067" t="s">
        <v>397</v>
      </c>
      <c r="AL26" s="1067"/>
      <c r="AM26" s="1067"/>
      <c r="AN26" s="1067"/>
      <c r="AO26" s="1068"/>
      <c r="AP26" s="1066" t="s">
        <v>398</v>
      </c>
      <c r="AQ26" s="1067"/>
      <c r="AR26" s="1067"/>
      <c r="AS26" s="1067"/>
      <c r="AT26" s="1068"/>
      <c r="AU26" s="1066" t="s">
        <v>399</v>
      </c>
      <c r="AV26" s="1067"/>
      <c r="AW26" s="1067"/>
      <c r="AX26" s="1067"/>
      <c r="AY26" s="1068"/>
      <c r="AZ26" s="1066" t="s">
        <v>400</v>
      </c>
      <c r="BA26" s="1067"/>
      <c r="BB26" s="1067"/>
      <c r="BC26" s="1067"/>
      <c r="BD26" s="1068"/>
      <c r="BE26" s="1066" t="s">
        <v>377</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15">
      <c r="A28" s="238">
        <v>1</v>
      </c>
      <c r="B28" s="1112" t="s">
        <v>401</v>
      </c>
      <c r="C28" s="1113"/>
      <c r="D28" s="1113"/>
      <c r="E28" s="1113"/>
      <c r="F28" s="1113"/>
      <c r="G28" s="1113"/>
      <c r="H28" s="1113"/>
      <c r="I28" s="1113"/>
      <c r="J28" s="1113"/>
      <c r="K28" s="1113"/>
      <c r="L28" s="1113"/>
      <c r="M28" s="1113"/>
      <c r="N28" s="1113"/>
      <c r="O28" s="1113"/>
      <c r="P28" s="1114"/>
      <c r="Q28" s="1115">
        <v>4082</v>
      </c>
      <c r="R28" s="1116"/>
      <c r="S28" s="1116"/>
      <c r="T28" s="1116"/>
      <c r="U28" s="1116"/>
      <c r="V28" s="1116">
        <v>4029</v>
      </c>
      <c r="W28" s="1116"/>
      <c r="X28" s="1116"/>
      <c r="Y28" s="1116"/>
      <c r="Z28" s="1116"/>
      <c r="AA28" s="1116">
        <v>53</v>
      </c>
      <c r="AB28" s="1116"/>
      <c r="AC28" s="1116"/>
      <c r="AD28" s="1116"/>
      <c r="AE28" s="1117"/>
      <c r="AF28" s="1118">
        <v>53</v>
      </c>
      <c r="AG28" s="1116"/>
      <c r="AH28" s="1116"/>
      <c r="AI28" s="1116"/>
      <c r="AJ28" s="1119"/>
      <c r="AK28" s="1107">
        <v>292</v>
      </c>
      <c r="AL28" s="1108"/>
      <c r="AM28" s="1108"/>
      <c r="AN28" s="1108"/>
      <c r="AO28" s="1108"/>
      <c r="AP28" s="1108" t="s">
        <v>573</v>
      </c>
      <c r="AQ28" s="1108"/>
      <c r="AR28" s="1108"/>
      <c r="AS28" s="1108"/>
      <c r="AT28" s="1108"/>
      <c r="AU28" s="1108" t="s">
        <v>573</v>
      </c>
      <c r="AV28" s="1108"/>
      <c r="AW28" s="1108"/>
      <c r="AX28" s="1108"/>
      <c r="AY28" s="1108"/>
      <c r="AZ28" s="1109" t="s">
        <v>573</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15">
      <c r="A29" s="238">
        <v>2</v>
      </c>
      <c r="B29" s="1095" t="s">
        <v>402</v>
      </c>
      <c r="C29" s="1096"/>
      <c r="D29" s="1096"/>
      <c r="E29" s="1096"/>
      <c r="F29" s="1096"/>
      <c r="G29" s="1096"/>
      <c r="H29" s="1096"/>
      <c r="I29" s="1096"/>
      <c r="J29" s="1096"/>
      <c r="K29" s="1096"/>
      <c r="L29" s="1096"/>
      <c r="M29" s="1096"/>
      <c r="N29" s="1096"/>
      <c r="O29" s="1096"/>
      <c r="P29" s="1097"/>
      <c r="Q29" s="1103">
        <v>3240</v>
      </c>
      <c r="R29" s="1104"/>
      <c r="S29" s="1104"/>
      <c r="T29" s="1104"/>
      <c r="U29" s="1104"/>
      <c r="V29" s="1104">
        <v>3019</v>
      </c>
      <c r="W29" s="1104"/>
      <c r="X29" s="1104"/>
      <c r="Y29" s="1104"/>
      <c r="Z29" s="1104"/>
      <c r="AA29" s="1104">
        <v>221</v>
      </c>
      <c r="AB29" s="1104"/>
      <c r="AC29" s="1104"/>
      <c r="AD29" s="1104"/>
      <c r="AE29" s="1105"/>
      <c r="AF29" s="1100">
        <v>221</v>
      </c>
      <c r="AG29" s="1101"/>
      <c r="AH29" s="1101"/>
      <c r="AI29" s="1101"/>
      <c r="AJ29" s="1102"/>
      <c r="AK29" s="1045">
        <v>460</v>
      </c>
      <c r="AL29" s="1036"/>
      <c r="AM29" s="1036"/>
      <c r="AN29" s="1036"/>
      <c r="AO29" s="1036"/>
      <c r="AP29" s="1036" t="s">
        <v>573</v>
      </c>
      <c r="AQ29" s="1036"/>
      <c r="AR29" s="1036"/>
      <c r="AS29" s="1036"/>
      <c r="AT29" s="1036"/>
      <c r="AU29" s="1036" t="s">
        <v>573</v>
      </c>
      <c r="AV29" s="1036"/>
      <c r="AW29" s="1036"/>
      <c r="AX29" s="1036"/>
      <c r="AY29" s="1036"/>
      <c r="AZ29" s="1106" t="s">
        <v>573</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15">
      <c r="A30" s="238">
        <v>3</v>
      </c>
      <c r="B30" s="1095" t="s">
        <v>403</v>
      </c>
      <c r="C30" s="1096"/>
      <c r="D30" s="1096"/>
      <c r="E30" s="1096"/>
      <c r="F30" s="1096"/>
      <c r="G30" s="1096"/>
      <c r="H30" s="1096"/>
      <c r="I30" s="1096"/>
      <c r="J30" s="1096"/>
      <c r="K30" s="1096"/>
      <c r="L30" s="1096"/>
      <c r="M30" s="1096"/>
      <c r="N30" s="1096"/>
      <c r="O30" s="1096"/>
      <c r="P30" s="1097"/>
      <c r="Q30" s="1103">
        <v>432</v>
      </c>
      <c r="R30" s="1104"/>
      <c r="S30" s="1104"/>
      <c r="T30" s="1104"/>
      <c r="U30" s="1104"/>
      <c r="V30" s="1104">
        <v>431</v>
      </c>
      <c r="W30" s="1104"/>
      <c r="X30" s="1104"/>
      <c r="Y30" s="1104"/>
      <c r="Z30" s="1104"/>
      <c r="AA30" s="1104">
        <v>1</v>
      </c>
      <c r="AB30" s="1104"/>
      <c r="AC30" s="1104"/>
      <c r="AD30" s="1104"/>
      <c r="AE30" s="1105"/>
      <c r="AF30" s="1100">
        <v>1</v>
      </c>
      <c r="AG30" s="1101"/>
      <c r="AH30" s="1101"/>
      <c r="AI30" s="1101"/>
      <c r="AJ30" s="1102"/>
      <c r="AK30" s="1045">
        <v>84</v>
      </c>
      <c r="AL30" s="1036"/>
      <c r="AM30" s="1036"/>
      <c r="AN30" s="1036"/>
      <c r="AO30" s="1036"/>
      <c r="AP30" s="1036" t="s">
        <v>573</v>
      </c>
      <c r="AQ30" s="1036"/>
      <c r="AR30" s="1036"/>
      <c r="AS30" s="1036"/>
      <c r="AT30" s="1036"/>
      <c r="AU30" s="1036" t="s">
        <v>573</v>
      </c>
      <c r="AV30" s="1036"/>
      <c r="AW30" s="1036"/>
      <c r="AX30" s="1036"/>
      <c r="AY30" s="1036"/>
      <c r="AZ30" s="1106" t="s">
        <v>573</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15">
      <c r="A31" s="238">
        <v>4</v>
      </c>
      <c r="B31" s="1095" t="s">
        <v>404</v>
      </c>
      <c r="C31" s="1096"/>
      <c r="D31" s="1096"/>
      <c r="E31" s="1096"/>
      <c r="F31" s="1096"/>
      <c r="G31" s="1096"/>
      <c r="H31" s="1096"/>
      <c r="I31" s="1096"/>
      <c r="J31" s="1096"/>
      <c r="K31" s="1096"/>
      <c r="L31" s="1096"/>
      <c r="M31" s="1096"/>
      <c r="N31" s="1096"/>
      <c r="O31" s="1096"/>
      <c r="P31" s="1097"/>
      <c r="Q31" s="1103">
        <v>1233</v>
      </c>
      <c r="R31" s="1104"/>
      <c r="S31" s="1104"/>
      <c r="T31" s="1104"/>
      <c r="U31" s="1104"/>
      <c r="V31" s="1104">
        <v>912</v>
      </c>
      <c r="W31" s="1104"/>
      <c r="X31" s="1104"/>
      <c r="Y31" s="1104"/>
      <c r="Z31" s="1104"/>
      <c r="AA31" s="1104">
        <v>321</v>
      </c>
      <c r="AB31" s="1104"/>
      <c r="AC31" s="1104"/>
      <c r="AD31" s="1104"/>
      <c r="AE31" s="1105"/>
      <c r="AF31" s="1100">
        <v>1601</v>
      </c>
      <c r="AG31" s="1101"/>
      <c r="AH31" s="1101"/>
      <c r="AI31" s="1101"/>
      <c r="AJ31" s="1102"/>
      <c r="AK31" s="1045">
        <v>1</v>
      </c>
      <c r="AL31" s="1036"/>
      <c r="AM31" s="1036"/>
      <c r="AN31" s="1036"/>
      <c r="AO31" s="1036"/>
      <c r="AP31" s="1036">
        <v>2297</v>
      </c>
      <c r="AQ31" s="1036"/>
      <c r="AR31" s="1036"/>
      <c r="AS31" s="1036"/>
      <c r="AT31" s="1036"/>
      <c r="AU31" s="1036" t="s">
        <v>573</v>
      </c>
      <c r="AV31" s="1036"/>
      <c r="AW31" s="1036"/>
      <c r="AX31" s="1036"/>
      <c r="AY31" s="1036"/>
      <c r="AZ31" s="1106" t="s">
        <v>573</v>
      </c>
      <c r="BA31" s="1106"/>
      <c r="BB31" s="1106"/>
      <c r="BC31" s="1106"/>
      <c r="BD31" s="1106"/>
      <c r="BE31" s="1037" t="s">
        <v>405</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15">
      <c r="A32" s="238">
        <v>5</v>
      </c>
      <c r="B32" s="1095" t="s">
        <v>406</v>
      </c>
      <c r="C32" s="1096"/>
      <c r="D32" s="1096"/>
      <c r="E32" s="1096"/>
      <c r="F32" s="1096"/>
      <c r="G32" s="1096"/>
      <c r="H32" s="1096"/>
      <c r="I32" s="1096"/>
      <c r="J32" s="1096"/>
      <c r="K32" s="1096"/>
      <c r="L32" s="1096"/>
      <c r="M32" s="1096"/>
      <c r="N32" s="1096"/>
      <c r="O32" s="1096"/>
      <c r="P32" s="1097"/>
      <c r="Q32" s="1103">
        <v>1150</v>
      </c>
      <c r="R32" s="1104"/>
      <c r="S32" s="1104"/>
      <c r="T32" s="1104"/>
      <c r="U32" s="1104"/>
      <c r="V32" s="1104">
        <v>1107</v>
      </c>
      <c r="W32" s="1104"/>
      <c r="X32" s="1104"/>
      <c r="Y32" s="1104"/>
      <c r="Z32" s="1104"/>
      <c r="AA32" s="1104">
        <v>43</v>
      </c>
      <c r="AB32" s="1104"/>
      <c r="AC32" s="1104"/>
      <c r="AD32" s="1104"/>
      <c r="AE32" s="1105"/>
      <c r="AF32" s="1100">
        <v>279</v>
      </c>
      <c r="AG32" s="1101"/>
      <c r="AH32" s="1101"/>
      <c r="AI32" s="1101"/>
      <c r="AJ32" s="1102"/>
      <c r="AK32" s="1045">
        <v>436</v>
      </c>
      <c r="AL32" s="1036"/>
      <c r="AM32" s="1036"/>
      <c r="AN32" s="1036"/>
      <c r="AO32" s="1036"/>
      <c r="AP32" s="1036">
        <v>6437</v>
      </c>
      <c r="AQ32" s="1036"/>
      <c r="AR32" s="1036"/>
      <c r="AS32" s="1036"/>
      <c r="AT32" s="1036"/>
      <c r="AU32" s="1036" t="s">
        <v>573</v>
      </c>
      <c r="AV32" s="1036"/>
      <c r="AW32" s="1036"/>
      <c r="AX32" s="1036"/>
      <c r="AY32" s="1036"/>
      <c r="AZ32" s="1106" t="s">
        <v>573</v>
      </c>
      <c r="BA32" s="1106"/>
      <c r="BB32" s="1106"/>
      <c r="BC32" s="1106"/>
      <c r="BD32" s="1106"/>
      <c r="BE32" s="1037" t="s">
        <v>407</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15">
      <c r="A33" s="238">
        <v>6</v>
      </c>
      <c r="B33" s="1095"/>
      <c r="C33" s="1096"/>
      <c r="D33" s="1096"/>
      <c r="E33" s="1096"/>
      <c r="F33" s="1096"/>
      <c r="G33" s="1096"/>
      <c r="H33" s="1096"/>
      <c r="I33" s="1096"/>
      <c r="J33" s="1096"/>
      <c r="K33" s="1096"/>
      <c r="L33" s="1096"/>
      <c r="M33" s="1096"/>
      <c r="N33" s="1096"/>
      <c r="O33" s="1096"/>
      <c r="P33" s="1097"/>
      <c r="Q33" s="1103"/>
      <c r="R33" s="1104"/>
      <c r="S33" s="1104"/>
      <c r="T33" s="1104"/>
      <c r="U33" s="1104"/>
      <c r="V33" s="1104"/>
      <c r="W33" s="1104"/>
      <c r="X33" s="1104"/>
      <c r="Y33" s="1104"/>
      <c r="Z33" s="1104"/>
      <c r="AA33" s="1104"/>
      <c r="AB33" s="1104"/>
      <c r="AC33" s="1104"/>
      <c r="AD33" s="1104"/>
      <c r="AE33" s="1105"/>
      <c r="AF33" s="1100"/>
      <c r="AG33" s="1101"/>
      <c r="AH33" s="1101"/>
      <c r="AI33" s="1101"/>
      <c r="AJ33" s="1102"/>
      <c r="AK33" s="1045"/>
      <c r="AL33" s="1036"/>
      <c r="AM33" s="1036"/>
      <c r="AN33" s="1036"/>
      <c r="AO33" s="1036"/>
      <c r="AP33" s="1036"/>
      <c r="AQ33" s="1036"/>
      <c r="AR33" s="1036"/>
      <c r="AS33" s="1036"/>
      <c r="AT33" s="1036"/>
      <c r="AU33" s="1036"/>
      <c r="AV33" s="1036"/>
      <c r="AW33" s="1036"/>
      <c r="AX33" s="1036"/>
      <c r="AY33" s="1036"/>
      <c r="AZ33" s="1106"/>
      <c r="BA33" s="1106"/>
      <c r="BB33" s="1106"/>
      <c r="BC33" s="1106"/>
      <c r="BD33" s="1106"/>
      <c r="BE33" s="1037"/>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15">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15">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15">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15">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15">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15">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15">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15">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15">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15">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15">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15">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15">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15">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15">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15">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15">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15">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15">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15">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15">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15">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15">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15">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15">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15">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15">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15">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408</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
      <c r="A63" s="236" t="s">
        <v>389</v>
      </c>
      <c r="B63" s="1002" t="s">
        <v>409</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2155</v>
      </c>
      <c r="AG63" s="1024"/>
      <c r="AH63" s="1024"/>
      <c r="AI63" s="1024"/>
      <c r="AJ63" s="1087"/>
      <c r="AK63" s="1088"/>
      <c r="AL63" s="1028"/>
      <c r="AM63" s="1028"/>
      <c r="AN63" s="1028"/>
      <c r="AO63" s="1028"/>
      <c r="AP63" s="1024">
        <v>8734</v>
      </c>
      <c r="AQ63" s="1024"/>
      <c r="AR63" s="1024"/>
      <c r="AS63" s="1024"/>
      <c r="AT63" s="1024"/>
      <c r="AU63" s="1024"/>
      <c r="AV63" s="1024"/>
      <c r="AW63" s="1024"/>
      <c r="AX63" s="1024"/>
      <c r="AY63" s="1024"/>
      <c r="AZ63" s="1082"/>
      <c r="BA63" s="1082"/>
      <c r="BB63" s="1082"/>
      <c r="BC63" s="1082"/>
      <c r="BD63" s="1082"/>
      <c r="BE63" s="1025"/>
      <c r="BF63" s="1025"/>
      <c r="BG63" s="1025"/>
      <c r="BH63" s="1025"/>
      <c r="BI63" s="1026"/>
      <c r="BJ63" s="1083" t="s">
        <v>410</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
      <c r="A65" s="228" t="s">
        <v>411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15">
      <c r="A66" s="1060" t="s">
        <v>412</v>
      </c>
      <c r="B66" s="1061"/>
      <c r="C66" s="1061"/>
      <c r="D66" s="1061"/>
      <c r="E66" s="1061"/>
      <c r="F66" s="1061"/>
      <c r="G66" s="1061"/>
      <c r="H66" s="1061"/>
      <c r="I66" s="1061"/>
      <c r="J66" s="1061"/>
      <c r="K66" s="1061"/>
      <c r="L66" s="1061"/>
      <c r="M66" s="1061"/>
      <c r="N66" s="1061"/>
      <c r="O66" s="1061"/>
      <c r="P66" s="1062"/>
      <c r="Q66" s="1066" t="s">
        <v>413</v>
      </c>
      <c r="R66" s="1067"/>
      <c r="S66" s="1067"/>
      <c r="T66" s="1067"/>
      <c r="U66" s="1068"/>
      <c r="V66" s="1066" t="s">
        <v>414</v>
      </c>
      <c r="W66" s="1067"/>
      <c r="X66" s="1067"/>
      <c r="Y66" s="1067"/>
      <c r="Z66" s="1068"/>
      <c r="AA66" s="1066" t="s">
        <v>395</v>
      </c>
      <c r="AB66" s="1067"/>
      <c r="AC66" s="1067"/>
      <c r="AD66" s="1067"/>
      <c r="AE66" s="1068"/>
      <c r="AF66" s="1072" t="s">
        <v>415</v>
      </c>
      <c r="AG66" s="1073"/>
      <c r="AH66" s="1073"/>
      <c r="AI66" s="1073"/>
      <c r="AJ66" s="1074"/>
      <c r="AK66" s="1066" t="s">
        <v>416</v>
      </c>
      <c r="AL66" s="1061"/>
      <c r="AM66" s="1061"/>
      <c r="AN66" s="1061"/>
      <c r="AO66" s="1062"/>
      <c r="AP66" s="1066" t="s">
        <v>398</v>
      </c>
      <c r="AQ66" s="1067"/>
      <c r="AR66" s="1067"/>
      <c r="AS66" s="1067"/>
      <c r="AT66" s="1068"/>
      <c r="AU66" s="1066" t="s">
        <v>417</v>
      </c>
      <c r="AV66" s="1067"/>
      <c r="AW66" s="1067"/>
      <c r="AX66" s="1067"/>
      <c r="AY66" s="1068"/>
      <c r="AZ66" s="1066" t="s">
        <v>377</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15">
      <c r="A68" s="232">
        <v>1</v>
      </c>
      <c r="B68" s="1050" t="s">
        <v>572</v>
      </c>
      <c r="C68" s="1051"/>
      <c r="D68" s="1051"/>
      <c r="E68" s="1051"/>
      <c r="F68" s="1051"/>
      <c r="G68" s="1051"/>
      <c r="H68" s="1051"/>
      <c r="I68" s="1051"/>
      <c r="J68" s="1051"/>
      <c r="K68" s="1051"/>
      <c r="L68" s="1051"/>
      <c r="M68" s="1051"/>
      <c r="N68" s="1051"/>
      <c r="O68" s="1051"/>
      <c r="P68" s="1052"/>
      <c r="Q68" s="1053">
        <v>10978</v>
      </c>
      <c r="R68" s="1047"/>
      <c r="S68" s="1047"/>
      <c r="T68" s="1047"/>
      <c r="U68" s="1047"/>
      <c r="V68" s="1047">
        <v>10532</v>
      </c>
      <c r="W68" s="1047"/>
      <c r="X68" s="1047"/>
      <c r="Y68" s="1047"/>
      <c r="Z68" s="1047"/>
      <c r="AA68" s="1047">
        <v>446</v>
      </c>
      <c r="AB68" s="1047"/>
      <c r="AC68" s="1047"/>
      <c r="AD68" s="1047"/>
      <c r="AE68" s="1047"/>
      <c r="AF68" s="1047">
        <v>446</v>
      </c>
      <c r="AG68" s="1047"/>
      <c r="AH68" s="1047"/>
      <c r="AI68" s="1047"/>
      <c r="AJ68" s="1047"/>
      <c r="AK68" s="1047">
        <v>660</v>
      </c>
      <c r="AL68" s="1047"/>
      <c r="AM68" s="1047"/>
      <c r="AN68" s="1047"/>
      <c r="AO68" s="1047"/>
      <c r="AP68" s="1047" t="s">
        <v>573</v>
      </c>
      <c r="AQ68" s="1047"/>
      <c r="AR68" s="1047"/>
      <c r="AS68" s="1047"/>
      <c r="AT68" s="1047"/>
      <c r="AU68" s="1047" t="s">
        <v>573</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15">
      <c r="A69" s="234">
        <v>2</v>
      </c>
      <c r="B69" s="1039" t="s">
        <v>574</v>
      </c>
      <c r="C69" s="1040"/>
      <c r="D69" s="1040"/>
      <c r="E69" s="1040"/>
      <c r="F69" s="1040"/>
      <c r="G69" s="1040"/>
      <c r="H69" s="1040"/>
      <c r="I69" s="1040"/>
      <c r="J69" s="1040"/>
      <c r="K69" s="1040"/>
      <c r="L69" s="1040"/>
      <c r="M69" s="1040"/>
      <c r="N69" s="1040"/>
      <c r="O69" s="1040"/>
      <c r="P69" s="1041"/>
      <c r="Q69" s="1042">
        <v>860</v>
      </c>
      <c r="R69" s="1036"/>
      <c r="S69" s="1036"/>
      <c r="T69" s="1036"/>
      <c r="U69" s="1036"/>
      <c r="V69" s="1036">
        <v>858</v>
      </c>
      <c r="W69" s="1036"/>
      <c r="X69" s="1036"/>
      <c r="Y69" s="1036"/>
      <c r="Z69" s="1036"/>
      <c r="AA69" s="1036">
        <v>2</v>
      </c>
      <c r="AB69" s="1036"/>
      <c r="AC69" s="1036"/>
      <c r="AD69" s="1036"/>
      <c r="AE69" s="1036"/>
      <c r="AF69" s="1036">
        <v>2</v>
      </c>
      <c r="AG69" s="1036"/>
      <c r="AH69" s="1036"/>
      <c r="AI69" s="1036"/>
      <c r="AJ69" s="1036"/>
      <c r="AK69" s="1036">
        <v>1</v>
      </c>
      <c r="AL69" s="1036"/>
      <c r="AM69" s="1036"/>
      <c r="AN69" s="1036"/>
      <c r="AO69" s="1036"/>
      <c r="AP69" s="1036" t="s">
        <v>573</v>
      </c>
      <c r="AQ69" s="1036"/>
      <c r="AR69" s="1036"/>
      <c r="AS69" s="1036"/>
      <c r="AT69" s="1036"/>
      <c r="AU69" s="1036" t="s">
        <v>573</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15">
      <c r="A70" s="234">
        <v>3</v>
      </c>
      <c r="B70" s="1039" t="s">
        <v>575</v>
      </c>
      <c r="C70" s="1040"/>
      <c r="D70" s="1040"/>
      <c r="E70" s="1040"/>
      <c r="F70" s="1040"/>
      <c r="G70" s="1040"/>
      <c r="H70" s="1040"/>
      <c r="I70" s="1040"/>
      <c r="J70" s="1040"/>
      <c r="K70" s="1040"/>
      <c r="L70" s="1040"/>
      <c r="M70" s="1040"/>
      <c r="N70" s="1040"/>
      <c r="O70" s="1040"/>
      <c r="P70" s="1041"/>
      <c r="Q70" s="1042">
        <v>4902</v>
      </c>
      <c r="R70" s="1036"/>
      <c r="S70" s="1036"/>
      <c r="T70" s="1036"/>
      <c r="U70" s="1036"/>
      <c r="V70" s="1036">
        <v>4754</v>
      </c>
      <c r="W70" s="1036"/>
      <c r="X70" s="1036"/>
      <c r="Y70" s="1036"/>
      <c r="Z70" s="1036"/>
      <c r="AA70" s="1036">
        <v>148</v>
      </c>
      <c r="AB70" s="1036"/>
      <c r="AC70" s="1036"/>
      <c r="AD70" s="1036"/>
      <c r="AE70" s="1036"/>
      <c r="AF70" s="1036">
        <v>148</v>
      </c>
      <c r="AG70" s="1036"/>
      <c r="AH70" s="1036"/>
      <c r="AI70" s="1036"/>
      <c r="AJ70" s="1036"/>
      <c r="AK70" s="1036">
        <v>151</v>
      </c>
      <c r="AL70" s="1036"/>
      <c r="AM70" s="1036"/>
      <c r="AN70" s="1036"/>
      <c r="AO70" s="1036"/>
      <c r="AP70" s="1036">
        <v>4617</v>
      </c>
      <c r="AQ70" s="1036"/>
      <c r="AR70" s="1036"/>
      <c r="AS70" s="1036"/>
      <c r="AT70" s="1036"/>
      <c r="AU70" s="1036">
        <v>989</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15">
      <c r="A71" s="234">
        <v>4</v>
      </c>
      <c r="B71" s="1039" t="s">
        <v>576</v>
      </c>
      <c r="C71" s="1040"/>
      <c r="D71" s="1040"/>
      <c r="E71" s="1040"/>
      <c r="F71" s="1040"/>
      <c r="G71" s="1040"/>
      <c r="H71" s="1040"/>
      <c r="I71" s="1040"/>
      <c r="J71" s="1040"/>
      <c r="K71" s="1040"/>
      <c r="L71" s="1040"/>
      <c r="M71" s="1040"/>
      <c r="N71" s="1040"/>
      <c r="O71" s="1040"/>
      <c r="P71" s="1041"/>
      <c r="Q71" s="1042">
        <v>163</v>
      </c>
      <c r="R71" s="1036"/>
      <c r="S71" s="1036"/>
      <c r="T71" s="1036"/>
      <c r="U71" s="1036"/>
      <c r="V71" s="1036">
        <v>160</v>
      </c>
      <c r="W71" s="1036"/>
      <c r="X71" s="1036"/>
      <c r="Y71" s="1036"/>
      <c r="Z71" s="1036"/>
      <c r="AA71" s="1036">
        <v>3</v>
      </c>
      <c r="AB71" s="1036"/>
      <c r="AC71" s="1036"/>
      <c r="AD71" s="1036"/>
      <c r="AE71" s="1036"/>
      <c r="AF71" s="1036">
        <v>3</v>
      </c>
      <c r="AG71" s="1036"/>
      <c r="AH71" s="1036"/>
      <c r="AI71" s="1036"/>
      <c r="AJ71" s="1036"/>
      <c r="AK71" s="1036">
        <v>8</v>
      </c>
      <c r="AL71" s="1036"/>
      <c r="AM71" s="1036"/>
      <c r="AN71" s="1036"/>
      <c r="AO71" s="1036"/>
      <c r="AP71" s="1036" t="s">
        <v>573</v>
      </c>
      <c r="AQ71" s="1036"/>
      <c r="AR71" s="1036"/>
      <c r="AS71" s="1036"/>
      <c r="AT71" s="1036"/>
      <c r="AU71" s="1036" t="s">
        <v>573</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15">
      <c r="A72" s="234">
        <v>5</v>
      </c>
      <c r="B72" s="1039" t="s">
        <v>577</v>
      </c>
      <c r="C72" s="1040"/>
      <c r="D72" s="1040"/>
      <c r="E72" s="1040"/>
      <c r="F72" s="1040"/>
      <c r="G72" s="1040"/>
      <c r="H72" s="1040"/>
      <c r="I72" s="1040"/>
      <c r="J72" s="1040"/>
      <c r="K72" s="1040"/>
      <c r="L72" s="1040"/>
      <c r="M72" s="1040"/>
      <c r="N72" s="1040"/>
      <c r="O72" s="1040"/>
      <c r="P72" s="1041"/>
      <c r="Q72" s="1042">
        <v>10893</v>
      </c>
      <c r="R72" s="1036"/>
      <c r="S72" s="1036"/>
      <c r="T72" s="1036"/>
      <c r="U72" s="1036"/>
      <c r="V72" s="1036">
        <v>10578</v>
      </c>
      <c r="W72" s="1036"/>
      <c r="X72" s="1036"/>
      <c r="Y72" s="1036"/>
      <c r="Z72" s="1036"/>
      <c r="AA72" s="1036">
        <v>315</v>
      </c>
      <c r="AB72" s="1036"/>
      <c r="AC72" s="1036"/>
      <c r="AD72" s="1036"/>
      <c r="AE72" s="1036"/>
      <c r="AF72" s="1036">
        <v>1</v>
      </c>
      <c r="AG72" s="1036"/>
      <c r="AH72" s="1036"/>
      <c r="AI72" s="1036"/>
      <c r="AJ72" s="1036"/>
      <c r="AK72" s="1036">
        <v>1780</v>
      </c>
      <c r="AL72" s="1036"/>
      <c r="AM72" s="1036"/>
      <c r="AN72" s="1036"/>
      <c r="AO72" s="1036"/>
      <c r="AP72" s="1036">
        <v>7395</v>
      </c>
      <c r="AQ72" s="1036"/>
      <c r="AR72" s="1036"/>
      <c r="AS72" s="1036"/>
      <c r="AT72" s="1036"/>
      <c r="AU72" s="1036">
        <v>1950</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15">
      <c r="A73" s="234">
        <v>6</v>
      </c>
      <c r="B73" s="1039" t="s">
        <v>578</v>
      </c>
      <c r="C73" s="1040"/>
      <c r="D73" s="1040"/>
      <c r="E73" s="1040"/>
      <c r="F73" s="1040"/>
      <c r="G73" s="1040"/>
      <c r="H73" s="1040"/>
      <c r="I73" s="1040"/>
      <c r="J73" s="1040"/>
      <c r="K73" s="1040"/>
      <c r="L73" s="1040"/>
      <c r="M73" s="1040"/>
      <c r="N73" s="1040"/>
      <c r="O73" s="1040"/>
      <c r="P73" s="1041"/>
      <c r="Q73" s="1042">
        <v>249</v>
      </c>
      <c r="R73" s="1036"/>
      <c r="S73" s="1036"/>
      <c r="T73" s="1036"/>
      <c r="U73" s="1036"/>
      <c r="V73" s="1036">
        <v>171</v>
      </c>
      <c r="W73" s="1036"/>
      <c r="X73" s="1036"/>
      <c r="Y73" s="1036"/>
      <c r="Z73" s="1036"/>
      <c r="AA73" s="1036">
        <v>78</v>
      </c>
      <c r="AB73" s="1036"/>
      <c r="AC73" s="1036"/>
      <c r="AD73" s="1036"/>
      <c r="AE73" s="1036"/>
      <c r="AF73" s="1036">
        <v>78</v>
      </c>
      <c r="AG73" s="1036"/>
      <c r="AH73" s="1036"/>
      <c r="AI73" s="1036"/>
      <c r="AJ73" s="1036"/>
      <c r="AK73" s="1036">
        <v>35</v>
      </c>
      <c r="AL73" s="1036"/>
      <c r="AM73" s="1036"/>
      <c r="AN73" s="1036"/>
      <c r="AO73" s="1036"/>
      <c r="AP73" s="1036" t="s">
        <v>573</v>
      </c>
      <c r="AQ73" s="1036"/>
      <c r="AR73" s="1036"/>
      <c r="AS73" s="1036"/>
      <c r="AT73" s="1036"/>
      <c r="AU73" s="1036" t="s">
        <v>573</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15">
      <c r="A74" s="234">
        <v>7</v>
      </c>
      <c r="B74" s="1039" t="s">
        <v>579</v>
      </c>
      <c r="C74" s="1040"/>
      <c r="D74" s="1040"/>
      <c r="E74" s="1040"/>
      <c r="F74" s="1040"/>
      <c r="G74" s="1040"/>
      <c r="H74" s="1040"/>
      <c r="I74" s="1040"/>
      <c r="J74" s="1040"/>
      <c r="K74" s="1040"/>
      <c r="L74" s="1040"/>
      <c r="M74" s="1040"/>
      <c r="N74" s="1040"/>
      <c r="O74" s="1040"/>
      <c r="P74" s="1041"/>
      <c r="Q74" s="1042">
        <v>273284</v>
      </c>
      <c r="R74" s="1036"/>
      <c r="S74" s="1036"/>
      <c r="T74" s="1036"/>
      <c r="U74" s="1036"/>
      <c r="V74" s="1036">
        <v>266441</v>
      </c>
      <c r="W74" s="1036"/>
      <c r="X74" s="1036"/>
      <c r="Y74" s="1036"/>
      <c r="Z74" s="1036"/>
      <c r="AA74" s="1036">
        <v>6843</v>
      </c>
      <c r="AB74" s="1036"/>
      <c r="AC74" s="1036"/>
      <c r="AD74" s="1036"/>
      <c r="AE74" s="1036"/>
      <c r="AF74" s="1036">
        <v>6843</v>
      </c>
      <c r="AG74" s="1036"/>
      <c r="AH74" s="1036"/>
      <c r="AI74" s="1036"/>
      <c r="AJ74" s="1036"/>
      <c r="AK74" s="1036">
        <v>11003</v>
      </c>
      <c r="AL74" s="1036"/>
      <c r="AM74" s="1036"/>
      <c r="AN74" s="1036"/>
      <c r="AO74" s="1036"/>
      <c r="AP74" s="1036" t="s">
        <v>573</v>
      </c>
      <c r="AQ74" s="1036"/>
      <c r="AR74" s="1036"/>
      <c r="AS74" s="1036"/>
      <c r="AT74" s="1036"/>
      <c r="AU74" s="1036" t="s">
        <v>573</v>
      </c>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15">
      <c r="A75" s="234">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15">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15">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15">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15">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15">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15">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15">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15">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15">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15">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15">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15">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
      <c r="A88" s="236" t="s">
        <v>389</v>
      </c>
      <c r="B88" s="1002" t="s">
        <v>418</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7521</v>
      </c>
      <c r="AG88" s="1024"/>
      <c r="AH88" s="1024"/>
      <c r="AI88" s="1024"/>
      <c r="AJ88" s="1024"/>
      <c r="AK88" s="1028"/>
      <c r="AL88" s="1028"/>
      <c r="AM88" s="1028"/>
      <c r="AN88" s="1028"/>
      <c r="AO88" s="1028"/>
      <c r="AP88" s="1024">
        <v>12012</v>
      </c>
      <c r="AQ88" s="1024"/>
      <c r="AR88" s="1024"/>
      <c r="AS88" s="1024"/>
      <c r="AT88" s="1024"/>
      <c r="AU88" s="1024">
        <v>2939</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1002" t="s">
        <v>419</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0" t="s">
        <v>426</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427</v>
      </c>
      <c r="AB109" s="961"/>
      <c r="AC109" s="961"/>
      <c r="AD109" s="961"/>
      <c r="AE109" s="962"/>
      <c r="AF109" s="963" t="s">
        <v>428</v>
      </c>
      <c r="AG109" s="961"/>
      <c r="AH109" s="961"/>
      <c r="AI109" s="961"/>
      <c r="AJ109" s="962"/>
      <c r="AK109" s="963" t="s">
        <v>304</v>
      </c>
      <c r="AL109" s="961"/>
      <c r="AM109" s="961"/>
      <c r="AN109" s="961"/>
      <c r="AO109" s="962"/>
      <c r="AP109" s="963" t="s">
        <v>429</v>
      </c>
      <c r="AQ109" s="961"/>
      <c r="AR109" s="961"/>
      <c r="AS109" s="961"/>
      <c r="AT109" s="994"/>
      <c r="AU109" s="960" t="s">
        <v>426</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427</v>
      </c>
      <c r="BR109" s="961"/>
      <c r="BS109" s="961"/>
      <c r="BT109" s="961"/>
      <c r="BU109" s="962"/>
      <c r="BV109" s="963" t="s">
        <v>428</v>
      </c>
      <c r="BW109" s="961"/>
      <c r="BX109" s="961"/>
      <c r="BY109" s="961"/>
      <c r="BZ109" s="962"/>
      <c r="CA109" s="963" t="s">
        <v>304</v>
      </c>
      <c r="CB109" s="961"/>
      <c r="CC109" s="961"/>
      <c r="CD109" s="961"/>
      <c r="CE109" s="962"/>
      <c r="CF109" s="1001" t="s">
        <v>429</v>
      </c>
      <c r="CG109" s="1001"/>
      <c r="CH109" s="1001"/>
      <c r="CI109" s="1001"/>
      <c r="CJ109" s="1001"/>
      <c r="CK109" s="963" t="s">
        <v>430</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427</v>
      </c>
      <c r="DH109" s="961"/>
      <c r="DI109" s="961"/>
      <c r="DJ109" s="961"/>
      <c r="DK109" s="962"/>
      <c r="DL109" s="963" t="s">
        <v>428</v>
      </c>
      <c r="DM109" s="961"/>
      <c r="DN109" s="961"/>
      <c r="DO109" s="961"/>
      <c r="DP109" s="962"/>
      <c r="DQ109" s="963" t="s">
        <v>304</v>
      </c>
      <c r="DR109" s="961"/>
      <c r="DS109" s="961"/>
      <c r="DT109" s="961"/>
      <c r="DU109" s="962"/>
      <c r="DV109" s="963" t="s">
        <v>429</v>
      </c>
      <c r="DW109" s="961"/>
      <c r="DX109" s="961"/>
      <c r="DY109" s="961"/>
      <c r="DZ109" s="994"/>
    </row>
    <row r="110" spans="1:131" s="226" customFormat="1" ht="26.25" customHeight="1" x14ac:dyDescent="0.15">
      <c r="A110" s="872" t="s">
        <v>431</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1258646</v>
      </c>
      <c r="AB110" s="954"/>
      <c r="AC110" s="954"/>
      <c r="AD110" s="954"/>
      <c r="AE110" s="955"/>
      <c r="AF110" s="956">
        <v>1294494</v>
      </c>
      <c r="AG110" s="954"/>
      <c r="AH110" s="954"/>
      <c r="AI110" s="954"/>
      <c r="AJ110" s="955"/>
      <c r="AK110" s="956">
        <v>1367676</v>
      </c>
      <c r="AL110" s="954"/>
      <c r="AM110" s="954"/>
      <c r="AN110" s="954"/>
      <c r="AO110" s="955"/>
      <c r="AP110" s="957">
        <v>18.5</v>
      </c>
      <c r="AQ110" s="958"/>
      <c r="AR110" s="958"/>
      <c r="AS110" s="958"/>
      <c r="AT110" s="959"/>
      <c r="AU110" s="995" t="s">
        <v>73</v>
      </c>
      <c r="AV110" s="996"/>
      <c r="AW110" s="996"/>
      <c r="AX110" s="996"/>
      <c r="AY110" s="996"/>
      <c r="AZ110" s="925" t="s">
        <v>432</v>
      </c>
      <c r="BA110" s="873"/>
      <c r="BB110" s="873"/>
      <c r="BC110" s="873"/>
      <c r="BD110" s="873"/>
      <c r="BE110" s="873"/>
      <c r="BF110" s="873"/>
      <c r="BG110" s="873"/>
      <c r="BH110" s="873"/>
      <c r="BI110" s="873"/>
      <c r="BJ110" s="873"/>
      <c r="BK110" s="873"/>
      <c r="BL110" s="873"/>
      <c r="BM110" s="873"/>
      <c r="BN110" s="873"/>
      <c r="BO110" s="873"/>
      <c r="BP110" s="874"/>
      <c r="BQ110" s="926">
        <v>15372820</v>
      </c>
      <c r="BR110" s="907"/>
      <c r="BS110" s="907"/>
      <c r="BT110" s="907"/>
      <c r="BU110" s="907"/>
      <c r="BV110" s="907">
        <v>16658885</v>
      </c>
      <c r="BW110" s="907"/>
      <c r="BX110" s="907"/>
      <c r="BY110" s="907"/>
      <c r="BZ110" s="907"/>
      <c r="CA110" s="907">
        <v>17392068</v>
      </c>
      <c r="CB110" s="907"/>
      <c r="CC110" s="907"/>
      <c r="CD110" s="907"/>
      <c r="CE110" s="907"/>
      <c r="CF110" s="931">
        <v>235.5</v>
      </c>
      <c r="CG110" s="932"/>
      <c r="CH110" s="932"/>
      <c r="CI110" s="932"/>
      <c r="CJ110" s="932"/>
      <c r="CK110" s="991" t="s">
        <v>433</v>
      </c>
      <c r="CL110" s="884"/>
      <c r="CM110" s="925" t="s">
        <v>434</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128</v>
      </c>
      <c r="DH110" s="907"/>
      <c r="DI110" s="907"/>
      <c r="DJ110" s="907"/>
      <c r="DK110" s="907"/>
      <c r="DL110" s="907" t="s">
        <v>128</v>
      </c>
      <c r="DM110" s="907"/>
      <c r="DN110" s="907"/>
      <c r="DO110" s="907"/>
      <c r="DP110" s="907"/>
      <c r="DQ110" s="907" t="s">
        <v>128</v>
      </c>
      <c r="DR110" s="907"/>
      <c r="DS110" s="907"/>
      <c r="DT110" s="907"/>
      <c r="DU110" s="907"/>
      <c r="DV110" s="908" t="s">
        <v>128</v>
      </c>
      <c r="DW110" s="908"/>
      <c r="DX110" s="908"/>
      <c r="DY110" s="908"/>
      <c r="DZ110" s="909"/>
    </row>
    <row r="111" spans="1:131" s="226" customFormat="1" ht="26.25" customHeight="1" x14ac:dyDescent="0.15">
      <c r="A111" s="839" t="s">
        <v>435</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436</v>
      </c>
      <c r="AB111" s="984"/>
      <c r="AC111" s="984"/>
      <c r="AD111" s="984"/>
      <c r="AE111" s="985"/>
      <c r="AF111" s="986" t="s">
        <v>128</v>
      </c>
      <c r="AG111" s="984"/>
      <c r="AH111" s="984"/>
      <c r="AI111" s="984"/>
      <c r="AJ111" s="985"/>
      <c r="AK111" s="986" t="s">
        <v>128</v>
      </c>
      <c r="AL111" s="984"/>
      <c r="AM111" s="984"/>
      <c r="AN111" s="984"/>
      <c r="AO111" s="985"/>
      <c r="AP111" s="987" t="s">
        <v>128</v>
      </c>
      <c r="AQ111" s="988"/>
      <c r="AR111" s="988"/>
      <c r="AS111" s="988"/>
      <c r="AT111" s="989"/>
      <c r="AU111" s="997"/>
      <c r="AV111" s="998"/>
      <c r="AW111" s="998"/>
      <c r="AX111" s="998"/>
      <c r="AY111" s="998"/>
      <c r="AZ111" s="880" t="s">
        <v>437</v>
      </c>
      <c r="BA111" s="817"/>
      <c r="BB111" s="817"/>
      <c r="BC111" s="817"/>
      <c r="BD111" s="817"/>
      <c r="BE111" s="817"/>
      <c r="BF111" s="817"/>
      <c r="BG111" s="817"/>
      <c r="BH111" s="817"/>
      <c r="BI111" s="817"/>
      <c r="BJ111" s="817"/>
      <c r="BK111" s="817"/>
      <c r="BL111" s="817"/>
      <c r="BM111" s="817"/>
      <c r="BN111" s="817"/>
      <c r="BO111" s="817"/>
      <c r="BP111" s="818"/>
      <c r="BQ111" s="881">
        <v>48163</v>
      </c>
      <c r="BR111" s="882"/>
      <c r="BS111" s="882"/>
      <c r="BT111" s="882"/>
      <c r="BU111" s="882"/>
      <c r="BV111" s="882">
        <v>40651</v>
      </c>
      <c r="BW111" s="882"/>
      <c r="BX111" s="882"/>
      <c r="BY111" s="882"/>
      <c r="BZ111" s="882"/>
      <c r="CA111" s="882">
        <v>3189266</v>
      </c>
      <c r="CB111" s="882"/>
      <c r="CC111" s="882"/>
      <c r="CD111" s="882"/>
      <c r="CE111" s="882"/>
      <c r="CF111" s="940">
        <v>43.2</v>
      </c>
      <c r="CG111" s="941"/>
      <c r="CH111" s="941"/>
      <c r="CI111" s="941"/>
      <c r="CJ111" s="941"/>
      <c r="CK111" s="992"/>
      <c r="CL111" s="886"/>
      <c r="CM111" s="880" t="s">
        <v>438</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128</v>
      </c>
      <c r="DH111" s="882"/>
      <c r="DI111" s="882"/>
      <c r="DJ111" s="882"/>
      <c r="DK111" s="882"/>
      <c r="DL111" s="882" t="s">
        <v>128</v>
      </c>
      <c r="DM111" s="882"/>
      <c r="DN111" s="882"/>
      <c r="DO111" s="882"/>
      <c r="DP111" s="882"/>
      <c r="DQ111" s="882" t="s">
        <v>436</v>
      </c>
      <c r="DR111" s="882"/>
      <c r="DS111" s="882"/>
      <c r="DT111" s="882"/>
      <c r="DU111" s="882"/>
      <c r="DV111" s="859" t="s">
        <v>128</v>
      </c>
      <c r="DW111" s="859"/>
      <c r="DX111" s="859"/>
      <c r="DY111" s="859"/>
      <c r="DZ111" s="860"/>
    </row>
    <row r="112" spans="1:131" s="226" customFormat="1" ht="26.25" customHeight="1" x14ac:dyDescent="0.15">
      <c r="A112" s="977" t="s">
        <v>439</v>
      </c>
      <c r="B112" s="978"/>
      <c r="C112" s="817" t="s">
        <v>440</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128</v>
      </c>
      <c r="AB112" s="845"/>
      <c r="AC112" s="845"/>
      <c r="AD112" s="845"/>
      <c r="AE112" s="846"/>
      <c r="AF112" s="847" t="s">
        <v>436</v>
      </c>
      <c r="AG112" s="845"/>
      <c r="AH112" s="845"/>
      <c r="AI112" s="845"/>
      <c r="AJ112" s="846"/>
      <c r="AK112" s="847" t="s">
        <v>128</v>
      </c>
      <c r="AL112" s="845"/>
      <c r="AM112" s="845"/>
      <c r="AN112" s="845"/>
      <c r="AO112" s="846"/>
      <c r="AP112" s="889" t="s">
        <v>436</v>
      </c>
      <c r="AQ112" s="890"/>
      <c r="AR112" s="890"/>
      <c r="AS112" s="890"/>
      <c r="AT112" s="891"/>
      <c r="AU112" s="997"/>
      <c r="AV112" s="998"/>
      <c r="AW112" s="998"/>
      <c r="AX112" s="998"/>
      <c r="AY112" s="998"/>
      <c r="AZ112" s="880" t="s">
        <v>441</v>
      </c>
      <c r="BA112" s="817"/>
      <c r="BB112" s="817"/>
      <c r="BC112" s="817"/>
      <c r="BD112" s="817"/>
      <c r="BE112" s="817"/>
      <c r="BF112" s="817"/>
      <c r="BG112" s="817"/>
      <c r="BH112" s="817"/>
      <c r="BI112" s="817"/>
      <c r="BJ112" s="817"/>
      <c r="BK112" s="817"/>
      <c r="BL112" s="817"/>
      <c r="BM112" s="817"/>
      <c r="BN112" s="817"/>
      <c r="BO112" s="817"/>
      <c r="BP112" s="818"/>
      <c r="BQ112" s="881">
        <v>3745171</v>
      </c>
      <c r="BR112" s="882"/>
      <c r="BS112" s="882"/>
      <c r="BT112" s="882"/>
      <c r="BU112" s="882"/>
      <c r="BV112" s="882">
        <v>3577682</v>
      </c>
      <c r="BW112" s="882"/>
      <c r="BX112" s="882"/>
      <c r="BY112" s="882"/>
      <c r="BZ112" s="882"/>
      <c r="CA112" s="882">
        <v>2851607</v>
      </c>
      <c r="CB112" s="882"/>
      <c r="CC112" s="882"/>
      <c r="CD112" s="882"/>
      <c r="CE112" s="882"/>
      <c r="CF112" s="940">
        <v>38.6</v>
      </c>
      <c r="CG112" s="941"/>
      <c r="CH112" s="941"/>
      <c r="CI112" s="941"/>
      <c r="CJ112" s="941"/>
      <c r="CK112" s="992"/>
      <c r="CL112" s="886"/>
      <c r="CM112" s="880" t="s">
        <v>442</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128</v>
      </c>
      <c r="DH112" s="882"/>
      <c r="DI112" s="882"/>
      <c r="DJ112" s="882"/>
      <c r="DK112" s="882"/>
      <c r="DL112" s="882" t="s">
        <v>436</v>
      </c>
      <c r="DM112" s="882"/>
      <c r="DN112" s="882"/>
      <c r="DO112" s="882"/>
      <c r="DP112" s="882"/>
      <c r="DQ112" s="882" t="s">
        <v>443</v>
      </c>
      <c r="DR112" s="882"/>
      <c r="DS112" s="882"/>
      <c r="DT112" s="882"/>
      <c r="DU112" s="882"/>
      <c r="DV112" s="859" t="s">
        <v>436</v>
      </c>
      <c r="DW112" s="859"/>
      <c r="DX112" s="859"/>
      <c r="DY112" s="859"/>
      <c r="DZ112" s="860"/>
    </row>
    <row r="113" spans="1:130" s="226" customFormat="1" ht="26.25" customHeight="1" x14ac:dyDescent="0.15">
      <c r="A113" s="979"/>
      <c r="B113" s="980"/>
      <c r="C113" s="817" t="s">
        <v>444</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418886</v>
      </c>
      <c r="AB113" s="984"/>
      <c r="AC113" s="984"/>
      <c r="AD113" s="984"/>
      <c r="AE113" s="985"/>
      <c r="AF113" s="986">
        <v>262684</v>
      </c>
      <c r="AG113" s="984"/>
      <c r="AH113" s="984"/>
      <c r="AI113" s="984"/>
      <c r="AJ113" s="985"/>
      <c r="AK113" s="986">
        <v>148198</v>
      </c>
      <c r="AL113" s="984"/>
      <c r="AM113" s="984"/>
      <c r="AN113" s="984"/>
      <c r="AO113" s="985"/>
      <c r="AP113" s="987">
        <v>2</v>
      </c>
      <c r="AQ113" s="988"/>
      <c r="AR113" s="988"/>
      <c r="AS113" s="988"/>
      <c r="AT113" s="989"/>
      <c r="AU113" s="997"/>
      <c r="AV113" s="998"/>
      <c r="AW113" s="998"/>
      <c r="AX113" s="998"/>
      <c r="AY113" s="998"/>
      <c r="AZ113" s="880" t="s">
        <v>445</v>
      </c>
      <c r="BA113" s="817"/>
      <c r="BB113" s="817"/>
      <c r="BC113" s="817"/>
      <c r="BD113" s="817"/>
      <c r="BE113" s="817"/>
      <c r="BF113" s="817"/>
      <c r="BG113" s="817"/>
      <c r="BH113" s="817"/>
      <c r="BI113" s="817"/>
      <c r="BJ113" s="817"/>
      <c r="BK113" s="817"/>
      <c r="BL113" s="817"/>
      <c r="BM113" s="817"/>
      <c r="BN113" s="817"/>
      <c r="BO113" s="817"/>
      <c r="BP113" s="818"/>
      <c r="BQ113" s="881">
        <v>3382328</v>
      </c>
      <c r="BR113" s="882"/>
      <c r="BS113" s="882"/>
      <c r="BT113" s="882"/>
      <c r="BU113" s="882"/>
      <c r="BV113" s="882">
        <v>3164698</v>
      </c>
      <c r="BW113" s="882"/>
      <c r="BX113" s="882"/>
      <c r="BY113" s="882"/>
      <c r="BZ113" s="882"/>
      <c r="CA113" s="882">
        <v>2938792</v>
      </c>
      <c r="CB113" s="882"/>
      <c r="CC113" s="882"/>
      <c r="CD113" s="882"/>
      <c r="CE113" s="882"/>
      <c r="CF113" s="940">
        <v>39.799999999999997</v>
      </c>
      <c r="CG113" s="941"/>
      <c r="CH113" s="941"/>
      <c r="CI113" s="941"/>
      <c r="CJ113" s="941"/>
      <c r="CK113" s="992"/>
      <c r="CL113" s="886"/>
      <c r="CM113" s="880" t="s">
        <v>446</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443</v>
      </c>
      <c r="DH113" s="845"/>
      <c r="DI113" s="845"/>
      <c r="DJ113" s="845"/>
      <c r="DK113" s="846"/>
      <c r="DL113" s="847" t="s">
        <v>128</v>
      </c>
      <c r="DM113" s="845"/>
      <c r="DN113" s="845"/>
      <c r="DO113" s="845"/>
      <c r="DP113" s="846"/>
      <c r="DQ113" s="847" t="s">
        <v>128</v>
      </c>
      <c r="DR113" s="845"/>
      <c r="DS113" s="845"/>
      <c r="DT113" s="845"/>
      <c r="DU113" s="846"/>
      <c r="DV113" s="889" t="s">
        <v>128</v>
      </c>
      <c r="DW113" s="890"/>
      <c r="DX113" s="890"/>
      <c r="DY113" s="890"/>
      <c r="DZ113" s="891"/>
    </row>
    <row r="114" spans="1:130" s="226" customFormat="1" ht="26.25" customHeight="1" x14ac:dyDescent="0.15">
      <c r="A114" s="979"/>
      <c r="B114" s="980"/>
      <c r="C114" s="817" t="s">
        <v>447</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207716</v>
      </c>
      <c r="AB114" s="845"/>
      <c r="AC114" s="845"/>
      <c r="AD114" s="845"/>
      <c r="AE114" s="846"/>
      <c r="AF114" s="847">
        <v>243053</v>
      </c>
      <c r="AG114" s="845"/>
      <c r="AH114" s="845"/>
      <c r="AI114" s="845"/>
      <c r="AJ114" s="846"/>
      <c r="AK114" s="847">
        <v>254607</v>
      </c>
      <c r="AL114" s="845"/>
      <c r="AM114" s="845"/>
      <c r="AN114" s="845"/>
      <c r="AO114" s="846"/>
      <c r="AP114" s="889">
        <v>3.4</v>
      </c>
      <c r="AQ114" s="890"/>
      <c r="AR114" s="890"/>
      <c r="AS114" s="890"/>
      <c r="AT114" s="891"/>
      <c r="AU114" s="997"/>
      <c r="AV114" s="998"/>
      <c r="AW114" s="998"/>
      <c r="AX114" s="998"/>
      <c r="AY114" s="998"/>
      <c r="AZ114" s="880" t="s">
        <v>448</v>
      </c>
      <c r="BA114" s="817"/>
      <c r="BB114" s="817"/>
      <c r="BC114" s="817"/>
      <c r="BD114" s="817"/>
      <c r="BE114" s="817"/>
      <c r="BF114" s="817"/>
      <c r="BG114" s="817"/>
      <c r="BH114" s="817"/>
      <c r="BI114" s="817"/>
      <c r="BJ114" s="817"/>
      <c r="BK114" s="817"/>
      <c r="BL114" s="817"/>
      <c r="BM114" s="817"/>
      <c r="BN114" s="817"/>
      <c r="BO114" s="817"/>
      <c r="BP114" s="818"/>
      <c r="BQ114" s="881">
        <v>1771016</v>
      </c>
      <c r="BR114" s="882"/>
      <c r="BS114" s="882"/>
      <c r="BT114" s="882"/>
      <c r="BU114" s="882"/>
      <c r="BV114" s="882">
        <v>1724866</v>
      </c>
      <c r="BW114" s="882"/>
      <c r="BX114" s="882"/>
      <c r="BY114" s="882"/>
      <c r="BZ114" s="882"/>
      <c r="CA114" s="882">
        <v>1701540</v>
      </c>
      <c r="CB114" s="882"/>
      <c r="CC114" s="882"/>
      <c r="CD114" s="882"/>
      <c r="CE114" s="882"/>
      <c r="CF114" s="940">
        <v>23</v>
      </c>
      <c r="CG114" s="941"/>
      <c r="CH114" s="941"/>
      <c r="CI114" s="941"/>
      <c r="CJ114" s="941"/>
      <c r="CK114" s="992"/>
      <c r="CL114" s="886"/>
      <c r="CM114" s="880" t="s">
        <v>449</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128</v>
      </c>
      <c r="DH114" s="845"/>
      <c r="DI114" s="845"/>
      <c r="DJ114" s="845"/>
      <c r="DK114" s="846"/>
      <c r="DL114" s="847" t="s">
        <v>128</v>
      </c>
      <c r="DM114" s="845"/>
      <c r="DN114" s="845"/>
      <c r="DO114" s="845"/>
      <c r="DP114" s="846"/>
      <c r="DQ114" s="847" t="s">
        <v>128</v>
      </c>
      <c r="DR114" s="845"/>
      <c r="DS114" s="845"/>
      <c r="DT114" s="845"/>
      <c r="DU114" s="846"/>
      <c r="DV114" s="889" t="s">
        <v>128</v>
      </c>
      <c r="DW114" s="890"/>
      <c r="DX114" s="890"/>
      <c r="DY114" s="890"/>
      <c r="DZ114" s="891"/>
    </row>
    <row r="115" spans="1:130" s="226" customFormat="1" ht="26.25" customHeight="1" x14ac:dyDescent="0.15">
      <c r="A115" s="979"/>
      <c r="B115" s="980"/>
      <c r="C115" s="817" t="s">
        <v>450</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7533</v>
      </c>
      <c r="AB115" s="984"/>
      <c r="AC115" s="984"/>
      <c r="AD115" s="984"/>
      <c r="AE115" s="985"/>
      <c r="AF115" s="986">
        <v>7999</v>
      </c>
      <c r="AG115" s="984"/>
      <c r="AH115" s="984"/>
      <c r="AI115" s="984"/>
      <c r="AJ115" s="985"/>
      <c r="AK115" s="986">
        <v>7363</v>
      </c>
      <c r="AL115" s="984"/>
      <c r="AM115" s="984"/>
      <c r="AN115" s="984"/>
      <c r="AO115" s="985"/>
      <c r="AP115" s="987">
        <v>0.1</v>
      </c>
      <c r="AQ115" s="988"/>
      <c r="AR115" s="988"/>
      <c r="AS115" s="988"/>
      <c r="AT115" s="989"/>
      <c r="AU115" s="997"/>
      <c r="AV115" s="998"/>
      <c r="AW115" s="998"/>
      <c r="AX115" s="998"/>
      <c r="AY115" s="998"/>
      <c r="AZ115" s="880" t="s">
        <v>451</v>
      </c>
      <c r="BA115" s="817"/>
      <c r="BB115" s="817"/>
      <c r="BC115" s="817"/>
      <c r="BD115" s="817"/>
      <c r="BE115" s="817"/>
      <c r="BF115" s="817"/>
      <c r="BG115" s="817"/>
      <c r="BH115" s="817"/>
      <c r="BI115" s="817"/>
      <c r="BJ115" s="817"/>
      <c r="BK115" s="817"/>
      <c r="BL115" s="817"/>
      <c r="BM115" s="817"/>
      <c r="BN115" s="817"/>
      <c r="BO115" s="817"/>
      <c r="BP115" s="818"/>
      <c r="BQ115" s="881">
        <v>4674</v>
      </c>
      <c r="BR115" s="882"/>
      <c r="BS115" s="882"/>
      <c r="BT115" s="882"/>
      <c r="BU115" s="882"/>
      <c r="BV115" s="882">
        <v>5518</v>
      </c>
      <c r="BW115" s="882"/>
      <c r="BX115" s="882"/>
      <c r="BY115" s="882"/>
      <c r="BZ115" s="882"/>
      <c r="CA115" s="882">
        <v>5995</v>
      </c>
      <c r="CB115" s="882"/>
      <c r="CC115" s="882"/>
      <c r="CD115" s="882"/>
      <c r="CE115" s="882"/>
      <c r="CF115" s="940">
        <v>0.1</v>
      </c>
      <c r="CG115" s="941"/>
      <c r="CH115" s="941"/>
      <c r="CI115" s="941"/>
      <c r="CJ115" s="941"/>
      <c r="CK115" s="992"/>
      <c r="CL115" s="886"/>
      <c r="CM115" s="880" t="s">
        <v>452</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443</v>
      </c>
      <c r="DH115" s="845"/>
      <c r="DI115" s="845"/>
      <c r="DJ115" s="845"/>
      <c r="DK115" s="846"/>
      <c r="DL115" s="847" t="s">
        <v>128</v>
      </c>
      <c r="DM115" s="845"/>
      <c r="DN115" s="845"/>
      <c r="DO115" s="845"/>
      <c r="DP115" s="846"/>
      <c r="DQ115" s="847" t="s">
        <v>443</v>
      </c>
      <c r="DR115" s="845"/>
      <c r="DS115" s="845"/>
      <c r="DT115" s="845"/>
      <c r="DU115" s="846"/>
      <c r="DV115" s="889" t="s">
        <v>443</v>
      </c>
      <c r="DW115" s="890"/>
      <c r="DX115" s="890"/>
      <c r="DY115" s="890"/>
      <c r="DZ115" s="891"/>
    </row>
    <row r="116" spans="1:130" s="226" customFormat="1" ht="26.25" customHeight="1" x14ac:dyDescent="0.15">
      <c r="A116" s="981"/>
      <c r="B116" s="982"/>
      <c r="C116" s="904" t="s">
        <v>453</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128</v>
      </c>
      <c r="AB116" s="845"/>
      <c r="AC116" s="845"/>
      <c r="AD116" s="845"/>
      <c r="AE116" s="846"/>
      <c r="AF116" s="847" t="s">
        <v>128</v>
      </c>
      <c r="AG116" s="845"/>
      <c r="AH116" s="845"/>
      <c r="AI116" s="845"/>
      <c r="AJ116" s="846"/>
      <c r="AK116" s="847" t="s">
        <v>128</v>
      </c>
      <c r="AL116" s="845"/>
      <c r="AM116" s="845"/>
      <c r="AN116" s="845"/>
      <c r="AO116" s="846"/>
      <c r="AP116" s="889" t="s">
        <v>128</v>
      </c>
      <c r="AQ116" s="890"/>
      <c r="AR116" s="890"/>
      <c r="AS116" s="890"/>
      <c r="AT116" s="891"/>
      <c r="AU116" s="997"/>
      <c r="AV116" s="998"/>
      <c r="AW116" s="998"/>
      <c r="AX116" s="998"/>
      <c r="AY116" s="998"/>
      <c r="AZ116" s="974" t="s">
        <v>454</v>
      </c>
      <c r="BA116" s="975"/>
      <c r="BB116" s="975"/>
      <c r="BC116" s="975"/>
      <c r="BD116" s="975"/>
      <c r="BE116" s="975"/>
      <c r="BF116" s="975"/>
      <c r="BG116" s="975"/>
      <c r="BH116" s="975"/>
      <c r="BI116" s="975"/>
      <c r="BJ116" s="975"/>
      <c r="BK116" s="975"/>
      <c r="BL116" s="975"/>
      <c r="BM116" s="975"/>
      <c r="BN116" s="975"/>
      <c r="BO116" s="975"/>
      <c r="BP116" s="976"/>
      <c r="BQ116" s="881" t="s">
        <v>128</v>
      </c>
      <c r="BR116" s="882"/>
      <c r="BS116" s="882"/>
      <c r="BT116" s="882"/>
      <c r="BU116" s="882"/>
      <c r="BV116" s="882" t="s">
        <v>443</v>
      </c>
      <c r="BW116" s="882"/>
      <c r="BX116" s="882"/>
      <c r="BY116" s="882"/>
      <c r="BZ116" s="882"/>
      <c r="CA116" s="882" t="s">
        <v>128</v>
      </c>
      <c r="CB116" s="882"/>
      <c r="CC116" s="882"/>
      <c r="CD116" s="882"/>
      <c r="CE116" s="882"/>
      <c r="CF116" s="940" t="s">
        <v>128</v>
      </c>
      <c r="CG116" s="941"/>
      <c r="CH116" s="941"/>
      <c r="CI116" s="941"/>
      <c r="CJ116" s="941"/>
      <c r="CK116" s="992"/>
      <c r="CL116" s="886"/>
      <c r="CM116" s="880" t="s">
        <v>455</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443</v>
      </c>
      <c r="DH116" s="845"/>
      <c r="DI116" s="845"/>
      <c r="DJ116" s="845"/>
      <c r="DK116" s="846"/>
      <c r="DL116" s="847" t="s">
        <v>436</v>
      </c>
      <c r="DM116" s="845"/>
      <c r="DN116" s="845"/>
      <c r="DO116" s="845"/>
      <c r="DP116" s="846"/>
      <c r="DQ116" s="847" t="s">
        <v>128</v>
      </c>
      <c r="DR116" s="845"/>
      <c r="DS116" s="845"/>
      <c r="DT116" s="845"/>
      <c r="DU116" s="846"/>
      <c r="DV116" s="889" t="s">
        <v>128</v>
      </c>
      <c r="DW116" s="890"/>
      <c r="DX116" s="890"/>
      <c r="DY116" s="890"/>
      <c r="DZ116" s="891"/>
    </row>
    <row r="117" spans="1:130" s="226" customFormat="1" ht="26.25" customHeight="1" x14ac:dyDescent="0.15">
      <c r="A117" s="960" t="s">
        <v>188</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456</v>
      </c>
      <c r="Z117" s="962"/>
      <c r="AA117" s="967">
        <v>1892781</v>
      </c>
      <c r="AB117" s="968"/>
      <c r="AC117" s="968"/>
      <c r="AD117" s="968"/>
      <c r="AE117" s="969"/>
      <c r="AF117" s="970">
        <v>1808230</v>
      </c>
      <c r="AG117" s="968"/>
      <c r="AH117" s="968"/>
      <c r="AI117" s="968"/>
      <c r="AJ117" s="969"/>
      <c r="AK117" s="970">
        <v>1777844</v>
      </c>
      <c r="AL117" s="968"/>
      <c r="AM117" s="968"/>
      <c r="AN117" s="968"/>
      <c r="AO117" s="969"/>
      <c r="AP117" s="971"/>
      <c r="AQ117" s="972"/>
      <c r="AR117" s="972"/>
      <c r="AS117" s="972"/>
      <c r="AT117" s="973"/>
      <c r="AU117" s="997"/>
      <c r="AV117" s="998"/>
      <c r="AW117" s="998"/>
      <c r="AX117" s="998"/>
      <c r="AY117" s="998"/>
      <c r="AZ117" s="928" t="s">
        <v>457</v>
      </c>
      <c r="BA117" s="929"/>
      <c r="BB117" s="929"/>
      <c r="BC117" s="929"/>
      <c r="BD117" s="929"/>
      <c r="BE117" s="929"/>
      <c r="BF117" s="929"/>
      <c r="BG117" s="929"/>
      <c r="BH117" s="929"/>
      <c r="BI117" s="929"/>
      <c r="BJ117" s="929"/>
      <c r="BK117" s="929"/>
      <c r="BL117" s="929"/>
      <c r="BM117" s="929"/>
      <c r="BN117" s="929"/>
      <c r="BO117" s="929"/>
      <c r="BP117" s="930"/>
      <c r="BQ117" s="881" t="s">
        <v>128</v>
      </c>
      <c r="BR117" s="882"/>
      <c r="BS117" s="882"/>
      <c r="BT117" s="882"/>
      <c r="BU117" s="882"/>
      <c r="BV117" s="882" t="s">
        <v>128</v>
      </c>
      <c r="BW117" s="882"/>
      <c r="BX117" s="882"/>
      <c r="BY117" s="882"/>
      <c r="BZ117" s="882"/>
      <c r="CA117" s="882" t="s">
        <v>128</v>
      </c>
      <c r="CB117" s="882"/>
      <c r="CC117" s="882"/>
      <c r="CD117" s="882"/>
      <c r="CE117" s="882"/>
      <c r="CF117" s="940" t="s">
        <v>436</v>
      </c>
      <c r="CG117" s="941"/>
      <c r="CH117" s="941"/>
      <c r="CI117" s="941"/>
      <c r="CJ117" s="941"/>
      <c r="CK117" s="992"/>
      <c r="CL117" s="886"/>
      <c r="CM117" s="880" t="s">
        <v>458</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128</v>
      </c>
      <c r="DH117" s="845"/>
      <c r="DI117" s="845"/>
      <c r="DJ117" s="845"/>
      <c r="DK117" s="846"/>
      <c r="DL117" s="847" t="s">
        <v>128</v>
      </c>
      <c r="DM117" s="845"/>
      <c r="DN117" s="845"/>
      <c r="DO117" s="845"/>
      <c r="DP117" s="846"/>
      <c r="DQ117" s="847" t="s">
        <v>128</v>
      </c>
      <c r="DR117" s="845"/>
      <c r="DS117" s="845"/>
      <c r="DT117" s="845"/>
      <c r="DU117" s="846"/>
      <c r="DV117" s="889" t="s">
        <v>128</v>
      </c>
      <c r="DW117" s="890"/>
      <c r="DX117" s="890"/>
      <c r="DY117" s="890"/>
      <c r="DZ117" s="891"/>
    </row>
    <row r="118" spans="1:130" s="226" customFormat="1" ht="26.25" customHeight="1" x14ac:dyDescent="0.15">
      <c r="A118" s="960" t="s">
        <v>430</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427</v>
      </c>
      <c r="AB118" s="961"/>
      <c r="AC118" s="961"/>
      <c r="AD118" s="961"/>
      <c r="AE118" s="962"/>
      <c r="AF118" s="963" t="s">
        <v>428</v>
      </c>
      <c r="AG118" s="961"/>
      <c r="AH118" s="961"/>
      <c r="AI118" s="961"/>
      <c r="AJ118" s="962"/>
      <c r="AK118" s="963" t="s">
        <v>304</v>
      </c>
      <c r="AL118" s="961"/>
      <c r="AM118" s="961"/>
      <c r="AN118" s="961"/>
      <c r="AO118" s="962"/>
      <c r="AP118" s="964" t="s">
        <v>429</v>
      </c>
      <c r="AQ118" s="965"/>
      <c r="AR118" s="965"/>
      <c r="AS118" s="965"/>
      <c r="AT118" s="966"/>
      <c r="AU118" s="997"/>
      <c r="AV118" s="998"/>
      <c r="AW118" s="998"/>
      <c r="AX118" s="998"/>
      <c r="AY118" s="998"/>
      <c r="AZ118" s="903" t="s">
        <v>459</v>
      </c>
      <c r="BA118" s="904"/>
      <c r="BB118" s="904"/>
      <c r="BC118" s="904"/>
      <c r="BD118" s="904"/>
      <c r="BE118" s="904"/>
      <c r="BF118" s="904"/>
      <c r="BG118" s="904"/>
      <c r="BH118" s="904"/>
      <c r="BI118" s="904"/>
      <c r="BJ118" s="904"/>
      <c r="BK118" s="904"/>
      <c r="BL118" s="904"/>
      <c r="BM118" s="904"/>
      <c r="BN118" s="904"/>
      <c r="BO118" s="904"/>
      <c r="BP118" s="905"/>
      <c r="BQ118" s="944">
        <v>295249</v>
      </c>
      <c r="BR118" s="910"/>
      <c r="BS118" s="910"/>
      <c r="BT118" s="910"/>
      <c r="BU118" s="910"/>
      <c r="BV118" s="910">
        <v>300024</v>
      </c>
      <c r="BW118" s="910"/>
      <c r="BX118" s="910"/>
      <c r="BY118" s="910"/>
      <c r="BZ118" s="910"/>
      <c r="CA118" s="910" t="s">
        <v>128</v>
      </c>
      <c r="CB118" s="910"/>
      <c r="CC118" s="910"/>
      <c r="CD118" s="910"/>
      <c r="CE118" s="910"/>
      <c r="CF118" s="940" t="s">
        <v>128</v>
      </c>
      <c r="CG118" s="941"/>
      <c r="CH118" s="941"/>
      <c r="CI118" s="941"/>
      <c r="CJ118" s="941"/>
      <c r="CK118" s="992"/>
      <c r="CL118" s="886"/>
      <c r="CM118" s="880" t="s">
        <v>460</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128</v>
      </c>
      <c r="DH118" s="845"/>
      <c r="DI118" s="845"/>
      <c r="DJ118" s="845"/>
      <c r="DK118" s="846"/>
      <c r="DL118" s="847" t="s">
        <v>128</v>
      </c>
      <c r="DM118" s="845"/>
      <c r="DN118" s="845"/>
      <c r="DO118" s="845"/>
      <c r="DP118" s="846"/>
      <c r="DQ118" s="847" t="s">
        <v>128</v>
      </c>
      <c r="DR118" s="845"/>
      <c r="DS118" s="845"/>
      <c r="DT118" s="845"/>
      <c r="DU118" s="846"/>
      <c r="DV118" s="889" t="s">
        <v>128</v>
      </c>
      <c r="DW118" s="890"/>
      <c r="DX118" s="890"/>
      <c r="DY118" s="890"/>
      <c r="DZ118" s="891"/>
    </row>
    <row r="119" spans="1:130" s="226" customFormat="1" ht="26.25" customHeight="1" x14ac:dyDescent="0.15">
      <c r="A119" s="883" t="s">
        <v>433</v>
      </c>
      <c r="B119" s="884"/>
      <c r="C119" s="925" t="s">
        <v>434</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436</v>
      </c>
      <c r="AB119" s="954"/>
      <c r="AC119" s="954"/>
      <c r="AD119" s="954"/>
      <c r="AE119" s="955"/>
      <c r="AF119" s="956" t="s">
        <v>128</v>
      </c>
      <c r="AG119" s="954"/>
      <c r="AH119" s="954"/>
      <c r="AI119" s="954"/>
      <c r="AJ119" s="955"/>
      <c r="AK119" s="956" t="s">
        <v>128</v>
      </c>
      <c r="AL119" s="954"/>
      <c r="AM119" s="954"/>
      <c r="AN119" s="954"/>
      <c r="AO119" s="955"/>
      <c r="AP119" s="957" t="s">
        <v>443</v>
      </c>
      <c r="AQ119" s="958"/>
      <c r="AR119" s="958"/>
      <c r="AS119" s="958"/>
      <c r="AT119" s="959"/>
      <c r="AU119" s="999"/>
      <c r="AV119" s="1000"/>
      <c r="AW119" s="1000"/>
      <c r="AX119" s="1000"/>
      <c r="AY119" s="1000"/>
      <c r="AZ119" s="247" t="s">
        <v>188</v>
      </c>
      <c r="BA119" s="247"/>
      <c r="BB119" s="247"/>
      <c r="BC119" s="247"/>
      <c r="BD119" s="247"/>
      <c r="BE119" s="247"/>
      <c r="BF119" s="247"/>
      <c r="BG119" s="247"/>
      <c r="BH119" s="247"/>
      <c r="BI119" s="247"/>
      <c r="BJ119" s="247"/>
      <c r="BK119" s="247"/>
      <c r="BL119" s="247"/>
      <c r="BM119" s="247"/>
      <c r="BN119" s="247"/>
      <c r="BO119" s="942" t="s">
        <v>461</v>
      </c>
      <c r="BP119" s="943"/>
      <c r="BQ119" s="944">
        <v>24619421</v>
      </c>
      <c r="BR119" s="910"/>
      <c r="BS119" s="910"/>
      <c r="BT119" s="910"/>
      <c r="BU119" s="910"/>
      <c r="BV119" s="910">
        <v>25472324</v>
      </c>
      <c r="BW119" s="910"/>
      <c r="BX119" s="910"/>
      <c r="BY119" s="910"/>
      <c r="BZ119" s="910"/>
      <c r="CA119" s="910">
        <v>28079268</v>
      </c>
      <c r="CB119" s="910"/>
      <c r="CC119" s="910"/>
      <c r="CD119" s="910"/>
      <c r="CE119" s="910"/>
      <c r="CF119" s="813"/>
      <c r="CG119" s="814"/>
      <c r="CH119" s="814"/>
      <c r="CI119" s="814"/>
      <c r="CJ119" s="899"/>
      <c r="CK119" s="993"/>
      <c r="CL119" s="888"/>
      <c r="CM119" s="903" t="s">
        <v>462</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v>48163</v>
      </c>
      <c r="DH119" s="829"/>
      <c r="DI119" s="829"/>
      <c r="DJ119" s="829"/>
      <c r="DK119" s="830"/>
      <c r="DL119" s="831">
        <v>40651</v>
      </c>
      <c r="DM119" s="829"/>
      <c r="DN119" s="829"/>
      <c r="DO119" s="829"/>
      <c r="DP119" s="830"/>
      <c r="DQ119" s="831">
        <v>3189266</v>
      </c>
      <c r="DR119" s="829"/>
      <c r="DS119" s="829"/>
      <c r="DT119" s="829"/>
      <c r="DU119" s="830"/>
      <c r="DV119" s="913">
        <v>43.2</v>
      </c>
      <c r="DW119" s="914"/>
      <c r="DX119" s="914"/>
      <c r="DY119" s="914"/>
      <c r="DZ119" s="915"/>
    </row>
    <row r="120" spans="1:130" s="226" customFormat="1" ht="26.25" customHeight="1" x14ac:dyDescent="0.15">
      <c r="A120" s="885"/>
      <c r="B120" s="886"/>
      <c r="C120" s="880" t="s">
        <v>438</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443</v>
      </c>
      <c r="AB120" s="845"/>
      <c r="AC120" s="845"/>
      <c r="AD120" s="845"/>
      <c r="AE120" s="846"/>
      <c r="AF120" s="847" t="s">
        <v>128</v>
      </c>
      <c r="AG120" s="845"/>
      <c r="AH120" s="845"/>
      <c r="AI120" s="845"/>
      <c r="AJ120" s="846"/>
      <c r="AK120" s="847" t="s">
        <v>443</v>
      </c>
      <c r="AL120" s="845"/>
      <c r="AM120" s="845"/>
      <c r="AN120" s="845"/>
      <c r="AO120" s="846"/>
      <c r="AP120" s="889" t="s">
        <v>436</v>
      </c>
      <c r="AQ120" s="890"/>
      <c r="AR120" s="890"/>
      <c r="AS120" s="890"/>
      <c r="AT120" s="891"/>
      <c r="AU120" s="945" t="s">
        <v>463</v>
      </c>
      <c r="AV120" s="946"/>
      <c r="AW120" s="946"/>
      <c r="AX120" s="946"/>
      <c r="AY120" s="947"/>
      <c r="AZ120" s="925" t="s">
        <v>464</v>
      </c>
      <c r="BA120" s="873"/>
      <c r="BB120" s="873"/>
      <c r="BC120" s="873"/>
      <c r="BD120" s="873"/>
      <c r="BE120" s="873"/>
      <c r="BF120" s="873"/>
      <c r="BG120" s="873"/>
      <c r="BH120" s="873"/>
      <c r="BI120" s="873"/>
      <c r="BJ120" s="873"/>
      <c r="BK120" s="873"/>
      <c r="BL120" s="873"/>
      <c r="BM120" s="873"/>
      <c r="BN120" s="873"/>
      <c r="BO120" s="873"/>
      <c r="BP120" s="874"/>
      <c r="BQ120" s="926">
        <v>3821502</v>
      </c>
      <c r="BR120" s="907"/>
      <c r="BS120" s="907"/>
      <c r="BT120" s="907"/>
      <c r="BU120" s="907"/>
      <c r="BV120" s="907">
        <v>4112650</v>
      </c>
      <c r="BW120" s="907"/>
      <c r="BX120" s="907"/>
      <c r="BY120" s="907"/>
      <c r="BZ120" s="907"/>
      <c r="CA120" s="907">
        <v>5146058</v>
      </c>
      <c r="CB120" s="907"/>
      <c r="CC120" s="907"/>
      <c r="CD120" s="907"/>
      <c r="CE120" s="907"/>
      <c r="CF120" s="931">
        <v>69.7</v>
      </c>
      <c r="CG120" s="932"/>
      <c r="CH120" s="932"/>
      <c r="CI120" s="932"/>
      <c r="CJ120" s="932"/>
      <c r="CK120" s="933" t="s">
        <v>465</v>
      </c>
      <c r="CL120" s="917"/>
      <c r="CM120" s="917"/>
      <c r="CN120" s="917"/>
      <c r="CO120" s="918"/>
      <c r="CP120" s="937" t="s">
        <v>466</v>
      </c>
      <c r="CQ120" s="938"/>
      <c r="CR120" s="938"/>
      <c r="CS120" s="938"/>
      <c r="CT120" s="938"/>
      <c r="CU120" s="938"/>
      <c r="CV120" s="938"/>
      <c r="CW120" s="938"/>
      <c r="CX120" s="938"/>
      <c r="CY120" s="938"/>
      <c r="CZ120" s="938"/>
      <c r="DA120" s="938"/>
      <c r="DB120" s="938"/>
      <c r="DC120" s="938"/>
      <c r="DD120" s="938"/>
      <c r="DE120" s="938"/>
      <c r="DF120" s="939"/>
      <c r="DG120" s="926" t="s">
        <v>128</v>
      </c>
      <c r="DH120" s="907"/>
      <c r="DI120" s="907"/>
      <c r="DJ120" s="907"/>
      <c r="DK120" s="907"/>
      <c r="DL120" s="907">
        <v>3577682</v>
      </c>
      <c r="DM120" s="907"/>
      <c r="DN120" s="907"/>
      <c r="DO120" s="907"/>
      <c r="DP120" s="907"/>
      <c r="DQ120" s="907">
        <v>2851607</v>
      </c>
      <c r="DR120" s="907"/>
      <c r="DS120" s="907"/>
      <c r="DT120" s="907"/>
      <c r="DU120" s="907"/>
      <c r="DV120" s="908">
        <v>38.6</v>
      </c>
      <c r="DW120" s="908"/>
      <c r="DX120" s="908"/>
      <c r="DY120" s="908"/>
      <c r="DZ120" s="909"/>
    </row>
    <row r="121" spans="1:130" s="226" customFormat="1" ht="26.25" customHeight="1" x14ac:dyDescent="0.15">
      <c r="A121" s="885"/>
      <c r="B121" s="886"/>
      <c r="C121" s="928" t="s">
        <v>467</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443</v>
      </c>
      <c r="AB121" s="845"/>
      <c r="AC121" s="845"/>
      <c r="AD121" s="845"/>
      <c r="AE121" s="846"/>
      <c r="AF121" s="847" t="s">
        <v>436</v>
      </c>
      <c r="AG121" s="845"/>
      <c r="AH121" s="845"/>
      <c r="AI121" s="845"/>
      <c r="AJ121" s="846"/>
      <c r="AK121" s="847" t="s">
        <v>128</v>
      </c>
      <c r="AL121" s="845"/>
      <c r="AM121" s="845"/>
      <c r="AN121" s="845"/>
      <c r="AO121" s="846"/>
      <c r="AP121" s="889" t="s">
        <v>128</v>
      </c>
      <c r="AQ121" s="890"/>
      <c r="AR121" s="890"/>
      <c r="AS121" s="890"/>
      <c r="AT121" s="891"/>
      <c r="AU121" s="948"/>
      <c r="AV121" s="949"/>
      <c r="AW121" s="949"/>
      <c r="AX121" s="949"/>
      <c r="AY121" s="950"/>
      <c r="AZ121" s="880" t="s">
        <v>468</v>
      </c>
      <c r="BA121" s="817"/>
      <c r="BB121" s="817"/>
      <c r="BC121" s="817"/>
      <c r="BD121" s="817"/>
      <c r="BE121" s="817"/>
      <c r="BF121" s="817"/>
      <c r="BG121" s="817"/>
      <c r="BH121" s="817"/>
      <c r="BI121" s="817"/>
      <c r="BJ121" s="817"/>
      <c r="BK121" s="817"/>
      <c r="BL121" s="817"/>
      <c r="BM121" s="817"/>
      <c r="BN121" s="817"/>
      <c r="BO121" s="817"/>
      <c r="BP121" s="818"/>
      <c r="BQ121" s="881">
        <v>5306489</v>
      </c>
      <c r="BR121" s="882"/>
      <c r="BS121" s="882"/>
      <c r="BT121" s="882"/>
      <c r="BU121" s="882"/>
      <c r="BV121" s="882">
        <v>5017475</v>
      </c>
      <c r="BW121" s="882"/>
      <c r="BX121" s="882"/>
      <c r="BY121" s="882"/>
      <c r="BZ121" s="882"/>
      <c r="CA121" s="882">
        <v>4217309</v>
      </c>
      <c r="CB121" s="882"/>
      <c r="CC121" s="882"/>
      <c r="CD121" s="882"/>
      <c r="CE121" s="882"/>
      <c r="CF121" s="940">
        <v>57.1</v>
      </c>
      <c r="CG121" s="941"/>
      <c r="CH121" s="941"/>
      <c r="CI121" s="941"/>
      <c r="CJ121" s="941"/>
      <c r="CK121" s="934"/>
      <c r="CL121" s="920"/>
      <c r="CM121" s="920"/>
      <c r="CN121" s="920"/>
      <c r="CO121" s="921"/>
      <c r="CP121" s="900" t="s">
        <v>402</v>
      </c>
      <c r="CQ121" s="901"/>
      <c r="CR121" s="901"/>
      <c r="CS121" s="901"/>
      <c r="CT121" s="901"/>
      <c r="CU121" s="901"/>
      <c r="CV121" s="901"/>
      <c r="CW121" s="901"/>
      <c r="CX121" s="901"/>
      <c r="CY121" s="901"/>
      <c r="CZ121" s="901"/>
      <c r="DA121" s="901"/>
      <c r="DB121" s="901"/>
      <c r="DC121" s="901"/>
      <c r="DD121" s="901"/>
      <c r="DE121" s="901"/>
      <c r="DF121" s="902"/>
      <c r="DG121" s="881" t="s">
        <v>128</v>
      </c>
      <c r="DH121" s="882"/>
      <c r="DI121" s="882"/>
      <c r="DJ121" s="882"/>
      <c r="DK121" s="882"/>
      <c r="DL121" s="882" t="s">
        <v>128</v>
      </c>
      <c r="DM121" s="882"/>
      <c r="DN121" s="882"/>
      <c r="DO121" s="882"/>
      <c r="DP121" s="882"/>
      <c r="DQ121" s="882" t="s">
        <v>128</v>
      </c>
      <c r="DR121" s="882"/>
      <c r="DS121" s="882"/>
      <c r="DT121" s="882"/>
      <c r="DU121" s="882"/>
      <c r="DV121" s="859" t="s">
        <v>128</v>
      </c>
      <c r="DW121" s="859"/>
      <c r="DX121" s="859"/>
      <c r="DY121" s="859"/>
      <c r="DZ121" s="860"/>
    </row>
    <row r="122" spans="1:130" s="226" customFormat="1" ht="26.25" customHeight="1" x14ac:dyDescent="0.15">
      <c r="A122" s="885"/>
      <c r="B122" s="886"/>
      <c r="C122" s="880" t="s">
        <v>449</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128</v>
      </c>
      <c r="AB122" s="845"/>
      <c r="AC122" s="845"/>
      <c r="AD122" s="845"/>
      <c r="AE122" s="846"/>
      <c r="AF122" s="847" t="s">
        <v>128</v>
      </c>
      <c r="AG122" s="845"/>
      <c r="AH122" s="845"/>
      <c r="AI122" s="845"/>
      <c r="AJ122" s="846"/>
      <c r="AK122" s="847" t="s">
        <v>436</v>
      </c>
      <c r="AL122" s="845"/>
      <c r="AM122" s="845"/>
      <c r="AN122" s="845"/>
      <c r="AO122" s="846"/>
      <c r="AP122" s="889" t="s">
        <v>128</v>
      </c>
      <c r="AQ122" s="890"/>
      <c r="AR122" s="890"/>
      <c r="AS122" s="890"/>
      <c r="AT122" s="891"/>
      <c r="AU122" s="948"/>
      <c r="AV122" s="949"/>
      <c r="AW122" s="949"/>
      <c r="AX122" s="949"/>
      <c r="AY122" s="950"/>
      <c r="AZ122" s="903" t="s">
        <v>469</v>
      </c>
      <c r="BA122" s="904"/>
      <c r="BB122" s="904"/>
      <c r="BC122" s="904"/>
      <c r="BD122" s="904"/>
      <c r="BE122" s="904"/>
      <c r="BF122" s="904"/>
      <c r="BG122" s="904"/>
      <c r="BH122" s="904"/>
      <c r="BI122" s="904"/>
      <c r="BJ122" s="904"/>
      <c r="BK122" s="904"/>
      <c r="BL122" s="904"/>
      <c r="BM122" s="904"/>
      <c r="BN122" s="904"/>
      <c r="BO122" s="904"/>
      <c r="BP122" s="905"/>
      <c r="BQ122" s="944">
        <v>13403296</v>
      </c>
      <c r="BR122" s="910"/>
      <c r="BS122" s="910"/>
      <c r="BT122" s="910"/>
      <c r="BU122" s="910"/>
      <c r="BV122" s="910">
        <v>14061133</v>
      </c>
      <c r="BW122" s="910"/>
      <c r="BX122" s="910"/>
      <c r="BY122" s="910"/>
      <c r="BZ122" s="910"/>
      <c r="CA122" s="910">
        <v>14138615</v>
      </c>
      <c r="CB122" s="910"/>
      <c r="CC122" s="910"/>
      <c r="CD122" s="910"/>
      <c r="CE122" s="910"/>
      <c r="CF122" s="911">
        <v>191.5</v>
      </c>
      <c r="CG122" s="912"/>
      <c r="CH122" s="912"/>
      <c r="CI122" s="912"/>
      <c r="CJ122" s="912"/>
      <c r="CK122" s="934"/>
      <c r="CL122" s="920"/>
      <c r="CM122" s="920"/>
      <c r="CN122" s="920"/>
      <c r="CO122" s="921"/>
      <c r="CP122" s="900" t="s">
        <v>470</v>
      </c>
      <c r="CQ122" s="901"/>
      <c r="CR122" s="901"/>
      <c r="CS122" s="901"/>
      <c r="CT122" s="901"/>
      <c r="CU122" s="901"/>
      <c r="CV122" s="901"/>
      <c r="CW122" s="901"/>
      <c r="CX122" s="901"/>
      <c r="CY122" s="901"/>
      <c r="CZ122" s="901"/>
      <c r="DA122" s="901"/>
      <c r="DB122" s="901"/>
      <c r="DC122" s="901"/>
      <c r="DD122" s="901"/>
      <c r="DE122" s="901"/>
      <c r="DF122" s="902"/>
      <c r="DG122" s="881" t="s">
        <v>128</v>
      </c>
      <c r="DH122" s="882"/>
      <c r="DI122" s="882"/>
      <c r="DJ122" s="882"/>
      <c r="DK122" s="882"/>
      <c r="DL122" s="882" t="s">
        <v>443</v>
      </c>
      <c r="DM122" s="882"/>
      <c r="DN122" s="882"/>
      <c r="DO122" s="882"/>
      <c r="DP122" s="882"/>
      <c r="DQ122" s="882" t="s">
        <v>128</v>
      </c>
      <c r="DR122" s="882"/>
      <c r="DS122" s="882"/>
      <c r="DT122" s="882"/>
      <c r="DU122" s="882"/>
      <c r="DV122" s="859" t="s">
        <v>436</v>
      </c>
      <c r="DW122" s="859"/>
      <c r="DX122" s="859"/>
      <c r="DY122" s="859"/>
      <c r="DZ122" s="860"/>
    </row>
    <row r="123" spans="1:130" s="226" customFormat="1" ht="26.25" customHeight="1" x14ac:dyDescent="0.15">
      <c r="A123" s="885"/>
      <c r="B123" s="886"/>
      <c r="C123" s="880" t="s">
        <v>455</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128</v>
      </c>
      <c r="AB123" s="845"/>
      <c r="AC123" s="845"/>
      <c r="AD123" s="845"/>
      <c r="AE123" s="846"/>
      <c r="AF123" s="847" t="s">
        <v>128</v>
      </c>
      <c r="AG123" s="845"/>
      <c r="AH123" s="845"/>
      <c r="AI123" s="845"/>
      <c r="AJ123" s="846"/>
      <c r="AK123" s="847" t="s">
        <v>443</v>
      </c>
      <c r="AL123" s="845"/>
      <c r="AM123" s="845"/>
      <c r="AN123" s="845"/>
      <c r="AO123" s="846"/>
      <c r="AP123" s="889" t="s">
        <v>128</v>
      </c>
      <c r="AQ123" s="890"/>
      <c r="AR123" s="890"/>
      <c r="AS123" s="890"/>
      <c r="AT123" s="891"/>
      <c r="AU123" s="951"/>
      <c r="AV123" s="952"/>
      <c r="AW123" s="952"/>
      <c r="AX123" s="952"/>
      <c r="AY123" s="952"/>
      <c r="AZ123" s="247" t="s">
        <v>188</v>
      </c>
      <c r="BA123" s="247"/>
      <c r="BB123" s="247"/>
      <c r="BC123" s="247"/>
      <c r="BD123" s="247"/>
      <c r="BE123" s="247"/>
      <c r="BF123" s="247"/>
      <c r="BG123" s="247"/>
      <c r="BH123" s="247"/>
      <c r="BI123" s="247"/>
      <c r="BJ123" s="247"/>
      <c r="BK123" s="247"/>
      <c r="BL123" s="247"/>
      <c r="BM123" s="247"/>
      <c r="BN123" s="247"/>
      <c r="BO123" s="942" t="s">
        <v>471</v>
      </c>
      <c r="BP123" s="943"/>
      <c r="BQ123" s="897">
        <v>22531287</v>
      </c>
      <c r="BR123" s="898"/>
      <c r="BS123" s="898"/>
      <c r="BT123" s="898"/>
      <c r="BU123" s="898"/>
      <c r="BV123" s="898">
        <v>23191258</v>
      </c>
      <c r="BW123" s="898"/>
      <c r="BX123" s="898"/>
      <c r="BY123" s="898"/>
      <c r="BZ123" s="898"/>
      <c r="CA123" s="898">
        <v>23501982</v>
      </c>
      <c r="CB123" s="898"/>
      <c r="CC123" s="898"/>
      <c r="CD123" s="898"/>
      <c r="CE123" s="898"/>
      <c r="CF123" s="813"/>
      <c r="CG123" s="814"/>
      <c r="CH123" s="814"/>
      <c r="CI123" s="814"/>
      <c r="CJ123" s="899"/>
      <c r="CK123" s="934"/>
      <c r="CL123" s="920"/>
      <c r="CM123" s="920"/>
      <c r="CN123" s="920"/>
      <c r="CO123" s="921"/>
      <c r="CP123" s="900" t="s">
        <v>472</v>
      </c>
      <c r="CQ123" s="901"/>
      <c r="CR123" s="901"/>
      <c r="CS123" s="901"/>
      <c r="CT123" s="901"/>
      <c r="CU123" s="901"/>
      <c r="CV123" s="901"/>
      <c r="CW123" s="901"/>
      <c r="CX123" s="901"/>
      <c r="CY123" s="901"/>
      <c r="CZ123" s="901"/>
      <c r="DA123" s="901"/>
      <c r="DB123" s="901"/>
      <c r="DC123" s="901"/>
      <c r="DD123" s="901"/>
      <c r="DE123" s="901"/>
      <c r="DF123" s="902"/>
      <c r="DG123" s="844" t="s">
        <v>436</v>
      </c>
      <c r="DH123" s="845"/>
      <c r="DI123" s="845"/>
      <c r="DJ123" s="845"/>
      <c r="DK123" s="846"/>
      <c r="DL123" s="847" t="s">
        <v>128</v>
      </c>
      <c r="DM123" s="845"/>
      <c r="DN123" s="845"/>
      <c r="DO123" s="845"/>
      <c r="DP123" s="846"/>
      <c r="DQ123" s="847" t="s">
        <v>128</v>
      </c>
      <c r="DR123" s="845"/>
      <c r="DS123" s="845"/>
      <c r="DT123" s="845"/>
      <c r="DU123" s="846"/>
      <c r="DV123" s="889" t="s">
        <v>128</v>
      </c>
      <c r="DW123" s="890"/>
      <c r="DX123" s="890"/>
      <c r="DY123" s="890"/>
      <c r="DZ123" s="891"/>
    </row>
    <row r="124" spans="1:130" s="226" customFormat="1" ht="26.25" customHeight="1" thickBot="1" x14ac:dyDescent="0.2">
      <c r="A124" s="885"/>
      <c r="B124" s="886"/>
      <c r="C124" s="880" t="s">
        <v>458</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436</v>
      </c>
      <c r="AB124" s="845"/>
      <c r="AC124" s="845"/>
      <c r="AD124" s="845"/>
      <c r="AE124" s="846"/>
      <c r="AF124" s="847" t="s">
        <v>436</v>
      </c>
      <c r="AG124" s="845"/>
      <c r="AH124" s="845"/>
      <c r="AI124" s="845"/>
      <c r="AJ124" s="846"/>
      <c r="AK124" s="847" t="s">
        <v>128</v>
      </c>
      <c r="AL124" s="845"/>
      <c r="AM124" s="845"/>
      <c r="AN124" s="845"/>
      <c r="AO124" s="846"/>
      <c r="AP124" s="889" t="s">
        <v>128</v>
      </c>
      <c r="AQ124" s="890"/>
      <c r="AR124" s="890"/>
      <c r="AS124" s="890"/>
      <c r="AT124" s="891"/>
      <c r="AU124" s="892" t="s">
        <v>473</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31.3</v>
      </c>
      <c r="BR124" s="896"/>
      <c r="BS124" s="896"/>
      <c r="BT124" s="896"/>
      <c r="BU124" s="896"/>
      <c r="BV124" s="896">
        <v>32.799999999999997</v>
      </c>
      <c r="BW124" s="896"/>
      <c r="BX124" s="896"/>
      <c r="BY124" s="896"/>
      <c r="BZ124" s="896"/>
      <c r="CA124" s="896">
        <v>61.9</v>
      </c>
      <c r="CB124" s="896"/>
      <c r="CC124" s="896"/>
      <c r="CD124" s="896"/>
      <c r="CE124" s="896"/>
      <c r="CF124" s="791"/>
      <c r="CG124" s="792"/>
      <c r="CH124" s="792"/>
      <c r="CI124" s="792"/>
      <c r="CJ124" s="927"/>
      <c r="CK124" s="935"/>
      <c r="CL124" s="935"/>
      <c r="CM124" s="935"/>
      <c r="CN124" s="935"/>
      <c r="CO124" s="936"/>
      <c r="CP124" s="900" t="s">
        <v>474</v>
      </c>
      <c r="CQ124" s="901"/>
      <c r="CR124" s="901"/>
      <c r="CS124" s="901"/>
      <c r="CT124" s="901"/>
      <c r="CU124" s="901"/>
      <c r="CV124" s="901"/>
      <c r="CW124" s="901"/>
      <c r="CX124" s="901"/>
      <c r="CY124" s="901"/>
      <c r="CZ124" s="901"/>
      <c r="DA124" s="901"/>
      <c r="DB124" s="901"/>
      <c r="DC124" s="901"/>
      <c r="DD124" s="901"/>
      <c r="DE124" s="901"/>
      <c r="DF124" s="902"/>
      <c r="DG124" s="828">
        <v>3745171</v>
      </c>
      <c r="DH124" s="829"/>
      <c r="DI124" s="829"/>
      <c r="DJ124" s="829"/>
      <c r="DK124" s="830"/>
      <c r="DL124" s="831" t="s">
        <v>436</v>
      </c>
      <c r="DM124" s="829"/>
      <c r="DN124" s="829"/>
      <c r="DO124" s="829"/>
      <c r="DP124" s="830"/>
      <c r="DQ124" s="831" t="s">
        <v>436</v>
      </c>
      <c r="DR124" s="829"/>
      <c r="DS124" s="829"/>
      <c r="DT124" s="829"/>
      <c r="DU124" s="830"/>
      <c r="DV124" s="913" t="s">
        <v>128</v>
      </c>
      <c r="DW124" s="914"/>
      <c r="DX124" s="914"/>
      <c r="DY124" s="914"/>
      <c r="DZ124" s="915"/>
    </row>
    <row r="125" spans="1:130" s="226" customFormat="1" ht="26.25" customHeight="1" x14ac:dyDescent="0.15">
      <c r="A125" s="885"/>
      <c r="B125" s="886"/>
      <c r="C125" s="880" t="s">
        <v>460</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128</v>
      </c>
      <c r="AB125" s="845"/>
      <c r="AC125" s="845"/>
      <c r="AD125" s="845"/>
      <c r="AE125" s="846"/>
      <c r="AF125" s="847" t="s">
        <v>128</v>
      </c>
      <c r="AG125" s="845"/>
      <c r="AH125" s="845"/>
      <c r="AI125" s="845"/>
      <c r="AJ125" s="846"/>
      <c r="AK125" s="847" t="s">
        <v>128</v>
      </c>
      <c r="AL125" s="845"/>
      <c r="AM125" s="845"/>
      <c r="AN125" s="845"/>
      <c r="AO125" s="846"/>
      <c r="AP125" s="889" t="s">
        <v>128</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475</v>
      </c>
      <c r="CL125" s="917"/>
      <c r="CM125" s="917"/>
      <c r="CN125" s="917"/>
      <c r="CO125" s="918"/>
      <c r="CP125" s="925" t="s">
        <v>476</v>
      </c>
      <c r="CQ125" s="873"/>
      <c r="CR125" s="873"/>
      <c r="CS125" s="873"/>
      <c r="CT125" s="873"/>
      <c r="CU125" s="873"/>
      <c r="CV125" s="873"/>
      <c r="CW125" s="873"/>
      <c r="CX125" s="873"/>
      <c r="CY125" s="873"/>
      <c r="CZ125" s="873"/>
      <c r="DA125" s="873"/>
      <c r="DB125" s="873"/>
      <c r="DC125" s="873"/>
      <c r="DD125" s="873"/>
      <c r="DE125" s="873"/>
      <c r="DF125" s="874"/>
      <c r="DG125" s="926" t="s">
        <v>128</v>
      </c>
      <c r="DH125" s="907"/>
      <c r="DI125" s="907"/>
      <c r="DJ125" s="907"/>
      <c r="DK125" s="907"/>
      <c r="DL125" s="907" t="s">
        <v>128</v>
      </c>
      <c r="DM125" s="907"/>
      <c r="DN125" s="907"/>
      <c r="DO125" s="907"/>
      <c r="DP125" s="907"/>
      <c r="DQ125" s="907" t="s">
        <v>128</v>
      </c>
      <c r="DR125" s="907"/>
      <c r="DS125" s="907"/>
      <c r="DT125" s="907"/>
      <c r="DU125" s="907"/>
      <c r="DV125" s="908" t="s">
        <v>436</v>
      </c>
      <c r="DW125" s="908"/>
      <c r="DX125" s="908"/>
      <c r="DY125" s="908"/>
      <c r="DZ125" s="909"/>
    </row>
    <row r="126" spans="1:130" s="226" customFormat="1" ht="26.25" customHeight="1" thickBot="1" x14ac:dyDescent="0.2">
      <c r="A126" s="885"/>
      <c r="B126" s="886"/>
      <c r="C126" s="880" t="s">
        <v>462</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v>7148</v>
      </c>
      <c r="AB126" s="845"/>
      <c r="AC126" s="845"/>
      <c r="AD126" s="845"/>
      <c r="AE126" s="846"/>
      <c r="AF126" s="847">
        <v>7702</v>
      </c>
      <c r="AG126" s="845"/>
      <c r="AH126" s="845"/>
      <c r="AI126" s="845"/>
      <c r="AJ126" s="846"/>
      <c r="AK126" s="847">
        <v>7191</v>
      </c>
      <c r="AL126" s="845"/>
      <c r="AM126" s="845"/>
      <c r="AN126" s="845"/>
      <c r="AO126" s="846"/>
      <c r="AP126" s="889">
        <v>0.1</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477</v>
      </c>
      <c r="CQ126" s="817"/>
      <c r="CR126" s="817"/>
      <c r="CS126" s="817"/>
      <c r="CT126" s="817"/>
      <c r="CU126" s="817"/>
      <c r="CV126" s="817"/>
      <c r="CW126" s="817"/>
      <c r="CX126" s="817"/>
      <c r="CY126" s="817"/>
      <c r="CZ126" s="817"/>
      <c r="DA126" s="817"/>
      <c r="DB126" s="817"/>
      <c r="DC126" s="817"/>
      <c r="DD126" s="817"/>
      <c r="DE126" s="817"/>
      <c r="DF126" s="818"/>
      <c r="DG126" s="881" t="s">
        <v>128</v>
      </c>
      <c r="DH126" s="882"/>
      <c r="DI126" s="882"/>
      <c r="DJ126" s="882"/>
      <c r="DK126" s="882"/>
      <c r="DL126" s="882" t="s">
        <v>128</v>
      </c>
      <c r="DM126" s="882"/>
      <c r="DN126" s="882"/>
      <c r="DO126" s="882"/>
      <c r="DP126" s="882"/>
      <c r="DQ126" s="882" t="s">
        <v>128</v>
      </c>
      <c r="DR126" s="882"/>
      <c r="DS126" s="882"/>
      <c r="DT126" s="882"/>
      <c r="DU126" s="882"/>
      <c r="DV126" s="859" t="s">
        <v>436</v>
      </c>
      <c r="DW126" s="859"/>
      <c r="DX126" s="859"/>
      <c r="DY126" s="859"/>
      <c r="DZ126" s="860"/>
    </row>
    <row r="127" spans="1:130" s="226" customFormat="1" ht="26.25" customHeight="1" x14ac:dyDescent="0.15">
      <c r="A127" s="887"/>
      <c r="B127" s="888"/>
      <c r="C127" s="903" t="s">
        <v>478</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385</v>
      </c>
      <c r="AB127" s="845"/>
      <c r="AC127" s="845"/>
      <c r="AD127" s="845"/>
      <c r="AE127" s="846"/>
      <c r="AF127" s="847">
        <v>297</v>
      </c>
      <c r="AG127" s="845"/>
      <c r="AH127" s="845"/>
      <c r="AI127" s="845"/>
      <c r="AJ127" s="846"/>
      <c r="AK127" s="847">
        <v>172</v>
      </c>
      <c r="AL127" s="845"/>
      <c r="AM127" s="845"/>
      <c r="AN127" s="845"/>
      <c r="AO127" s="846"/>
      <c r="AP127" s="889">
        <v>0</v>
      </c>
      <c r="AQ127" s="890"/>
      <c r="AR127" s="890"/>
      <c r="AS127" s="890"/>
      <c r="AT127" s="891"/>
      <c r="AU127" s="228"/>
      <c r="AV127" s="228"/>
      <c r="AW127" s="228"/>
      <c r="AX127" s="906" t="s">
        <v>479</v>
      </c>
      <c r="AY127" s="877"/>
      <c r="AZ127" s="877"/>
      <c r="BA127" s="877"/>
      <c r="BB127" s="877"/>
      <c r="BC127" s="877"/>
      <c r="BD127" s="877"/>
      <c r="BE127" s="878"/>
      <c r="BF127" s="876" t="s">
        <v>480</v>
      </c>
      <c r="BG127" s="877"/>
      <c r="BH127" s="877"/>
      <c r="BI127" s="877"/>
      <c r="BJ127" s="877"/>
      <c r="BK127" s="877"/>
      <c r="BL127" s="878"/>
      <c r="BM127" s="876" t="s">
        <v>481</v>
      </c>
      <c r="BN127" s="877"/>
      <c r="BO127" s="877"/>
      <c r="BP127" s="877"/>
      <c r="BQ127" s="877"/>
      <c r="BR127" s="877"/>
      <c r="BS127" s="878"/>
      <c r="BT127" s="876" t="s">
        <v>482</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483</v>
      </c>
      <c r="CQ127" s="817"/>
      <c r="CR127" s="817"/>
      <c r="CS127" s="817"/>
      <c r="CT127" s="817"/>
      <c r="CU127" s="817"/>
      <c r="CV127" s="817"/>
      <c r="CW127" s="817"/>
      <c r="CX127" s="817"/>
      <c r="CY127" s="817"/>
      <c r="CZ127" s="817"/>
      <c r="DA127" s="817"/>
      <c r="DB127" s="817"/>
      <c r="DC127" s="817"/>
      <c r="DD127" s="817"/>
      <c r="DE127" s="817"/>
      <c r="DF127" s="818"/>
      <c r="DG127" s="881" t="s">
        <v>128</v>
      </c>
      <c r="DH127" s="882"/>
      <c r="DI127" s="882"/>
      <c r="DJ127" s="882"/>
      <c r="DK127" s="882"/>
      <c r="DL127" s="882" t="s">
        <v>128</v>
      </c>
      <c r="DM127" s="882"/>
      <c r="DN127" s="882"/>
      <c r="DO127" s="882"/>
      <c r="DP127" s="882"/>
      <c r="DQ127" s="882" t="s">
        <v>436</v>
      </c>
      <c r="DR127" s="882"/>
      <c r="DS127" s="882"/>
      <c r="DT127" s="882"/>
      <c r="DU127" s="882"/>
      <c r="DV127" s="859" t="s">
        <v>128</v>
      </c>
      <c r="DW127" s="859"/>
      <c r="DX127" s="859"/>
      <c r="DY127" s="859"/>
      <c r="DZ127" s="860"/>
    </row>
    <row r="128" spans="1:130" s="226" customFormat="1" ht="26.25" customHeight="1" thickBot="1" x14ac:dyDescent="0.2">
      <c r="A128" s="861" t="s">
        <v>484</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485</v>
      </c>
      <c r="X128" s="863"/>
      <c r="Y128" s="863"/>
      <c r="Z128" s="864"/>
      <c r="AA128" s="865">
        <v>418397</v>
      </c>
      <c r="AB128" s="866"/>
      <c r="AC128" s="866"/>
      <c r="AD128" s="866"/>
      <c r="AE128" s="867"/>
      <c r="AF128" s="868">
        <v>375249</v>
      </c>
      <c r="AG128" s="866"/>
      <c r="AH128" s="866"/>
      <c r="AI128" s="866"/>
      <c r="AJ128" s="867"/>
      <c r="AK128" s="868">
        <v>270995</v>
      </c>
      <c r="AL128" s="866"/>
      <c r="AM128" s="866"/>
      <c r="AN128" s="866"/>
      <c r="AO128" s="867"/>
      <c r="AP128" s="869"/>
      <c r="AQ128" s="870"/>
      <c r="AR128" s="870"/>
      <c r="AS128" s="870"/>
      <c r="AT128" s="871"/>
      <c r="AU128" s="228"/>
      <c r="AV128" s="228"/>
      <c r="AW128" s="228"/>
      <c r="AX128" s="872" t="s">
        <v>486</v>
      </c>
      <c r="AY128" s="873"/>
      <c r="AZ128" s="873"/>
      <c r="BA128" s="873"/>
      <c r="BB128" s="873"/>
      <c r="BC128" s="873"/>
      <c r="BD128" s="873"/>
      <c r="BE128" s="874"/>
      <c r="BF128" s="851" t="s">
        <v>436</v>
      </c>
      <c r="BG128" s="852"/>
      <c r="BH128" s="852"/>
      <c r="BI128" s="852"/>
      <c r="BJ128" s="852"/>
      <c r="BK128" s="852"/>
      <c r="BL128" s="875"/>
      <c r="BM128" s="851">
        <v>13.61</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487</v>
      </c>
      <c r="CQ128" s="795"/>
      <c r="CR128" s="795"/>
      <c r="CS128" s="795"/>
      <c r="CT128" s="795"/>
      <c r="CU128" s="795"/>
      <c r="CV128" s="795"/>
      <c r="CW128" s="795"/>
      <c r="CX128" s="795"/>
      <c r="CY128" s="795"/>
      <c r="CZ128" s="795"/>
      <c r="DA128" s="795"/>
      <c r="DB128" s="795"/>
      <c r="DC128" s="795"/>
      <c r="DD128" s="795"/>
      <c r="DE128" s="795"/>
      <c r="DF128" s="796"/>
      <c r="DG128" s="855">
        <v>4674</v>
      </c>
      <c r="DH128" s="856"/>
      <c r="DI128" s="856"/>
      <c r="DJ128" s="856"/>
      <c r="DK128" s="856"/>
      <c r="DL128" s="856">
        <v>5518</v>
      </c>
      <c r="DM128" s="856"/>
      <c r="DN128" s="856"/>
      <c r="DO128" s="856"/>
      <c r="DP128" s="856"/>
      <c r="DQ128" s="856">
        <v>5995</v>
      </c>
      <c r="DR128" s="856"/>
      <c r="DS128" s="856"/>
      <c r="DT128" s="856"/>
      <c r="DU128" s="856"/>
      <c r="DV128" s="857">
        <v>0.1</v>
      </c>
      <c r="DW128" s="857"/>
      <c r="DX128" s="857"/>
      <c r="DY128" s="857"/>
      <c r="DZ128" s="858"/>
    </row>
    <row r="129" spans="1:131" s="226" customFormat="1" ht="26.25" customHeight="1" x14ac:dyDescent="0.15">
      <c r="A129" s="839" t="s">
        <v>108</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488</v>
      </c>
      <c r="X129" s="842"/>
      <c r="Y129" s="842"/>
      <c r="Z129" s="843"/>
      <c r="AA129" s="844">
        <v>7858626</v>
      </c>
      <c r="AB129" s="845"/>
      <c r="AC129" s="845"/>
      <c r="AD129" s="845"/>
      <c r="AE129" s="846"/>
      <c r="AF129" s="847">
        <v>8119418</v>
      </c>
      <c r="AG129" s="845"/>
      <c r="AH129" s="845"/>
      <c r="AI129" s="845"/>
      <c r="AJ129" s="846"/>
      <c r="AK129" s="847">
        <v>8565216</v>
      </c>
      <c r="AL129" s="845"/>
      <c r="AM129" s="845"/>
      <c r="AN129" s="845"/>
      <c r="AO129" s="846"/>
      <c r="AP129" s="848"/>
      <c r="AQ129" s="849"/>
      <c r="AR129" s="849"/>
      <c r="AS129" s="849"/>
      <c r="AT129" s="850"/>
      <c r="AU129" s="229"/>
      <c r="AV129" s="229"/>
      <c r="AW129" s="229"/>
      <c r="AX129" s="816" t="s">
        <v>489</v>
      </c>
      <c r="AY129" s="817"/>
      <c r="AZ129" s="817"/>
      <c r="BA129" s="817"/>
      <c r="BB129" s="817"/>
      <c r="BC129" s="817"/>
      <c r="BD129" s="817"/>
      <c r="BE129" s="818"/>
      <c r="BF129" s="835" t="s">
        <v>436</v>
      </c>
      <c r="BG129" s="836"/>
      <c r="BH129" s="836"/>
      <c r="BI129" s="836"/>
      <c r="BJ129" s="836"/>
      <c r="BK129" s="836"/>
      <c r="BL129" s="837"/>
      <c r="BM129" s="835">
        <v>18.61</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9" t="s">
        <v>490</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491</v>
      </c>
      <c r="X130" s="842"/>
      <c r="Y130" s="842"/>
      <c r="Z130" s="843"/>
      <c r="AA130" s="844">
        <v>1187715</v>
      </c>
      <c r="AB130" s="845"/>
      <c r="AC130" s="845"/>
      <c r="AD130" s="845"/>
      <c r="AE130" s="846"/>
      <c r="AF130" s="847">
        <v>1173933</v>
      </c>
      <c r="AG130" s="845"/>
      <c r="AH130" s="845"/>
      <c r="AI130" s="845"/>
      <c r="AJ130" s="846"/>
      <c r="AK130" s="847">
        <v>1180255</v>
      </c>
      <c r="AL130" s="845"/>
      <c r="AM130" s="845"/>
      <c r="AN130" s="845"/>
      <c r="AO130" s="846"/>
      <c r="AP130" s="848"/>
      <c r="AQ130" s="849"/>
      <c r="AR130" s="849"/>
      <c r="AS130" s="849"/>
      <c r="AT130" s="850"/>
      <c r="AU130" s="229"/>
      <c r="AV130" s="229"/>
      <c r="AW130" s="229"/>
      <c r="AX130" s="816" t="s">
        <v>492</v>
      </c>
      <c r="AY130" s="817"/>
      <c r="AZ130" s="817"/>
      <c r="BA130" s="817"/>
      <c r="BB130" s="817"/>
      <c r="BC130" s="817"/>
      <c r="BD130" s="817"/>
      <c r="BE130" s="818"/>
      <c r="BF130" s="819">
        <v>4.0999999999999996</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493</v>
      </c>
      <c r="X131" s="826"/>
      <c r="Y131" s="826"/>
      <c r="Z131" s="827"/>
      <c r="AA131" s="828">
        <v>6670911</v>
      </c>
      <c r="AB131" s="829"/>
      <c r="AC131" s="829"/>
      <c r="AD131" s="829"/>
      <c r="AE131" s="830"/>
      <c r="AF131" s="831">
        <v>6945485</v>
      </c>
      <c r="AG131" s="829"/>
      <c r="AH131" s="829"/>
      <c r="AI131" s="829"/>
      <c r="AJ131" s="830"/>
      <c r="AK131" s="831">
        <v>7384961</v>
      </c>
      <c r="AL131" s="829"/>
      <c r="AM131" s="829"/>
      <c r="AN131" s="829"/>
      <c r="AO131" s="830"/>
      <c r="AP131" s="832"/>
      <c r="AQ131" s="833"/>
      <c r="AR131" s="833"/>
      <c r="AS131" s="833"/>
      <c r="AT131" s="834"/>
      <c r="AU131" s="229"/>
      <c r="AV131" s="229"/>
      <c r="AW131" s="229"/>
      <c r="AX131" s="794" t="s">
        <v>494</v>
      </c>
      <c r="AY131" s="795"/>
      <c r="AZ131" s="795"/>
      <c r="BA131" s="795"/>
      <c r="BB131" s="795"/>
      <c r="BC131" s="795"/>
      <c r="BD131" s="795"/>
      <c r="BE131" s="796"/>
      <c r="BF131" s="797">
        <v>61.9</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3" t="s">
        <v>495</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496</v>
      </c>
      <c r="W132" s="807"/>
      <c r="X132" s="807"/>
      <c r="Y132" s="807"/>
      <c r="Z132" s="808"/>
      <c r="AA132" s="809">
        <v>4.2972991250000003</v>
      </c>
      <c r="AB132" s="810"/>
      <c r="AC132" s="810"/>
      <c r="AD132" s="810"/>
      <c r="AE132" s="811"/>
      <c r="AF132" s="812">
        <v>3.7297323370000002</v>
      </c>
      <c r="AG132" s="810"/>
      <c r="AH132" s="810"/>
      <c r="AI132" s="810"/>
      <c r="AJ132" s="811"/>
      <c r="AK132" s="812">
        <v>4.4224201049999996</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497</v>
      </c>
      <c r="W133" s="786"/>
      <c r="X133" s="786"/>
      <c r="Y133" s="786"/>
      <c r="Z133" s="787"/>
      <c r="AA133" s="788">
        <v>3.4</v>
      </c>
      <c r="AB133" s="789"/>
      <c r="AC133" s="789"/>
      <c r="AD133" s="789"/>
      <c r="AE133" s="790"/>
      <c r="AF133" s="788">
        <v>3.7</v>
      </c>
      <c r="AG133" s="789"/>
      <c r="AH133" s="789"/>
      <c r="AI133" s="789"/>
      <c r="AJ133" s="790"/>
      <c r="AK133" s="788">
        <v>4.0999999999999996</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ennoqzlxjuEC4EEF+WPpksVI1qPNiQWln+L7uRw64+p5UqGTyx/2OEQlVZzv+T/t1ur4rE4tWTp8w62qLJH7qA==" saltValue="hx6umij2FPUk5UiDyGvkd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498</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9ZXCLPIGpgICMWBuYu5JyNsggU9NZA5JW+3Pt/ziCSbThcoTbui/od54OI1F+I9K916yQ1k238/Eci1aWCbxA==" saltValue="LM7XZKzSLOlaa3Vt8u6A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500</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501</v>
      </c>
      <c r="AP7" s="268"/>
      <c r="AQ7" s="269" t="s">
        <v>502</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503</v>
      </c>
      <c r="AQ8" s="275" t="s">
        <v>504</v>
      </c>
      <c r="AR8" s="276" t="s">
        <v>505</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506</v>
      </c>
      <c r="AL9" s="1196"/>
      <c r="AM9" s="1196"/>
      <c r="AN9" s="1197"/>
      <c r="AO9" s="277">
        <v>2508954</v>
      </c>
      <c r="AP9" s="277">
        <v>67324</v>
      </c>
      <c r="AQ9" s="278">
        <v>65075</v>
      </c>
      <c r="AR9" s="279">
        <v>3.5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507</v>
      </c>
      <c r="AL10" s="1196"/>
      <c r="AM10" s="1196"/>
      <c r="AN10" s="1197"/>
      <c r="AO10" s="280">
        <v>371226</v>
      </c>
      <c r="AP10" s="280">
        <v>9961</v>
      </c>
      <c r="AQ10" s="281">
        <v>8175</v>
      </c>
      <c r="AR10" s="282">
        <v>21.8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508</v>
      </c>
      <c r="AL11" s="1196"/>
      <c r="AM11" s="1196"/>
      <c r="AN11" s="1197"/>
      <c r="AO11" s="280" t="s">
        <v>509</v>
      </c>
      <c r="AP11" s="280" t="s">
        <v>509</v>
      </c>
      <c r="AQ11" s="281">
        <v>364</v>
      </c>
      <c r="AR11" s="282" t="s">
        <v>509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510</v>
      </c>
      <c r="AL12" s="1196"/>
      <c r="AM12" s="1196"/>
      <c r="AN12" s="1197"/>
      <c r="AO12" s="280" t="s">
        <v>509</v>
      </c>
      <c r="AP12" s="280" t="s">
        <v>509</v>
      </c>
      <c r="AQ12" s="281">
        <v>18</v>
      </c>
      <c r="AR12" s="282" t="s">
        <v>509</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511</v>
      </c>
      <c r="AL13" s="1196"/>
      <c r="AM13" s="1196"/>
      <c r="AN13" s="1197"/>
      <c r="AO13" s="280">
        <v>85670</v>
      </c>
      <c r="AP13" s="280">
        <v>2299</v>
      </c>
      <c r="AQ13" s="281">
        <v>2565</v>
      </c>
      <c r="AR13" s="282">
        <v>-10.4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512</v>
      </c>
      <c r="AL14" s="1196"/>
      <c r="AM14" s="1196"/>
      <c r="AN14" s="1197"/>
      <c r="AO14" s="280">
        <v>21244</v>
      </c>
      <c r="AP14" s="280">
        <v>570</v>
      </c>
      <c r="AQ14" s="281">
        <v>1231</v>
      </c>
      <c r="AR14" s="282">
        <v>-53.7</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513</v>
      </c>
      <c r="AL15" s="1199"/>
      <c r="AM15" s="1199"/>
      <c r="AN15" s="1200"/>
      <c r="AO15" s="280">
        <v>-173683</v>
      </c>
      <c r="AP15" s="280">
        <v>-4661</v>
      </c>
      <c r="AQ15" s="281">
        <v>-4456</v>
      </c>
      <c r="AR15" s="282">
        <v>4.5999999999999996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188</v>
      </c>
      <c r="AL16" s="1199"/>
      <c r="AM16" s="1199"/>
      <c r="AN16" s="1200"/>
      <c r="AO16" s="280">
        <v>2813411</v>
      </c>
      <c r="AP16" s="280">
        <v>75493</v>
      </c>
      <c r="AQ16" s="281">
        <v>72972</v>
      </c>
      <c r="AR16" s="282">
        <v>3.5</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514</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515</v>
      </c>
      <c r="AP20" s="289" t="s">
        <v>516</v>
      </c>
      <c r="AQ20" s="290" t="s">
        <v>517</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518</v>
      </c>
      <c r="AL21" s="1202"/>
      <c r="AM21" s="1202"/>
      <c r="AN21" s="1203"/>
      <c r="AO21" s="293">
        <v>7.25</v>
      </c>
      <c r="AP21" s="294">
        <v>6.56</v>
      </c>
      <c r="AQ21" s="295">
        <v>0.69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519</v>
      </c>
      <c r="AL22" s="1202"/>
      <c r="AM22" s="1202"/>
      <c r="AN22" s="1203"/>
      <c r="AO22" s="298">
        <v>96</v>
      </c>
      <c r="AP22" s="299">
        <v>97.1</v>
      </c>
      <c r="AQ22" s="300">
        <v>-1.1000000000000001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4" t="s">
        <v>520</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x14ac:dyDescent="0.15">
      <c r="A27" s="305"/>
      <c r="AO27" s="258"/>
      <c r="AP27" s="258"/>
      <c r="AQ27" s="258"/>
      <c r="AR27" s="258"/>
      <c r="AS27" s="258"/>
      <c r="AT27" s="258"/>
    </row>
    <row r="28" spans="1:46" ht="17.25" x14ac:dyDescent="0.15">
      <c r="A28" s="259" t="s">
        <v>521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522</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501</v>
      </c>
      <c r="AP30" s="268"/>
      <c r="AQ30" s="269" t="s">
        <v>502</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503</v>
      </c>
      <c r="AQ31" s="275" t="s">
        <v>504</v>
      </c>
      <c r="AR31" s="276" t="s">
        <v>505</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523</v>
      </c>
      <c r="AL32" s="1186"/>
      <c r="AM32" s="1186"/>
      <c r="AN32" s="1187"/>
      <c r="AO32" s="308">
        <v>1367676</v>
      </c>
      <c r="AP32" s="308">
        <v>36699</v>
      </c>
      <c r="AQ32" s="309">
        <v>32092</v>
      </c>
      <c r="AR32" s="310">
        <v>14.4</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524</v>
      </c>
      <c r="AL33" s="1186"/>
      <c r="AM33" s="1186"/>
      <c r="AN33" s="1187"/>
      <c r="AO33" s="308" t="s">
        <v>509</v>
      </c>
      <c r="AP33" s="308" t="s">
        <v>509</v>
      </c>
      <c r="AQ33" s="309" t="s">
        <v>509</v>
      </c>
      <c r="AR33" s="310" t="s">
        <v>509</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525</v>
      </c>
      <c r="AL34" s="1186"/>
      <c r="AM34" s="1186"/>
      <c r="AN34" s="1187"/>
      <c r="AO34" s="308" t="s">
        <v>509</v>
      </c>
      <c r="AP34" s="308" t="s">
        <v>509</v>
      </c>
      <c r="AQ34" s="309" t="s">
        <v>509</v>
      </c>
      <c r="AR34" s="310" t="s">
        <v>509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526</v>
      </c>
      <c r="AL35" s="1186"/>
      <c r="AM35" s="1186"/>
      <c r="AN35" s="1187"/>
      <c r="AO35" s="308">
        <v>148198</v>
      </c>
      <c r="AP35" s="308">
        <v>3977</v>
      </c>
      <c r="AQ35" s="309">
        <v>8882</v>
      </c>
      <c r="AR35" s="310">
        <v>-55.2</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527</v>
      </c>
      <c r="AL36" s="1186"/>
      <c r="AM36" s="1186"/>
      <c r="AN36" s="1187"/>
      <c r="AO36" s="308">
        <v>254607</v>
      </c>
      <c r="AP36" s="308">
        <v>6832</v>
      </c>
      <c r="AQ36" s="309">
        <v>1893</v>
      </c>
      <c r="AR36" s="310">
        <v>260.89999999999998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528</v>
      </c>
      <c r="AL37" s="1186"/>
      <c r="AM37" s="1186"/>
      <c r="AN37" s="1187"/>
      <c r="AO37" s="308">
        <v>7363</v>
      </c>
      <c r="AP37" s="308">
        <v>198</v>
      </c>
      <c r="AQ37" s="309">
        <v>971</v>
      </c>
      <c r="AR37" s="310">
        <v>-79.599999999999994</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529</v>
      </c>
      <c r="AL38" s="1189"/>
      <c r="AM38" s="1189"/>
      <c r="AN38" s="1190"/>
      <c r="AO38" s="311" t="s">
        <v>509</v>
      </c>
      <c r="AP38" s="311" t="s">
        <v>509</v>
      </c>
      <c r="AQ38" s="312">
        <v>0</v>
      </c>
      <c r="AR38" s="300" t="s">
        <v>509</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530</v>
      </c>
      <c r="AL39" s="1189"/>
      <c r="AM39" s="1189"/>
      <c r="AN39" s="1190"/>
      <c r="AO39" s="308">
        <v>-270995</v>
      </c>
      <c r="AP39" s="308">
        <v>-7272</v>
      </c>
      <c r="AQ39" s="309">
        <v>-3104</v>
      </c>
      <c r="AR39" s="310">
        <v>134.30000000000001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531</v>
      </c>
      <c r="AL40" s="1186"/>
      <c r="AM40" s="1186"/>
      <c r="AN40" s="1187"/>
      <c r="AO40" s="308">
        <v>-1180255</v>
      </c>
      <c r="AP40" s="308">
        <v>-31670</v>
      </c>
      <c r="AQ40" s="309">
        <v>-27365</v>
      </c>
      <c r="AR40" s="310">
        <v>15.7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297</v>
      </c>
      <c r="AL41" s="1192"/>
      <c r="AM41" s="1192"/>
      <c r="AN41" s="1193"/>
      <c r="AO41" s="308">
        <v>326594</v>
      </c>
      <c r="AP41" s="308">
        <v>8764</v>
      </c>
      <c r="AQ41" s="309">
        <v>13369</v>
      </c>
      <c r="AR41" s="310">
        <v>-34.4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532</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534</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501</v>
      </c>
      <c r="AN49" s="1180" t="s">
        <v>535</v>
      </c>
      <c r="AO49" s="1181"/>
      <c r="AP49" s="1181"/>
      <c r="AQ49" s="1181"/>
      <c r="AR49" s="1182"/>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536</v>
      </c>
      <c r="AO50" s="325" t="s">
        <v>537</v>
      </c>
      <c r="AP50" s="326" t="s">
        <v>538</v>
      </c>
      <c r="AQ50" s="327" t="s">
        <v>539</v>
      </c>
      <c r="AR50" s="328" t="s">
        <v>540</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541</v>
      </c>
      <c r="AL51" s="321"/>
      <c r="AM51" s="329">
        <v>1521245</v>
      </c>
      <c r="AN51" s="330">
        <v>40020</v>
      </c>
      <c r="AO51" s="331">
        <v>26.8</v>
      </c>
      <c r="AP51" s="332">
        <v>52191</v>
      </c>
      <c r="AQ51" s="333">
        <v>9.3000000000000007</v>
      </c>
      <c r="AR51" s="334">
        <v>17.5</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542</v>
      </c>
      <c r="AM52" s="337">
        <v>457637</v>
      </c>
      <c r="AN52" s="338">
        <v>12039</v>
      </c>
      <c r="AO52" s="339">
        <v>-19.899999999999999</v>
      </c>
      <c r="AP52" s="340">
        <v>24843</v>
      </c>
      <c r="AQ52" s="341">
        <v>-0.4</v>
      </c>
      <c r="AR52" s="342">
        <v>-19.5</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543</v>
      </c>
      <c r="AL53" s="321"/>
      <c r="AM53" s="329">
        <v>1780092</v>
      </c>
      <c r="AN53" s="330">
        <v>46899</v>
      </c>
      <c r="AO53" s="331">
        <v>17.2</v>
      </c>
      <c r="AP53" s="332">
        <v>47387</v>
      </c>
      <c r="AQ53" s="333">
        <v>-9.1999999999999993</v>
      </c>
      <c r="AR53" s="334">
        <v>26.4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542</v>
      </c>
      <c r="AM54" s="337">
        <v>586610</v>
      </c>
      <c r="AN54" s="338">
        <v>15455</v>
      </c>
      <c r="AO54" s="339">
        <v>28.4</v>
      </c>
      <c r="AP54" s="340">
        <v>24928</v>
      </c>
      <c r="AQ54" s="341">
        <v>0.3</v>
      </c>
      <c r="AR54" s="342">
        <v>28.1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544</v>
      </c>
      <c r="AL55" s="321"/>
      <c r="AM55" s="329">
        <v>2212013</v>
      </c>
      <c r="AN55" s="330">
        <v>58835</v>
      </c>
      <c r="AO55" s="331">
        <v>25.5</v>
      </c>
      <c r="AP55" s="332">
        <v>51264</v>
      </c>
      <c r="AQ55" s="333">
        <v>8.1999999999999993</v>
      </c>
      <c r="AR55" s="334">
        <v>17.3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542</v>
      </c>
      <c r="AM56" s="337">
        <v>594941</v>
      </c>
      <c r="AN56" s="338">
        <v>15824</v>
      </c>
      <c r="AO56" s="339">
        <v>2.4</v>
      </c>
      <c r="AP56" s="340">
        <v>26040</v>
      </c>
      <c r="AQ56" s="341">
        <v>4.5</v>
      </c>
      <c r="AR56" s="342">
        <v>-2.1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545</v>
      </c>
      <c r="AL57" s="321"/>
      <c r="AM57" s="329">
        <v>2881100</v>
      </c>
      <c r="AN57" s="330">
        <v>76629</v>
      </c>
      <c r="AO57" s="331">
        <v>30.2</v>
      </c>
      <c r="AP57" s="332">
        <v>52068</v>
      </c>
      <c r="AQ57" s="333">
        <v>1.6</v>
      </c>
      <c r="AR57" s="334">
        <v>28.6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542</v>
      </c>
      <c r="AM58" s="337">
        <v>1135674</v>
      </c>
      <c r="AN58" s="338">
        <v>30206</v>
      </c>
      <c r="AO58" s="339">
        <v>90.9</v>
      </c>
      <c r="AP58" s="340">
        <v>26936</v>
      </c>
      <c r="AQ58" s="341">
        <v>3.4</v>
      </c>
      <c r="AR58" s="342">
        <v>87.5</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546</v>
      </c>
      <c r="AL59" s="321"/>
      <c r="AM59" s="329">
        <v>2130328</v>
      </c>
      <c r="AN59" s="330">
        <v>57164</v>
      </c>
      <c r="AO59" s="331">
        <v>-25.4</v>
      </c>
      <c r="AP59" s="332">
        <v>47161</v>
      </c>
      <c r="AQ59" s="333">
        <v>-9.4</v>
      </c>
      <c r="AR59" s="334">
        <v>-16</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542</v>
      </c>
      <c r="AM60" s="337">
        <v>1508174</v>
      </c>
      <c r="AN60" s="338">
        <v>40469</v>
      </c>
      <c r="AO60" s="339">
        <v>34</v>
      </c>
      <c r="AP60" s="340">
        <v>24595</v>
      </c>
      <c r="AQ60" s="341">
        <v>-8.6999999999999993</v>
      </c>
      <c r="AR60" s="342">
        <v>42.7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547</v>
      </c>
      <c r="AL61" s="343"/>
      <c r="AM61" s="344">
        <v>2104956</v>
      </c>
      <c r="AN61" s="345">
        <v>55909</v>
      </c>
      <c r="AO61" s="346">
        <v>14.9</v>
      </c>
      <c r="AP61" s="347">
        <v>50014</v>
      </c>
      <c r="AQ61" s="348">
        <v>0.1</v>
      </c>
      <c r="AR61" s="334">
        <v>14.8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542</v>
      </c>
      <c r="AM62" s="337">
        <v>856607</v>
      </c>
      <c r="AN62" s="338">
        <v>22799</v>
      </c>
      <c r="AO62" s="339">
        <v>27.2</v>
      </c>
      <c r="AP62" s="340">
        <v>25468</v>
      </c>
      <c r="AQ62" s="341">
        <v>-0.2</v>
      </c>
      <c r="AR62" s="342">
        <v>27.4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0Bxdxiuzh+TjYXboj7C2mo8ynipWyAJCAqN15wY/4dFRfiwoUrMBOEr9jFPRXiyw6aQIsg7dnnNnt0NWqWSOvA==" saltValue="CkSZtV0EiIcYdtUP43zDj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549</v>
      </c>
    </row>
    <row r="120" spans="125:125" ht="13.5" hidden="1" customHeight="1" x14ac:dyDescent="0.15"/>
    <row r="121" spans="125:125" ht="13.5" hidden="1" customHeight="1" x14ac:dyDescent="0.15">
      <c r="DU121" s="255"/>
    </row>
  </sheetData>
  <sheetProtection algorithmName="SHA-512" hashValue="orTh+RB2osT0ErHWSmM5Hnhil5jETgxwJ5v7wqG8qpxT9iB41JCboHSb6WJ8o69cehTeg5aeiXEVxGLrnG2VTA==" saltValue="LYfHCd5knU0aNP898lkpH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550</v>
      </c>
    </row>
  </sheetData>
  <sheetProtection algorithmName="SHA-512" hashValue="m91JiNbgKJmPIRv7d/QKMCDLoPzFElkhfU+XskcHnbfLI43Nt2HNR+mDLaEngrI6e/4yoEbVsQOa6XkLTKVh8g==" saltValue="jfSYW0+PN3pmibzYWTug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04" t="s">
        <v>3</v>
      </c>
      <c r="D47" s="1204"/>
      <c r="E47" s="1205"/>
      <c r="F47" s="11">
        <v>18.98</v>
      </c>
      <c r="G47" s="12">
        <v>18.989999999999998</v>
      </c>
      <c r="H47" s="12">
        <v>15.65</v>
      </c>
      <c r="I47" s="12">
        <v>15.59</v>
      </c>
      <c r="J47" s="13">
        <v>19.260000000000002</v>
      </c>
    </row>
    <row r="48" spans="2:10" ht="57.75" customHeight="1" x14ac:dyDescent="0.15">
      <c r="B48" s="14"/>
      <c r="C48" s="1206" t="s">
        <v>4</v>
      </c>
      <c r="D48" s="1206"/>
      <c r="E48" s="1207"/>
      <c r="F48" s="15">
        <v>1.57</v>
      </c>
      <c r="G48" s="16">
        <v>1.06</v>
      </c>
      <c r="H48" s="16">
        <v>0.89</v>
      </c>
      <c r="I48" s="16">
        <v>5.91</v>
      </c>
      <c r="J48" s="17">
        <v>5.68</v>
      </c>
    </row>
    <row r="49" spans="2:10" ht="57.75" customHeight="1" thickBot="1" x14ac:dyDescent="0.2">
      <c r="B49" s="18"/>
      <c r="C49" s="1208" t="s">
        <v>5</v>
      </c>
      <c r="D49" s="1208"/>
      <c r="E49" s="1209"/>
      <c r="F49" s="19">
        <v>0.38</v>
      </c>
      <c r="G49" s="20" t="s">
        <v>556</v>
      </c>
      <c r="H49" s="20" t="s">
        <v>557</v>
      </c>
      <c r="I49" s="20">
        <v>5.48</v>
      </c>
      <c r="J49" s="21">
        <v>4.57</v>
      </c>
    </row>
    <row r="50" spans="2:10" x14ac:dyDescent="0.15"/>
  </sheetData>
  <sheetProtection algorithmName="SHA-512" hashValue="wu+1Q7BqAV3dX7IyFwRh99AfKit5YWVbaIiSO3yWYEK1HJw4SMkYHFKMhWEwHES2Iat7Tw5rn5b8C60l5uf6Bw==" saltValue="GUbrJh+M0V4xfB8jD5Mv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2023-03-15T06:32:50Z</cp:lastPrinted>
  <dcterms:created xsi:type="dcterms:W3CDTF">2023-02-20T03:51:39Z</dcterms:created>
  <dcterms:modified xsi:type="dcterms:W3CDTF">2023-10-12T08:22:14Z</dcterms:modified>
  <cp:category/>
</cp:coreProperties>
</file>